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'DC30'!$A$1:$AA$55</definedName>
    <definedName name="_xlnm.Print_Area" localSheetId="15">'DC31'!$A$1:$AA$55</definedName>
    <definedName name="_xlnm.Print_Area" localSheetId="20">'DC32'!$A$1:$AA$55</definedName>
    <definedName name="_xlnm.Print_Area" localSheetId="1">'MP301'!$A$1:$AA$55</definedName>
    <definedName name="_xlnm.Print_Area" localSheetId="2">'MP302'!$A$1:$AA$55</definedName>
    <definedName name="_xlnm.Print_Area" localSheetId="3">'MP303'!$A$1:$AA$55</definedName>
    <definedName name="_xlnm.Print_Area" localSheetId="4">'MP304'!$A$1:$AA$55</definedName>
    <definedName name="_xlnm.Print_Area" localSheetId="5">'MP305'!$A$1:$AA$55</definedName>
    <definedName name="_xlnm.Print_Area" localSheetId="6">'MP306'!$A$1:$AA$55</definedName>
    <definedName name="_xlnm.Print_Area" localSheetId="7">'MP307'!$A$1:$AA$55</definedName>
    <definedName name="_xlnm.Print_Area" localSheetId="9">'MP311'!$A$1:$AA$55</definedName>
    <definedName name="_xlnm.Print_Area" localSheetId="10">'MP312'!$A$1:$AA$55</definedName>
    <definedName name="_xlnm.Print_Area" localSheetId="11">'MP313'!$A$1:$AA$55</definedName>
    <definedName name="_xlnm.Print_Area" localSheetId="12">'MP314'!$A$1:$AA$55</definedName>
    <definedName name="_xlnm.Print_Area" localSheetId="13">'MP315'!$A$1:$AA$55</definedName>
    <definedName name="_xlnm.Print_Area" localSheetId="14">'MP316'!$A$1:$AA$55</definedName>
    <definedName name="_xlnm.Print_Area" localSheetId="16">'MP321'!$A$1:$AA$55</definedName>
    <definedName name="_xlnm.Print_Area" localSheetId="17">'MP324'!$A$1:$AA$55</definedName>
    <definedName name="_xlnm.Print_Area" localSheetId="18">'MP325'!$A$1:$AA$55</definedName>
    <definedName name="_xlnm.Print_Area" localSheetId="19">'MP326'!$A$1:$AA$55</definedName>
    <definedName name="_xlnm.Print_Area" localSheetId="0">'Summary'!$A$1:$AA$55</definedName>
  </definedNames>
  <calcPr calcMode="manual" fullCalcOnLoad="1"/>
</workbook>
</file>

<file path=xl/sharedStrings.xml><?xml version="1.0" encoding="utf-8"?>
<sst xmlns="http://schemas.openxmlformats.org/spreadsheetml/2006/main" count="1827" uniqueCount="85">
  <si>
    <t>Mpumalanga: Albert Luthuli(MP301) - Table C2 Quarterly Budget Statement - Financial Performance (standard classification) for 4th Quarter ended 30 June 2017 (Figures Finalised as at 2017/07/28)</t>
  </si>
  <si>
    <t>Standard Classification 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</si>
  <si>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</si>
  <si>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</si>
  <si>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</si>
  <si>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</si>
  <si>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</si>
  <si>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</si>
  <si>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</si>
  <si>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</si>
  <si>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</si>
  <si>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</si>
  <si>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</si>
  <si>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</si>
  <si>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</si>
  <si>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</si>
  <si>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</si>
  <si>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</si>
  <si>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</si>
  <si>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</si>
  <si>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</si>
  <si>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</si>
  <si>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</si>
  <si>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</si>
  <si>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</si>
  <si>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</si>
  <si>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</si>
  <si>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</si>
  <si>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</si>
  <si>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</si>
  <si>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</si>
  <si>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</si>
  <si>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</si>
  <si>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</si>
  <si>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</si>
  <si>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</si>
  <si>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</si>
  <si>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</si>
  <si>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</si>
  <si>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</si>
  <si>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</si>
  <si>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</si>
  <si>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</si>
  <si>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</si>
  <si>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</si>
  <si>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</si>
  <si>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</si>
  <si>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</si>
  <si>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</si>
  <si>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</si>
  <si>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</si>
  <si>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</si>
  <si>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</si>
  <si>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</si>
  <si>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</si>
  <si>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</si>
  <si>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</si>
  <si>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</si>
  <si>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</si>
  <si>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Mpumalanga: Msukaligwa(MP302) - Table C2 Quarterly Budget Statement - Financial Performance (standard classification) for 4th Quarter ended 30 June 2017 (Figures Finalised as at 2017/07/28)</t>
  </si>
  <si>
    <t>Mpumalanga: Mkhondo(MP303) - Table C2 Quarterly Budget Statement - Financial Performance (standard classification) for 4th Quarter ended 30 June 2017 (Figures Finalised as at 2017/07/28)</t>
  </si>
  <si>
    <t>Mpumalanga: Pixley Ka Seme (MP)(MP304) - Table C2 Quarterly Budget Statement - Financial Performance (standard classification) for 4th Quarter ended 30 June 2017 (Figures Finalised as at 2017/07/28)</t>
  </si>
  <si>
    <t>Mpumalanga: Lekwa(MP305) - Table C2 Quarterly Budget Statement - Financial Performance (standard classification) for 4th Quarter ended 30 June 2017 (Figures Finalised as at 2017/07/28)</t>
  </si>
  <si>
    <t>Mpumalanga: Dipaleseng(MP306) - Table C2 Quarterly Budget Statement - Financial Performance (standard classification) for 4th Quarter ended 30 June 2017 (Figures Finalised as at 2017/07/28)</t>
  </si>
  <si>
    <t>Mpumalanga: Govan Mbeki(MP307) - Table C2 Quarterly Budget Statement - Financial Performance (standard classification) for 4th Quarter ended 30 June 2017 (Figures Finalised as at 2017/07/28)</t>
  </si>
  <si>
    <t>Mpumalanga: Gert Sibande(DC30) - Table C2 Quarterly Budget Statement - Financial Performance (standard classification) for 4th Quarter ended 30 June 2017 (Figures Finalised as at 2017/07/28)</t>
  </si>
  <si>
    <t>Mpumalanga: Victor Khanye(MP311) - Table C2 Quarterly Budget Statement - Financial Performance (standard classification) for 4th Quarter ended 30 June 2017 (Figures Finalised as at 2017/07/28)</t>
  </si>
  <si>
    <t>Mpumalanga: Emalahleni (Mp)(MP312) - Table C2 Quarterly Budget Statement - Financial Performance (standard classification) for 4th Quarter ended 30 June 2017 (Figures Finalised as at 2017/07/28)</t>
  </si>
  <si>
    <t>Mpumalanga: Steve Tshwete(MP313) - Table C2 Quarterly Budget Statement - Financial Performance (standard classification) for 4th Quarter ended 30 June 2017 (Figures Finalised as at 2017/07/28)</t>
  </si>
  <si>
    <t>Mpumalanga: Emakhazeni(MP314) - Table C2 Quarterly Budget Statement - Financial Performance (standard classification) for 4th Quarter ended 30 June 2017 (Figures Finalised as at 2017/07/28)</t>
  </si>
  <si>
    <t>Mpumalanga: Thembisile Hani(MP315) - Table C2 Quarterly Budget Statement - Financial Performance (standard classification) for 4th Quarter ended 30 June 2017 (Figures Finalised as at 2017/07/28)</t>
  </si>
  <si>
    <t>Mpumalanga: Dr J.S. Moroka(MP316) - Table C2 Quarterly Budget Statement - Financial Performance (standard classification) for 4th Quarter ended 30 June 2017 (Figures Finalised as at 2017/07/28)</t>
  </si>
  <si>
    <t>Mpumalanga: Nkangala(DC31) - Table C2 Quarterly Budget Statement - Financial Performance (standard classification) for 4th Quarter ended 30 June 2017 (Figures Finalised as at 2017/07/28)</t>
  </si>
  <si>
    <t>Mpumalanga: Thaba Chweu(MP321) - Table C2 Quarterly Budget Statement - Financial Performance (standard classification) for 4th Quarter ended 30 June 2017 (Figures Finalised as at 2017/07/28)</t>
  </si>
  <si>
    <t>Mpumalanga: Nkomazi(MP324) - Table C2 Quarterly Budget Statement - Financial Performance (standard classification) for 4th Quarter ended 30 June 2017 (Figures Finalised as at 2017/07/28)</t>
  </si>
  <si>
    <t>Mpumalanga: Bushbuckridge(MP325) - Table C2 Quarterly Budget Statement - Financial Performance (standard classification) for 4th Quarter ended 30 June 2017 (Figures Finalised as at 2017/07/28)</t>
  </si>
  <si>
    <t>Mpumalanga: City of Mbombela(MP326) - Table C2 Quarterly Budget Statement - Financial Performance (standard classification) for 4th Quarter ended 30 June 2017 (Figures Finalised as at 2017/07/28)</t>
  </si>
  <si>
    <t>Mpumalanga: Ehlanzeni(DC32) - Table C2 Quarterly Budget Statement - Financial Performance (standard classification) for 4th Quarter ended 30 June 2017 (Figures Finalised as at 2017/07/28)</t>
  </si>
  <si>
    <t>Summary - Table C2 Quarterly Budget Statement - Financial Performance (standard classification) for 4th Quarter ended 30 June 2017 (Figures Finalised as at 2017/07/28)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</si>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</sst>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W6" sqref="W6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6409785327</v>
      </c>
      <c r="D5" s="19">
        <f>SUM(D6:D8)</f>
        <v>0</v>
      </c>
      <c r="E5" s="20">
        <f t="shared" si="0"/>
        <v>7917467854</v>
      </c>
      <c r="F5" s="21">
        <f t="shared" si="0"/>
        <v>7498300349</v>
      </c>
      <c r="G5" s="21">
        <f t="shared" si="0"/>
        <v>1756467231</v>
      </c>
      <c r="H5" s="21">
        <f t="shared" si="0"/>
        <v>698859328</v>
      </c>
      <c r="I5" s="21">
        <f t="shared" si="0"/>
        <v>442250039</v>
      </c>
      <c r="J5" s="21">
        <f t="shared" si="0"/>
        <v>2897576598</v>
      </c>
      <c r="K5" s="21">
        <f t="shared" si="0"/>
        <v>228997467</v>
      </c>
      <c r="L5" s="21">
        <f t="shared" si="0"/>
        <v>293812366</v>
      </c>
      <c r="M5" s="21">
        <f t="shared" si="0"/>
        <v>1507449023</v>
      </c>
      <c r="N5" s="21">
        <f t="shared" si="0"/>
        <v>2030258856</v>
      </c>
      <c r="O5" s="21">
        <f t="shared" si="0"/>
        <v>316980691</v>
      </c>
      <c r="P5" s="21">
        <f t="shared" si="0"/>
        <v>272818690</v>
      </c>
      <c r="Q5" s="21">
        <f t="shared" si="0"/>
        <v>1051816791</v>
      </c>
      <c r="R5" s="21">
        <f t="shared" si="0"/>
        <v>1641616172</v>
      </c>
      <c r="S5" s="21">
        <f t="shared" si="0"/>
        <v>218381246</v>
      </c>
      <c r="T5" s="21">
        <f t="shared" si="0"/>
        <v>218368284</v>
      </c>
      <c r="U5" s="21">
        <f t="shared" si="0"/>
        <v>392416356</v>
      </c>
      <c r="V5" s="21">
        <f t="shared" si="0"/>
        <v>829165886</v>
      </c>
      <c r="W5" s="21">
        <f t="shared" si="0"/>
        <v>7398617512</v>
      </c>
      <c r="X5" s="21">
        <f t="shared" si="0"/>
        <v>7941014308</v>
      </c>
      <c r="Y5" s="21">
        <f t="shared" si="0"/>
        <v>-542396796</v>
      </c>
      <c r="Z5" s="4">
        <f>+IF(X5&lt;&gt;0,+(Y5/X5)*100,0)</f>
        <v>-6.830321353955682</v>
      </c>
      <c r="AA5" s="19">
        <f>SUM(AA6:AA8)</f>
        <v>7498300349</v>
      </c>
    </row>
    <row r="6" spans="1:27" ht="13.5">
      <c r="A6" s="5" t="s">
        <v>33</v>
      </c>
      <c r="B6" s="3"/>
      <c r="C6" s="22">
        <v>735444523</v>
      </c>
      <c r="D6" s="22"/>
      <c r="E6" s="23">
        <v>1544786124</v>
      </c>
      <c r="F6" s="24">
        <v>811064767</v>
      </c>
      <c r="G6" s="24">
        <v>380628415</v>
      </c>
      <c r="H6" s="24">
        <v>1365664</v>
      </c>
      <c r="I6" s="24">
        <v>3869406</v>
      </c>
      <c r="J6" s="24">
        <v>385863485</v>
      </c>
      <c r="K6" s="24">
        <v>526983</v>
      </c>
      <c r="L6" s="24">
        <v>1471651</v>
      </c>
      <c r="M6" s="24">
        <v>196218900</v>
      </c>
      <c r="N6" s="24">
        <v>198217534</v>
      </c>
      <c r="O6" s="24">
        <v>1835642</v>
      </c>
      <c r="P6" s="24">
        <v>397131</v>
      </c>
      <c r="Q6" s="24">
        <v>188415085</v>
      </c>
      <c r="R6" s="24">
        <v>190647858</v>
      </c>
      <c r="S6" s="24">
        <v>5178167</v>
      </c>
      <c r="T6" s="24">
        <v>667397</v>
      </c>
      <c r="U6" s="24">
        <v>2635411</v>
      </c>
      <c r="V6" s="24">
        <v>8480975</v>
      </c>
      <c r="W6" s="24">
        <v>783209852</v>
      </c>
      <c r="X6" s="24">
        <v>862258835</v>
      </c>
      <c r="Y6" s="24">
        <v>-79048983</v>
      </c>
      <c r="Z6" s="6">
        <v>-9.17</v>
      </c>
      <c r="AA6" s="22">
        <v>811064767</v>
      </c>
    </row>
    <row r="7" spans="1:27" ht="13.5">
      <c r="A7" s="5" t="s">
        <v>34</v>
      </c>
      <c r="B7" s="3"/>
      <c r="C7" s="25">
        <v>5608318353</v>
      </c>
      <c r="D7" s="25"/>
      <c r="E7" s="26">
        <v>6242214693</v>
      </c>
      <c r="F7" s="27">
        <v>6590393033</v>
      </c>
      <c r="G7" s="27">
        <v>1372529123</v>
      </c>
      <c r="H7" s="27">
        <v>679303235</v>
      </c>
      <c r="I7" s="27">
        <v>434574126</v>
      </c>
      <c r="J7" s="27">
        <v>2486406484</v>
      </c>
      <c r="K7" s="27">
        <v>224152187</v>
      </c>
      <c r="L7" s="27">
        <v>288004961</v>
      </c>
      <c r="M7" s="27">
        <v>1301023828</v>
      </c>
      <c r="N7" s="27">
        <v>1813180976</v>
      </c>
      <c r="O7" s="27">
        <v>306999460</v>
      </c>
      <c r="P7" s="27">
        <v>255837973</v>
      </c>
      <c r="Q7" s="27">
        <v>846416601</v>
      </c>
      <c r="R7" s="27">
        <v>1409254034</v>
      </c>
      <c r="S7" s="27">
        <v>214457104</v>
      </c>
      <c r="T7" s="27">
        <v>211514205</v>
      </c>
      <c r="U7" s="27">
        <v>385801297</v>
      </c>
      <c r="V7" s="27">
        <v>811772606</v>
      </c>
      <c r="W7" s="27">
        <v>6520614100</v>
      </c>
      <c r="X7" s="27">
        <v>6924263193</v>
      </c>
      <c r="Y7" s="27">
        <v>-403649093</v>
      </c>
      <c r="Z7" s="7">
        <v>-5.83</v>
      </c>
      <c r="AA7" s="25">
        <v>6590393033</v>
      </c>
    </row>
    <row r="8" spans="1:27" ht="13.5">
      <c r="A8" s="5" t="s">
        <v>35</v>
      </c>
      <c r="B8" s="3"/>
      <c r="C8" s="22">
        <v>66022451</v>
      </c>
      <c r="D8" s="22"/>
      <c r="E8" s="23">
        <v>130467037</v>
      </c>
      <c r="F8" s="24">
        <v>96842549</v>
      </c>
      <c r="G8" s="24">
        <v>3309693</v>
      </c>
      <c r="H8" s="24">
        <v>18190429</v>
      </c>
      <c r="I8" s="24">
        <v>3806507</v>
      </c>
      <c r="J8" s="24">
        <v>25306629</v>
      </c>
      <c r="K8" s="24">
        <v>4318297</v>
      </c>
      <c r="L8" s="24">
        <v>4335754</v>
      </c>
      <c r="M8" s="24">
        <v>10206295</v>
      </c>
      <c r="N8" s="24">
        <v>18860346</v>
      </c>
      <c r="O8" s="24">
        <v>8145589</v>
      </c>
      <c r="P8" s="24">
        <v>16583586</v>
      </c>
      <c r="Q8" s="24">
        <v>16985105</v>
      </c>
      <c r="R8" s="24">
        <v>41714280</v>
      </c>
      <c r="S8" s="24">
        <v>-1254025</v>
      </c>
      <c r="T8" s="24">
        <v>6186682</v>
      </c>
      <c r="U8" s="24">
        <v>3979648</v>
      </c>
      <c r="V8" s="24">
        <v>8912305</v>
      </c>
      <c r="W8" s="24">
        <v>94793560</v>
      </c>
      <c r="X8" s="24">
        <v>154492280</v>
      </c>
      <c r="Y8" s="24">
        <v>-59698720</v>
      </c>
      <c r="Z8" s="6">
        <v>-38.64</v>
      </c>
      <c r="AA8" s="22">
        <v>96842549</v>
      </c>
    </row>
    <row r="9" spans="1:27" ht="13.5">
      <c r="A9" s="2" t="s">
        <v>36</v>
      </c>
      <c r="B9" s="3"/>
      <c r="C9" s="19">
        <f aca="true" t="shared" si="1" ref="C9:Y9">SUM(C10:C14)</f>
        <v>236302895</v>
      </c>
      <c r="D9" s="19">
        <f>SUM(D10:D14)</f>
        <v>0</v>
      </c>
      <c r="E9" s="20">
        <f t="shared" si="1"/>
        <v>253937573</v>
      </c>
      <c r="F9" s="21">
        <f t="shared" si="1"/>
        <v>244593188</v>
      </c>
      <c r="G9" s="21">
        <f t="shared" si="1"/>
        <v>14768911</v>
      </c>
      <c r="H9" s="21">
        <f t="shared" si="1"/>
        <v>21402629</v>
      </c>
      <c r="I9" s="21">
        <f t="shared" si="1"/>
        <v>16735625</v>
      </c>
      <c r="J9" s="21">
        <f t="shared" si="1"/>
        <v>52907165</v>
      </c>
      <c r="K9" s="21">
        <f t="shared" si="1"/>
        <v>-3444810</v>
      </c>
      <c r="L9" s="21">
        <f t="shared" si="1"/>
        <v>15081682</v>
      </c>
      <c r="M9" s="21">
        <f t="shared" si="1"/>
        <v>21679160</v>
      </c>
      <c r="N9" s="21">
        <f t="shared" si="1"/>
        <v>33316032</v>
      </c>
      <c r="O9" s="21">
        <f t="shared" si="1"/>
        <v>21766470</v>
      </c>
      <c r="P9" s="21">
        <f t="shared" si="1"/>
        <v>20547451</v>
      </c>
      <c r="Q9" s="21">
        <f t="shared" si="1"/>
        <v>21390913</v>
      </c>
      <c r="R9" s="21">
        <f t="shared" si="1"/>
        <v>63704834</v>
      </c>
      <c r="S9" s="21">
        <f t="shared" si="1"/>
        <v>16145067</v>
      </c>
      <c r="T9" s="21">
        <f t="shared" si="1"/>
        <v>16735715</v>
      </c>
      <c r="U9" s="21">
        <f t="shared" si="1"/>
        <v>37273473</v>
      </c>
      <c r="V9" s="21">
        <f t="shared" si="1"/>
        <v>70154255</v>
      </c>
      <c r="W9" s="21">
        <f t="shared" si="1"/>
        <v>220082286</v>
      </c>
      <c r="X9" s="21">
        <f t="shared" si="1"/>
        <v>285945156</v>
      </c>
      <c r="Y9" s="21">
        <f t="shared" si="1"/>
        <v>-65862870</v>
      </c>
      <c r="Z9" s="4">
        <f>+IF(X9&lt;&gt;0,+(Y9/X9)*100,0)</f>
        <v>-23.033392459356786</v>
      </c>
      <c r="AA9" s="19">
        <f>SUM(AA10:AA14)</f>
        <v>244593188</v>
      </c>
    </row>
    <row r="10" spans="1:27" ht="13.5">
      <c r="A10" s="5" t="s">
        <v>37</v>
      </c>
      <c r="B10" s="3"/>
      <c r="C10" s="22">
        <v>69439231</v>
      </c>
      <c r="D10" s="22"/>
      <c r="E10" s="23">
        <v>48157795</v>
      </c>
      <c r="F10" s="24">
        <v>19971376</v>
      </c>
      <c r="G10" s="24">
        <v>3194743</v>
      </c>
      <c r="H10" s="24">
        <v>7393107</v>
      </c>
      <c r="I10" s="24">
        <v>3134733</v>
      </c>
      <c r="J10" s="24">
        <v>13722583</v>
      </c>
      <c r="K10" s="24">
        <v>-2699678</v>
      </c>
      <c r="L10" s="24">
        <v>1589512</v>
      </c>
      <c r="M10" s="24">
        <v>4491375</v>
      </c>
      <c r="N10" s="24">
        <v>3381209</v>
      </c>
      <c r="O10" s="24">
        <v>1630366</v>
      </c>
      <c r="P10" s="24">
        <v>2012772</v>
      </c>
      <c r="Q10" s="24">
        <v>1115063</v>
      </c>
      <c r="R10" s="24">
        <v>4758201</v>
      </c>
      <c r="S10" s="24">
        <v>4281741</v>
      </c>
      <c r="T10" s="24">
        <v>1555926</v>
      </c>
      <c r="U10" s="24">
        <v>5064805</v>
      </c>
      <c r="V10" s="24">
        <v>10902472</v>
      </c>
      <c r="W10" s="24">
        <v>32764465</v>
      </c>
      <c r="X10" s="24">
        <v>28004850</v>
      </c>
      <c r="Y10" s="24">
        <v>4759615</v>
      </c>
      <c r="Z10" s="6">
        <v>17</v>
      </c>
      <c r="AA10" s="22">
        <v>19971376</v>
      </c>
    </row>
    <row r="11" spans="1:27" ht="13.5">
      <c r="A11" s="5" t="s">
        <v>38</v>
      </c>
      <c r="B11" s="3"/>
      <c r="C11" s="22">
        <v>11486178</v>
      </c>
      <c r="D11" s="22"/>
      <c r="E11" s="23">
        <v>18583261</v>
      </c>
      <c r="F11" s="24">
        <v>19631706</v>
      </c>
      <c r="G11" s="24">
        <v>7408114</v>
      </c>
      <c r="H11" s="24">
        <v>7306742</v>
      </c>
      <c r="I11" s="24">
        <v>7485700</v>
      </c>
      <c r="J11" s="24">
        <v>22200556</v>
      </c>
      <c r="K11" s="24">
        <v>7073616</v>
      </c>
      <c r="L11" s="24">
        <v>7830476</v>
      </c>
      <c r="M11" s="24">
        <v>9628829</v>
      </c>
      <c r="N11" s="24">
        <v>24532921</v>
      </c>
      <c r="O11" s="24">
        <v>9245722</v>
      </c>
      <c r="P11" s="24">
        <v>8925743</v>
      </c>
      <c r="Q11" s="24">
        <v>13529237</v>
      </c>
      <c r="R11" s="24">
        <v>31700702</v>
      </c>
      <c r="S11" s="24">
        <v>9098303</v>
      </c>
      <c r="T11" s="24">
        <v>8523260</v>
      </c>
      <c r="U11" s="24">
        <v>11189608</v>
      </c>
      <c r="V11" s="24">
        <v>28811171</v>
      </c>
      <c r="W11" s="24">
        <v>107245350</v>
      </c>
      <c r="X11" s="24">
        <v>27882049</v>
      </c>
      <c r="Y11" s="24">
        <v>79363301</v>
      </c>
      <c r="Z11" s="6">
        <v>284.64</v>
      </c>
      <c r="AA11" s="22">
        <v>19631706</v>
      </c>
    </row>
    <row r="12" spans="1:27" ht="13.5">
      <c r="A12" s="5" t="s">
        <v>39</v>
      </c>
      <c r="B12" s="3"/>
      <c r="C12" s="22">
        <v>117367050</v>
      </c>
      <c r="D12" s="22"/>
      <c r="E12" s="23">
        <v>118097950</v>
      </c>
      <c r="F12" s="24">
        <v>152505128</v>
      </c>
      <c r="G12" s="24">
        <v>2611321</v>
      </c>
      <c r="H12" s="24">
        <v>6289648</v>
      </c>
      <c r="I12" s="24">
        <v>5966120</v>
      </c>
      <c r="J12" s="24">
        <v>14867089</v>
      </c>
      <c r="K12" s="24">
        <v>-8460030</v>
      </c>
      <c r="L12" s="24">
        <v>5633882</v>
      </c>
      <c r="M12" s="24">
        <v>6543584</v>
      </c>
      <c r="N12" s="24">
        <v>3717436</v>
      </c>
      <c r="O12" s="24">
        <v>10790336</v>
      </c>
      <c r="P12" s="24">
        <v>9508871</v>
      </c>
      <c r="Q12" s="24">
        <v>5965497</v>
      </c>
      <c r="R12" s="24">
        <v>26264704</v>
      </c>
      <c r="S12" s="24">
        <v>2669431</v>
      </c>
      <c r="T12" s="24">
        <v>6608879</v>
      </c>
      <c r="U12" s="24">
        <v>20801430</v>
      </c>
      <c r="V12" s="24">
        <v>30079740</v>
      </c>
      <c r="W12" s="24">
        <v>74928969</v>
      </c>
      <c r="X12" s="24">
        <v>123991392</v>
      </c>
      <c r="Y12" s="24">
        <v>-49062423</v>
      </c>
      <c r="Z12" s="6">
        <v>-39.57</v>
      </c>
      <c r="AA12" s="22">
        <v>152505128</v>
      </c>
    </row>
    <row r="13" spans="1:27" ht="13.5">
      <c r="A13" s="5" t="s">
        <v>40</v>
      </c>
      <c r="B13" s="3"/>
      <c r="C13" s="22">
        <v>35235328</v>
      </c>
      <c r="D13" s="22"/>
      <c r="E13" s="23">
        <v>-11171990</v>
      </c>
      <c r="F13" s="24">
        <v>51421773</v>
      </c>
      <c r="G13" s="24">
        <v>851532</v>
      </c>
      <c r="H13" s="24">
        <v>398874</v>
      </c>
      <c r="I13" s="24">
        <v>104248</v>
      </c>
      <c r="J13" s="24">
        <v>1354654</v>
      </c>
      <c r="K13" s="24">
        <v>618507</v>
      </c>
      <c r="L13" s="24">
        <v>-7007</v>
      </c>
      <c r="M13" s="24">
        <v>1008797</v>
      </c>
      <c r="N13" s="24">
        <v>1620297</v>
      </c>
      <c r="O13" s="24">
        <v>86178</v>
      </c>
      <c r="P13" s="24">
        <v>85824</v>
      </c>
      <c r="Q13" s="24">
        <v>755687</v>
      </c>
      <c r="R13" s="24">
        <v>927689</v>
      </c>
      <c r="S13" s="24">
        <v>62816</v>
      </c>
      <c r="T13" s="24">
        <v>17273</v>
      </c>
      <c r="U13" s="24">
        <v>52843</v>
      </c>
      <c r="V13" s="24">
        <v>132932</v>
      </c>
      <c r="W13" s="24">
        <v>4035572</v>
      </c>
      <c r="X13" s="24">
        <v>25796309</v>
      </c>
      <c r="Y13" s="24">
        <v>-21760737</v>
      </c>
      <c r="Z13" s="6">
        <v>-84.36</v>
      </c>
      <c r="AA13" s="22">
        <v>51421773</v>
      </c>
    </row>
    <row r="14" spans="1:27" ht="13.5">
      <c r="A14" s="5" t="s">
        <v>41</v>
      </c>
      <c r="B14" s="3"/>
      <c r="C14" s="25">
        <v>2775108</v>
      </c>
      <c r="D14" s="25"/>
      <c r="E14" s="26">
        <v>80270557</v>
      </c>
      <c r="F14" s="27">
        <v>1063205</v>
      </c>
      <c r="G14" s="27">
        <v>703201</v>
      </c>
      <c r="H14" s="27">
        <v>14258</v>
      </c>
      <c r="I14" s="27">
        <v>44824</v>
      </c>
      <c r="J14" s="27">
        <v>762283</v>
      </c>
      <c r="K14" s="27">
        <v>22775</v>
      </c>
      <c r="L14" s="27">
        <v>34819</v>
      </c>
      <c r="M14" s="27">
        <v>6575</v>
      </c>
      <c r="N14" s="27">
        <v>64169</v>
      </c>
      <c r="O14" s="27">
        <v>13868</v>
      </c>
      <c r="P14" s="27">
        <v>14241</v>
      </c>
      <c r="Q14" s="27">
        <v>25429</v>
      </c>
      <c r="R14" s="27">
        <v>53538</v>
      </c>
      <c r="S14" s="27">
        <v>32776</v>
      </c>
      <c r="T14" s="27">
        <v>30377</v>
      </c>
      <c r="U14" s="27">
        <v>164787</v>
      </c>
      <c r="V14" s="27">
        <v>227940</v>
      </c>
      <c r="W14" s="27">
        <v>1107930</v>
      </c>
      <c r="X14" s="27">
        <v>80270556</v>
      </c>
      <c r="Y14" s="27">
        <v>-79162626</v>
      </c>
      <c r="Z14" s="7">
        <v>-98.62</v>
      </c>
      <c r="AA14" s="25">
        <v>1063205</v>
      </c>
    </row>
    <row r="15" spans="1:27" ht="13.5">
      <c r="A15" s="2" t="s">
        <v>42</v>
      </c>
      <c r="B15" s="8"/>
      <c r="C15" s="19">
        <f aca="true" t="shared" si="2" ref="C15:Y15">SUM(C16:C18)</f>
        <v>586024542</v>
      </c>
      <c r="D15" s="19">
        <f>SUM(D16:D18)</f>
        <v>0</v>
      </c>
      <c r="E15" s="20">
        <f t="shared" si="2"/>
        <v>1663539520</v>
      </c>
      <c r="F15" s="21">
        <f t="shared" si="2"/>
        <v>1190568178</v>
      </c>
      <c r="G15" s="21">
        <f t="shared" si="2"/>
        <v>144219551</v>
      </c>
      <c r="H15" s="21">
        <f t="shared" si="2"/>
        <v>56509586</v>
      </c>
      <c r="I15" s="21">
        <f t="shared" si="2"/>
        <v>50321522</v>
      </c>
      <c r="J15" s="21">
        <f t="shared" si="2"/>
        <v>251050659</v>
      </c>
      <c r="K15" s="21">
        <f t="shared" si="2"/>
        <v>190544837</v>
      </c>
      <c r="L15" s="21">
        <f t="shared" si="2"/>
        <v>36240052</v>
      </c>
      <c r="M15" s="21">
        <f t="shared" si="2"/>
        <v>127765055</v>
      </c>
      <c r="N15" s="21">
        <f t="shared" si="2"/>
        <v>354549944</v>
      </c>
      <c r="O15" s="21">
        <f t="shared" si="2"/>
        <v>46918726</v>
      </c>
      <c r="P15" s="21">
        <f t="shared" si="2"/>
        <v>24318395</v>
      </c>
      <c r="Q15" s="21">
        <f t="shared" si="2"/>
        <v>84124040</v>
      </c>
      <c r="R15" s="21">
        <f t="shared" si="2"/>
        <v>155361161</v>
      </c>
      <c r="S15" s="21">
        <f t="shared" si="2"/>
        <v>40836544</v>
      </c>
      <c r="T15" s="21">
        <f t="shared" si="2"/>
        <v>39386459</v>
      </c>
      <c r="U15" s="21">
        <f t="shared" si="2"/>
        <v>51119414</v>
      </c>
      <c r="V15" s="21">
        <f t="shared" si="2"/>
        <v>131342417</v>
      </c>
      <c r="W15" s="21">
        <f t="shared" si="2"/>
        <v>892304181</v>
      </c>
      <c r="X15" s="21">
        <f t="shared" si="2"/>
        <v>1424624395</v>
      </c>
      <c r="Y15" s="21">
        <f t="shared" si="2"/>
        <v>-532320214</v>
      </c>
      <c r="Z15" s="4">
        <f>+IF(X15&lt;&gt;0,+(Y15/X15)*100,0)</f>
        <v>-37.36565342193231</v>
      </c>
      <c r="AA15" s="19">
        <f>SUM(AA16:AA18)</f>
        <v>1190568178</v>
      </c>
    </row>
    <row r="16" spans="1:27" ht="13.5">
      <c r="A16" s="5" t="s">
        <v>43</v>
      </c>
      <c r="B16" s="3"/>
      <c r="C16" s="22">
        <v>348535210</v>
      </c>
      <c r="D16" s="22"/>
      <c r="E16" s="23">
        <v>404428205</v>
      </c>
      <c r="F16" s="24">
        <v>401084392</v>
      </c>
      <c r="G16" s="24">
        <v>29317003</v>
      </c>
      <c r="H16" s="24">
        <v>13647746</v>
      </c>
      <c r="I16" s="24">
        <v>4436626</v>
      </c>
      <c r="J16" s="24">
        <v>47401375</v>
      </c>
      <c r="K16" s="24">
        <v>22626497</v>
      </c>
      <c r="L16" s="24">
        <v>8779504</v>
      </c>
      <c r="M16" s="24">
        <v>98750593</v>
      </c>
      <c r="N16" s="24">
        <v>130156594</v>
      </c>
      <c r="O16" s="24">
        <v>8913417</v>
      </c>
      <c r="P16" s="24">
        <v>1630650</v>
      </c>
      <c r="Q16" s="24">
        <v>10917358</v>
      </c>
      <c r="R16" s="24">
        <v>21461425</v>
      </c>
      <c r="S16" s="24">
        <v>9032736</v>
      </c>
      <c r="T16" s="24">
        <v>15711799</v>
      </c>
      <c r="U16" s="24">
        <v>12250218</v>
      </c>
      <c r="V16" s="24">
        <v>36994753</v>
      </c>
      <c r="W16" s="24">
        <v>236014147</v>
      </c>
      <c r="X16" s="24">
        <v>453543641</v>
      </c>
      <c r="Y16" s="24">
        <v>-217529494</v>
      </c>
      <c r="Z16" s="6">
        <v>-47.96</v>
      </c>
      <c r="AA16" s="22">
        <v>401084392</v>
      </c>
    </row>
    <row r="17" spans="1:27" ht="13.5">
      <c r="A17" s="5" t="s">
        <v>44</v>
      </c>
      <c r="B17" s="3"/>
      <c r="C17" s="22">
        <v>233197978</v>
      </c>
      <c r="D17" s="22"/>
      <c r="E17" s="23">
        <v>1253198495</v>
      </c>
      <c r="F17" s="24">
        <v>784700916</v>
      </c>
      <c r="G17" s="24">
        <v>114694548</v>
      </c>
      <c r="H17" s="24">
        <v>42012276</v>
      </c>
      <c r="I17" s="24">
        <v>45669512</v>
      </c>
      <c r="J17" s="24">
        <v>202376336</v>
      </c>
      <c r="K17" s="24">
        <v>167756295</v>
      </c>
      <c r="L17" s="24">
        <v>26144908</v>
      </c>
      <c r="M17" s="24">
        <v>28849096</v>
      </c>
      <c r="N17" s="24">
        <v>222750299</v>
      </c>
      <c r="O17" s="24">
        <v>37821489</v>
      </c>
      <c r="P17" s="24">
        <v>21710494</v>
      </c>
      <c r="Q17" s="24">
        <v>73166447</v>
      </c>
      <c r="R17" s="24">
        <v>132698430</v>
      </c>
      <c r="S17" s="24">
        <v>31585696</v>
      </c>
      <c r="T17" s="24">
        <v>23516405</v>
      </c>
      <c r="U17" s="24">
        <v>38672263</v>
      </c>
      <c r="V17" s="24">
        <v>93774364</v>
      </c>
      <c r="W17" s="24">
        <v>651599429</v>
      </c>
      <c r="X17" s="24">
        <v>965167929</v>
      </c>
      <c r="Y17" s="24">
        <v>-313568500</v>
      </c>
      <c r="Z17" s="6">
        <v>-32.49</v>
      </c>
      <c r="AA17" s="22">
        <v>784700916</v>
      </c>
    </row>
    <row r="18" spans="1:27" ht="13.5">
      <c r="A18" s="5" t="s">
        <v>45</v>
      </c>
      <c r="B18" s="3"/>
      <c r="C18" s="22">
        <v>4291354</v>
      </c>
      <c r="D18" s="22"/>
      <c r="E18" s="23">
        <v>5912820</v>
      </c>
      <c r="F18" s="24">
        <v>4782870</v>
      </c>
      <c r="G18" s="24">
        <v>208000</v>
      </c>
      <c r="H18" s="24">
        <v>849564</v>
      </c>
      <c r="I18" s="24">
        <v>215384</v>
      </c>
      <c r="J18" s="24">
        <v>1272948</v>
      </c>
      <c r="K18" s="24">
        <v>162045</v>
      </c>
      <c r="L18" s="24">
        <v>1315640</v>
      </c>
      <c r="M18" s="24">
        <v>165366</v>
      </c>
      <c r="N18" s="24">
        <v>1643051</v>
      </c>
      <c r="O18" s="24">
        <v>183820</v>
      </c>
      <c r="P18" s="24">
        <v>977251</v>
      </c>
      <c r="Q18" s="24">
        <v>40235</v>
      </c>
      <c r="R18" s="24">
        <v>1201306</v>
      </c>
      <c r="S18" s="24">
        <v>218112</v>
      </c>
      <c r="T18" s="24">
        <v>158255</v>
      </c>
      <c r="U18" s="24">
        <v>196933</v>
      </c>
      <c r="V18" s="24">
        <v>573300</v>
      </c>
      <c r="W18" s="24">
        <v>4690605</v>
      </c>
      <c r="X18" s="24">
        <v>5912825</v>
      </c>
      <c r="Y18" s="24">
        <v>-1222220</v>
      </c>
      <c r="Z18" s="6">
        <v>-20.67</v>
      </c>
      <c r="AA18" s="22">
        <v>4782870</v>
      </c>
    </row>
    <row r="19" spans="1:27" ht="13.5">
      <c r="A19" s="2" t="s">
        <v>46</v>
      </c>
      <c r="B19" s="8"/>
      <c r="C19" s="19">
        <f aca="true" t="shared" si="3" ref="C19:Y19">SUM(C20:C23)</f>
        <v>5588640464</v>
      </c>
      <c r="D19" s="19">
        <f>SUM(D20:D23)</f>
        <v>0</v>
      </c>
      <c r="E19" s="20">
        <f t="shared" si="3"/>
        <v>8144466225</v>
      </c>
      <c r="F19" s="21">
        <f t="shared" si="3"/>
        <v>8216007487</v>
      </c>
      <c r="G19" s="21">
        <f t="shared" si="3"/>
        <v>606763726</v>
      </c>
      <c r="H19" s="21">
        <f t="shared" si="3"/>
        <v>601580026</v>
      </c>
      <c r="I19" s="21">
        <f t="shared" si="3"/>
        <v>529378486</v>
      </c>
      <c r="J19" s="21">
        <f t="shared" si="3"/>
        <v>1737722238</v>
      </c>
      <c r="K19" s="21">
        <f t="shared" si="3"/>
        <v>539335612</v>
      </c>
      <c r="L19" s="21">
        <f t="shared" si="3"/>
        <v>495726604</v>
      </c>
      <c r="M19" s="21">
        <f t="shared" si="3"/>
        <v>554096273</v>
      </c>
      <c r="N19" s="21">
        <f t="shared" si="3"/>
        <v>1589158489</v>
      </c>
      <c r="O19" s="21">
        <f t="shared" si="3"/>
        <v>499280619</v>
      </c>
      <c r="P19" s="21">
        <f t="shared" si="3"/>
        <v>496152103</v>
      </c>
      <c r="Q19" s="21">
        <f t="shared" si="3"/>
        <v>481995650</v>
      </c>
      <c r="R19" s="21">
        <f t="shared" si="3"/>
        <v>1477428372</v>
      </c>
      <c r="S19" s="21">
        <f t="shared" si="3"/>
        <v>456472372</v>
      </c>
      <c r="T19" s="21">
        <f t="shared" si="3"/>
        <v>371124930</v>
      </c>
      <c r="U19" s="21">
        <f t="shared" si="3"/>
        <v>619419835</v>
      </c>
      <c r="V19" s="21">
        <f t="shared" si="3"/>
        <v>1447017137</v>
      </c>
      <c r="W19" s="21">
        <f t="shared" si="3"/>
        <v>6251326236</v>
      </c>
      <c r="X19" s="21">
        <f t="shared" si="3"/>
        <v>8360324249</v>
      </c>
      <c r="Y19" s="21">
        <f t="shared" si="3"/>
        <v>-2108998013</v>
      </c>
      <c r="Z19" s="4">
        <f>+IF(X19&lt;&gt;0,+(Y19/X19)*100,0)</f>
        <v>-25.22627053911531</v>
      </c>
      <c r="AA19" s="19">
        <f>SUM(AA20:AA23)</f>
        <v>8216007487</v>
      </c>
    </row>
    <row r="20" spans="1:27" ht="13.5">
      <c r="A20" s="5" t="s">
        <v>47</v>
      </c>
      <c r="B20" s="3"/>
      <c r="C20" s="22">
        <v>2813672511</v>
      </c>
      <c r="D20" s="22"/>
      <c r="E20" s="23">
        <v>4587433777</v>
      </c>
      <c r="F20" s="24">
        <v>4459623811</v>
      </c>
      <c r="G20" s="24">
        <v>323438734</v>
      </c>
      <c r="H20" s="24">
        <v>418794836</v>
      </c>
      <c r="I20" s="24">
        <v>334317164</v>
      </c>
      <c r="J20" s="24">
        <v>1076550734</v>
      </c>
      <c r="K20" s="24">
        <v>349185888</v>
      </c>
      <c r="L20" s="24">
        <v>275741969</v>
      </c>
      <c r="M20" s="24">
        <v>314423619</v>
      </c>
      <c r="N20" s="24">
        <v>939351476</v>
      </c>
      <c r="O20" s="24">
        <v>316419838</v>
      </c>
      <c r="P20" s="24">
        <v>335537495</v>
      </c>
      <c r="Q20" s="24">
        <v>268878816</v>
      </c>
      <c r="R20" s="24">
        <v>920836149</v>
      </c>
      <c r="S20" s="24">
        <v>300883559</v>
      </c>
      <c r="T20" s="24">
        <v>273518855</v>
      </c>
      <c r="U20" s="24">
        <v>409314978</v>
      </c>
      <c r="V20" s="24">
        <v>983717392</v>
      </c>
      <c r="W20" s="24">
        <v>3920455751</v>
      </c>
      <c r="X20" s="24">
        <v>4632433176</v>
      </c>
      <c r="Y20" s="24">
        <v>-711977425</v>
      </c>
      <c r="Z20" s="6">
        <v>-15.37</v>
      </c>
      <c r="AA20" s="22">
        <v>4459623811</v>
      </c>
    </row>
    <row r="21" spans="1:27" ht="13.5">
      <c r="A21" s="5" t="s">
        <v>48</v>
      </c>
      <c r="B21" s="3"/>
      <c r="C21" s="22">
        <v>1825416157</v>
      </c>
      <c r="D21" s="22"/>
      <c r="E21" s="23">
        <v>2380745508</v>
      </c>
      <c r="F21" s="24">
        <v>2484757449</v>
      </c>
      <c r="G21" s="24">
        <v>176019896</v>
      </c>
      <c r="H21" s="24">
        <v>98765221</v>
      </c>
      <c r="I21" s="24">
        <v>124617685</v>
      </c>
      <c r="J21" s="24">
        <v>399402802</v>
      </c>
      <c r="K21" s="24">
        <v>95052463</v>
      </c>
      <c r="L21" s="24">
        <v>156667717</v>
      </c>
      <c r="M21" s="24">
        <v>135841162</v>
      </c>
      <c r="N21" s="24">
        <v>387561342</v>
      </c>
      <c r="O21" s="24">
        <v>107511215</v>
      </c>
      <c r="P21" s="24">
        <v>86519338</v>
      </c>
      <c r="Q21" s="24">
        <v>142984861</v>
      </c>
      <c r="R21" s="24">
        <v>337015414</v>
      </c>
      <c r="S21" s="24">
        <v>84921216</v>
      </c>
      <c r="T21" s="24">
        <v>47092061</v>
      </c>
      <c r="U21" s="24">
        <v>122539799</v>
      </c>
      <c r="V21" s="24">
        <v>254553076</v>
      </c>
      <c r="W21" s="24">
        <v>1378532634</v>
      </c>
      <c r="X21" s="24">
        <v>2451544902</v>
      </c>
      <c r="Y21" s="24">
        <v>-1073012268</v>
      </c>
      <c r="Z21" s="6">
        <v>-43.77</v>
      </c>
      <c r="AA21" s="22">
        <v>2484757449</v>
      </c>
    </row>
    <row r="22" spans="1:27" ht="13.5">
      <c r="A22" s="5" t="s">
        <v>49</v>
      </c>
      <c r="B22" s="3"/>
      <c r="C22" s="25">
        <v>469443550</v>
      </c>
      <c r="D22" s="25"/>
      <c r="E22" s="26">
        <v>525654112</v>
      </c>
      <c r="F22" s="27">
        <v>648156764</v>
      </c>
      <c r="G22" s="27">
        <v>43651559</v>
      </c>
      <c r="H22" s="27">
        <v>39717035</v>
      </c>
      <c r="I22" s="27">
        <v>35932483</v>
      </c>
      <c r="J22" s="27">
        <v>119301077</v>
      </c>
      <c r="K22" s="27">
        <v>56367049</v>
      </c>
      <c r="L22" s="27">
        <v>34390540</v>
      </c>
      <c r="M22" s="27">
        <v>42351558</v>
      </c>
      <c r="N22" s="27">
        <v>133109147</v>
      </c>
      <c r="O22" s="27">
        <v>39108813</v>
      </c>
      <c r="P22" s="27">
        <v>36835992</v>
      </c>
      <c r="Q22" s="27">
        <v>40438613</v>
      </c>
      <c r="R22" s="27">
        <v>116383418</v>
      </c>
      <c r="S22" s="27">
        <v>35208232</v>
      </c>
      <c r="T22" s="27">
        <v>29156131</v>
      </c>
      <c r="U22" s="27">
        <v>43831435</v>
      </c>
      <c r="V22" s="27">
        <v>108195798</v>
      </c>
      <c r="W22" s="27">
        <v>476989440</v>
      </c>
      <c r="X22" s="27">
        <v>619869825</v>
      </c>
      <c r="Y22" s="27">
        <v>-142880385</v>
      </c>
      <c r="Z22" s="7">
        <v>-23.05</v>
      </c>
      <c r="AA22" s="25">
        <v>648156764</v>
      </c>
    </row>
    <row r="23" spans="1:27" ht="13.5">
      <c r="A23" s="5" t="s">
        <v>50</v>
      </c>
      <c r="B23" s="3"/>
      <c r="C23" s="22">
        <v>480108246</v>
      </c>
      <c r="D23" s="22"/>
      <c r="E23" s="23">
        <v>650632828</v>
      </c>
      <c r="F23" s="24">
        <v>623469463</v>
      </c>
      <c r="G23" s="24">
        <v>63653537</v>
      </c>
      <c r="H23" s="24">
        <v>44302934</v>
      </c>
      <c r="I23" s="24">
        <v>34511154</v>
      </c>
      <c r="J23" s="24">
        <v>142467625</v>
      </c>
      <c r="K23" s="24">
        <v>38730212</v>
      </c>
      <c r="L23" s="24">
        <v>28926378</v>
      </c>
      <c r="M23" s="24">
        <v>61479934</v>
      </c>
      <c r="N23" s="24">
        <v>129136524</v>
      </c>
      <c r="O23" s="24">
        <v>36240753</v>
      </c>
      <c r="P23" s="24">
        <v>37259278</v>
      </c>
      <c r="Q23" s="24">
        <v>29693360</v>
      </c>
      <c r="R23" s="24">
        <v>103193391</v>
      </c>
      <c r="S23" s="24">
        <v>35459365</v>
      </c>
      <c r="T23" s="24">
        <v>21357883</v>
      </c>
      <c r="U23" s="24">
        <v>43733623</v>
      </c>
      <c r="V23" s="24">
        <v>100550871</v>
      </c>
      <c r="W23" s="24">
        <v>475348411</v>
      </c>
      <c r="X23" s="24">
        <v>656476346</v>
      </c>
      <c r="Y23" s="24">
        <v>-181127935</v>
      </c>
      <c r="Z23" s="6">
        <v>-27.59</v>
      </c>
      <c r="AA23" s="22">
        <v>623469463</v>
      </c>
    </row>
    <row r="24" spans="1:27" ht="13.5">
      <c r="A24" s="2" t="s">
        <v>51</v>
      </c>
      <c r="B24" s="8" t="s">
        <v>52</v>
      </c>
      <c r="C24" s="19">
        <v>558231946</v>
      </c>
      <c r="D24" s="19"/>
      <c r="E24" s="20">
        <v>27243678</v>
      </c>
      <c r="F24" s="21">
        <v>734377814</v>
      </c>
      <c r="G24" s="21">
        <v>640854</v>
      </c>
      <c r="H24" s="21">
        <v>227487</v>
      </c>
      <c r="I24" s="21">
        <v>54799</v>
      </c>
      <c r="J24" s="21">
        <v>923140</v>
      </c>
      <c r="K24" s="21">
        <v>7355</v>
      </c>
      <c r="L24" s="21">
        <v>15700</v>
      </c>
      <c r="M24" s="21">
        <v>7355</v>
      </c>
      <c r="N24" s="21">
        <v>30410</v>
      </c>
      <c r="O24" s="21">
        <v>7355</v>
      </c>
      <c r="P24" s="21">
        <v>7355</v>
      </c>
      <c r="Q24" s="21">
        <v>12942001</v>
      </c>
      <c r="R24" s="21">
        <v>12956711</v>
      </c>
      <c r="S24" s="21">
        <v>7365</v>
      </c>
      <c r="T24" s="21">
        <v>5118904</v>
      </c>
      <c r="U24" s="21">
        <v>9085324</v>
      </c>
      <c r="V24" s="21">
        <v>14211593</v>
      </c>
      <c r="W24" s="21">
        <v>28121854</v>
      </c>
      <c r="X24" s="21">
        <v>30436393</v>
      </c>
      <c r="Y24" s="21">
        <v>-2314539</v>
      </c>
      <c r="Z24" s="4">
        <v>-7.6</v>
      </c>
      <c r="AA24" s="19">
        <v>734377814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13378985174</v>
      </c>
      <c r="D25" s="40">
        <f>+D5+D9+D15+D19+D24</f>
        <v>0</v>
      </c>
      <c r="E25" s="41">
        <f t="shared" si="4"/>
        <v>18006654850</v>
      </c>
      <c r="F25" s="42">
        <f t="shared" si="4"/>
        <v>17883847016</v>
      </c>
      <c r="G25" s="42">
        <f t="shared" si="4"/>
        <v>2522860273</v>
      </c>
      <c r="H25" s="42">
        <f t="shared" si="4"/>
        <v>1378579056</v>
      </c>
      <c r="I25" s="42">
        <f t="shared" si="4"/>
        <v>1038740471</v>
      </c>
      <c r="J25" s="42">
        <f t="shared" si="4"/>
        <v>4940179800</v>
      </c>
      <c r="K25" s="42">
        <f t="shared" si="4"/>
        <v>955440461</v>
      </c>
      <c r="L25" s="42">
        <f t="shared" si="4"/>
        <v>840876404</v>
      </c>
      <c r="M25" s="42">
        <f t="shared" si="4"/>
        <v>2210996866</v>
      </c>
      <c r="N25" s="42">
        <f t="shared" si="4"/>
        <v>4007313731</v>
      </c>
      <c r="O25" s="42">
        <f t="shared" si="4"/>
        <v>884953861</v>
      </c>
      <c r="P25" s="42">
        <f t="shared" si="4"/>
        <v>813843994</v>
      </c>
      <c r="Q25" s="42">
        <f t="shared" si="4"/>
        <v>1652269395</v>
      </c>
      <c r="R25" s="42">
        <f t="shared" si="4"/>
        <v>3351067250</v>
      </c>
      <c r="S25" s="42">
        <f t="shared" si="4"/>
        <v>731842594</v>
      </c>
      <c r="T25" s="42">
        <f t="shared" si="4"/>
        <v>650734292</v>
      </c>
      <c r="U25" s="42">
        <f t="shared" si="4"/>
        <v>1109314402</v>
      </c>
      <c r="V25" s="42">
        <f t="shared" si="4"/>
        <v>2491891288</v>
      </c>
      <c r="W25" s="42">
        <f t="shared" si="4"/>
        <v>14790452069</v>
      </c>
      <c r="X25" s="42">
        <f t="shared" si="4"/>
        <v>18042344501</v>
      </c>
      <c r="Y25" s="42">
        <f t="shared" si="4"/>
        <v>-3251892432</v>
      </c>
      <c r="Z25" s="43">
        <f>+IF(X25&lt;&gt;0,+(Y25/X25)*100,0)</f>
        <v>-18.023668885270222</v>
      </c>
      <c r="AA25" s="40">
        <f>+AA5+AA9+AA15+AA19+AA24</f>
        <v>17883847016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5218045664</v>
      </c>
      <c r="D28" s="19">
        <f>SUM(D29:D31)</f>
        <v>0</v>
      </c>
      <c r="E28" s="20">
        <f t="shared" si="5"/>
        <v>7373747753</v>
      </c>
      <c r="F28" s="21">
        <f t="shared" si="5"/>
        <v>5103278026</v>
      </c>
      <c r="G28" s="21">
        <f t="shared" si="5"/>
        <v>208006093</v>
      </c>
      <c r="H28" s="21">
        <f t="shared" si="5"/>
        <v>342945255</v>
      </c>
      <c r="I28" s="21">
        <f t="shared" si="5"/>
        <v>352859256</v>
      </c>
      <c r="J28" s="21">
        <f t="shared" si="5"/>
        <v>903810604</v>
      </c>
      <c r="K28" s="21">
        <f t="shared" si="5"/>
        <v>257027882</v>
      </c>
      <c r="L28" s="21">
        <f t="shared" si="5"/>
        <v>263162929</v>
      </c>
      <c r="M28" s="21">
        <f t="shared" si="5"/>
        <v>428427232</v>
      </c>
      <c r="N28" s="21">
        <f t="shared" si="5"/>
        <v>948618043</v>
      </c>
      <c r="O28" s="21">
        <f t="shared" si="5"/>
        <v>205831781</v>
      </c>
      <c r="P28" s="21">
        <f t="shared" si="5"/>
        <v>239083881</v>
      </c>
      <c r="Q28" s="21">
        <f t="shared" si="5"/>
        <v>223712494</v>
      </c>
      <c r="R28" s="21">
        <f t="shared" si="5"/>
        <v>668628156</v>
      </c>
      <c r="S28" s="21">
        <f t="shared" si="5"/>
        <v>275106441</v>
      </c>
      <c r="T28" s="21">
        <f t="shared" si="5"/>
        <v>265817520</v>
      </c>
      <c r="U28" s="21">
        <f t="shared" si="5"/>
        <v>376818540</v>
      </c>
      <c r="V28" s="21">
        <f t="shared" si="5"/>
        <v>917742501</v>
      </c>
      <c r="W28" s="21">
        <f t="shared" si="5"/>
        <v>3438799304</v>
      </c>
      <c r="X28" s="21">
        <f t="shared" si="5"/>
        <v>5195360296</v>
      </c>
      <c r="Y28" s="21">
        <f t="shared" si="5"/>
        <v>-1756560992</v>
      </c>
      <c r="Z28" s="4">
        <f>+IF(X28&lt;&gt;0,+(Y28/X28)*100,0)</f>
        <v>-33.81018624160498</v>
      </c>
      <c r="AA28" s="19">
        <f>SUM(AA29:AA31)</f>
        <v>5103278026</v>
      </c>
    </row>
    <row r="29" spans="1:27" ht="13.5">
      <c r="A29" s="5" t="s">
        <v>33</v>
      </c>
      <c r="B29" s="3"/>
      <c r="C29" s="22">
        <v>1855028104</v>
      </c>
      <c r="D29" s="22"/>
      <c r="E29" s="23">
        <v>4285080919</v>
      </c>
      <c r="F29" s="24">
        <v>1832072079</v>
      </c>
      <c r="G29" s="24">
        <v>56257556</v>
      </c>
      <c r="H29" s="24">
        <v>68928569</v>
      </c>
      <c r="I29" s="24">
        <v>90124534</v>
      </c>
      <c r="J29" s="24">
        <v>215310659</v>
      </c>
      <c r="K29" s="24">
        <v>84202013</v>
      </c>
      <c r="L29" s="24">
        <v>70157261</v>
      </c>
      <c r="M29" s="24">
        <v>95307109</v>
      </c>
      <c r="N29" s="24">
        <v>249666383</v>
      </c>
      <c r="O29" s="24">
        <v>78497834</v>
      </c>
      <c r="P29" s="24">
        <v>68128303</v>
      </c>
      <c r="Q29" s="24">
        <v>74565450</v>
      </c>
      <c r="R29" s="24">
        <v>221191587</v>
      </c>
      <c r="S29" s="24">
        <v>84206116</v>
      </c>
      <c r="T29" s="24">
        <v>83258908</v>
      </c>
      <c r="U29" s="24">
        <v>96370648</v>
      </c>
      <c r="V29" s="24">
        <v>263835672</v>
      </c>
      <c r="W29" s="24">
        <v>950004301</v>
      </c>
      <c r="X29" s="24">
        <v>1686332466</v>
      </c>
      <c r="Y29" s="24">
        <v>-736328165</v>
      </c>
      <c r="Z29" s="6">
        <v>-43.66</v>
      </c>
      <c r="AA29" s="22">
        <v>1832072079</v>
      </c>
    </row>
    <row r="30" spans="1:27" ht="13.5">
      <c r="A30" s="5" t="s">
        <v>34</v>
      </c>
      <c r="B30" s="3"/>
      <c r="C30" s="25">
        <v>3002726068</v>
      </c>
      <c r="D30" s="25"/>
      <c r="E30" s="26">
        <v>1815034250</v>
      </c>
      <c r="F30" s="27">
        <v>2617564875</v>
      </c>
      <c r="G30" s="27">
        <v>68600280</v>
      </c>
      <c r="H30" s="27">
        <v>180918259</v>
      </c>
      <c r="I30" s="27">
        <v>141537676</v>
      </c>
      <c r="J30" s="27">
        <v>391056215</v>
      </c>
      <c r="K30" s="27">
        <v>76668693</v>
      </c>
      <c r="L30" s="27">
        <v>94943658</v>
      </c>
      <c r="M30" s="27">
        <v>178159709</v>
      </c>
      <c r="N30" s="27">
        <v>349772060</v>
      </c>
      <c r="O30" s="27">
        <v>21155123</v>
      </c>
      <c r="P30" s="27">
        <v>76632667</v>
      </c>
      <c r="Q30" s="27">
        <v>81884391</v>
      </c>
      <c r="R30" s="27">
        <v>179672181</v>
      </c>
      <c r="S30" s="27">
        <v>83106720</v>
      </c>
      <c r="T30" s="27">
        <v>63402027</v>
      </c>
      <c r="U30" s="27">
        <v>140560620</v>
      </c>
      <c r="V30" s="27">
        <v>287069367</v>
      </c>
      <c r="W30" s="27">
        <v>1207569823</v>
      </c>
      <c r="X30" s="27">
        <v>2088540096</v>
      </c>
      <c r="Y30" s="27">
        <v>-880970273</v>
      </c>
      <c r="Z30" s="7">
        <v>-42.18</v>
      </c>
      <c r="AA30" s="25">
        <v>2617564875</v>
      </c>
    </row>
    <row r="31" spans="1:27" ht="13.5">
      <c r="A31" s="5" t="s">
        <v>35</v>
      </c>
      <c r="B31" s="3"/>
      <c r="C31" s="22">
        <v>360291492</v>
      </c>
      <c r="D31" s="22"/>
      <c r="E31" s="23">
        <v>1273632584</v>
      </c>
      <c r="F31" s="24">
        <v>653641072</v>
      </c>
      <c r="G31" s="24">
        <v>83148257</v>
      </c>
      <c r="H31" s="24">
        <v>93098427</v>
      </c>
      <c r="I31" s="24">
        <v>121197046</v>
      </c>
      <c r="J31" s="24">
        <v>297443730</v>
      </c>
      <c r="K31" s="24">
        <v>96157176</v>
      </c>
      <c r="L31" s="24">
        <v>98062010</v>
      </c>
      <c r="M31" s="24">
        <v>154960414</v>
      </c>
      <c r="N31" s="24">
        <v>349179600</v>
      </c>
      <c r="O31" s="24">
        <v>106178824</v>
      </c>
      <c r="P31" s="24">
        <v>94322911</v>
      </c>
      <c r="Q31" s="24">
        <v>67262653</v>
      </c>
      <c r="R31" s="24">
        <v>267764388</v>
      </c>
      <c r="S31" s="24">
        <v>107793605</v>
      </c>
      <c r="T31" s="24">
        <v>119156585</v>
      </c>
      <c r="U31" s="24">
        <v>139887272</v>
      </c>
      <c r="V31" s="24">
        <v>366837462</v>
      </c>
      <c r="W31" s="24">
        <v>1281225180</v>
      </c>
      <c r="X31" s="24">
        <v>1420487734</v>
      </c>
      <c r="Y31" s="24">
        <v>-139262554</v>
      </c>
      <c r="Z31" s="6">
        <v>-9.8</v>
      </c>
      <c r="AA31" s="22">
        <v>653641072</v>
      </c>
    </row>
    <row r="32" spans="1:27" ht="13.5">
      <c r="A32" s="2" t="s">
        <v>36</v>
      </c>
      <c r="B32" s="3"/>
      <c r="C32" s="19">
        <f aca="true" t="shared" si="6" ref="C32:Y32">SUM(C33:C37)</f>
        <v>787942929</v>
      </c>
      <c r="D32" s="19">
        <f>SUM(D33:D37)</f>
        <v>0</v>
      </c>
      <c r="E32" s="20">
        <f t="shared" si="6"/>
        <v>1478173904</v>
      </c>
      <c r="F32" s="21">
        <f t="shared" si="6"/>
        <v>1566833607</v>
      </c>
      <c r="G32" s="21">
        <f t="shared" si="6"/>
        <v>90167495</v>
      </c>
      <c r="H32" s="21">
        <f t="shared" si="6"/>
        <v>140264361</v>
      </c>
      <c r="I32" s="21">
        <f t="shared" si="6"/>
        <v>142137031</v>
      </c>
      <c r="J32" s="21">
        <f t="shared" si="6"/>
        <v>372568887</v>
      </c>
      <c r="K32" s="21">
        <f t="shared" si="6"/>
        <v>123661653</v>
      </c>
      <c r="L32" s="21">
        <f t="shared" si="6"/>
        <v>106763857</v>
      </c>
      <c r="M32" s="21">
        <f t="shared" si="6"/>
        <v>151229205</v>
      </c>
      <c r="N32" s="21">
        <f t="shared" si="6"/>
        <v>381654715</v>
      </c>
      <c r="O32" s="21">
        <f t="shared" si="6"/>
        <v>124169476</v>
      </c>
      <c r="P32" s="21">
        <f t="shared" si="6"/>
        <v>99671642</v>
      </c>
      <c r="Q32" s="21">
        <f t="shared" si="6"/>
        <v>110172011</v>
      </c>
      <c r="R32" s="21">
        <f t="shared" si="6"/>
        <v>334013129</v>
      </c>
      <c r="S32" s="21">
        <f t="shared" si="6"/>
        <v>103002007</v>
      </c>
      <c r="T32" s="21">
        <f t="shared" si="6"/>
        <v>110313281</v>
      </c>
      <c r="U32" s="21">
        <f t="shared" si="6"/>
        <v>135951780</v>
      </c>
      <c r="V32" s="21">
        <f t="shared" si="6"/>
        <v>349267068</v>
      </c>
      <c r="W32" s="21">
        <f t="shared" si="6"/>
        <v>1437503799</v>
      </c>
      <c r="X32" s="21">
        <f t="shared" si="6"/>
        <v>1648532179</v>
      </c>
      <c r="Y32" s="21">
        <f t="shared" si="6"/>
        <v>-211028380</v>
      </c>
      <c r="Z32" s="4">
        <f>+IF(X32&lt;&gt;0,+(Y32/X32)*100,0)</f>
        <v>-12.800986397973126</v>
      </c>
      <c r="AA32" s="19">
        <f>SUM(AA33:AA37)</f>
        <v>1566833607</v>
      </c>
    </row>
    <row r="33" spans="1:27" ht="13.5">
      <c r="A33" s="5" t="s">
        <v>37</v>
      </c>
      <c r="B33" s="3"/>
      <c r="C33" s="22">
        <v>298919553</v>
      </c>
      <c r="D33" s="22"/>
      <c r="E33" s="23">
        <v>356951268</v>
      </c>
      <c r="F33" s="24">
        <v>452958894</v>
      </c>
      <c r="G33" s="24">
        <v>24754377</v>
      </c>
      <c r="H33" s="24">
        <v>23799923</v>
      </c>
      <c r="I33" s="24">
        <v>41805103</v>
      </c>
      <c r="J33" s="24">
        <v>90359403</v>
      </c>
      <c r="K33" s="24">
        <v>30448343</v>
      </c>
      <c r="L33" s="24">
        <v>26503210</v>
      </c>
      <c r="M33" s="24">
        <v>37005535</v>
      </c>
      <c r="N33" s="24">
        <v>93957088</v>
      </c>
      <c r="O33" s="24">
        <v>24287432</v>
      </c>
      <c r="P33" s="24">
        <v>28034820</v>
      </c>
      <c r="Q33" s="24">
        <v>22909314</v>
      </c>
      <c r="R33" s="24">
        <v>75231566</v>
      </c>
      <c r="S33" s="24">
        <v>22139095</v>
      </c>
      <c r="T33" s="24">
        <v>26399130</v>
      </c>
      <c r="U33" s="24">
        <v>33401490</v>
      </c>
      <c r="V33" s="24">
        <v>81939715</v>
      </c>
      <c r="W33" s="24">
        <v>341487772</v>
      </c>
      <c r="X33" s="24">
        <v>458439821</v>
      </c>
      <c r="Y33" s="24">
        <v>-116952049</v>
      </c>
      <c r="Z33" s="6">
        <v>-25.51</v>
      </c>
      <c r="AA33" s="22">
        <v>452958894</v>
      </c>
    </row>
    <row r="34" spans="1:27" ht="13.5">
      <c r="A34" s="5" t="s">
        <v>38</v>
      </c>
      <c r="B34" s="3"/>
      <c r="C34" s="22">
        <v>120258050</v>
      </c>
      <c r="D34" s="22"/>
      <c r="E34" s="23">
        <v>259784480</v>
      </c>
      <c r="F34" s="24">
        <v>282370044</v>
      </c>
      <c r="G34" s="24">
        <v>13886051</v>
      </c>
      <c r="H34" s="24">
        <v>13741661</v>
      </c>
      <c r="I34" s="24">
        <v>23965347</v>
      </c>
      <c r="J34" s="24">
        <v>51593059</v>
      </c>
      <c r="K34" s="24">
        <v>27160939</v>
      </c>
      <c r="L34" s="24">
        <v>17559928</v>
      </c>
      <c r="M34" s="24">
        <v>36921744</v>
      </c>
      <c r="N34" s="24">
        <v>81642611</v>
      </c>
      <c r="O34" s="24">
        <v>28831735</v>
      </c>
      <c r="P34" s="24">
        <v>22191347</v>
      </c>
      <c r="Q34" s="24">
        <v>35074465</v>
      </c>
      <c r="R34" s="24">
        <v>86097547</v>
      </c>
      <c r="S34" s="24">
        <v>28511412</v>
      </c>
      <c r="T34" s="24">
        <v>25980690</v>
      </c>
      <c r="U34" s="24">
        <v>24344437</v>
      </c>
      <c r="V34" s="24">
        <v>78836539</v>
      </c>
      <c r="W34" s="24">
        <v>298169756</v>
      </c>
      <c r="X34" s="24">
        <v>279554707</v>
      </c>
      <c r="Y34" s="24">
        <v>18615049</v>
      </c>
      <c r="Z34" s="6">
        <v>6.66</v>
      </c>
      <c r="AA34" s="22">
        <v>282370044</v>
      </c>
    </row>
    <row r="35" spans="1:27" ht="13.5">
      <c r="A35" s="5" t="s">
        <v>39</v>
      </c>
      <c r="B35" s="3"/>
      <c r="C35" s="22">
        <v>283993088</v>
      </c>
      <c r="D35" s="22"/>
      <c r="E35" s="23">
        <v>726581538</v>
      </c>
      <c r="F35" s="24">
        <v>690221415</v>
      </c>
      <c r="G35" s="24">
        <v>44631938</v>
      </c>
      <c r="H35" s="24">
        <v>95107938</v>
      </c>
      <c r="I35" s="24">
        <v>67078562</v>
      </c>
      <c r="J35" s="24">
        <v>206818438</v>
      </c>
      <c r="K35" s="24">
        <v>57526015</v>
      </c>
      <c r="L35" s="24">
        <v>55625420</v>
      </c>
      <c r="M35" s="24">
        <v>69709301</v>
      </c>
      <c r="N35" s="24">
        <v>182860736</v>
      </c>
      <c r="O35" s="24">
        <v>62258409</v>
      </c>
      <c r="P35" s="24">
        <v>42266368</v>
      </c>
      <c r="Q35" s="24">
        <v>43829965</v>
      </c>
      <c r="R35" s="24">
        <v>148354742</v>
      </c>
      <c r="S35" s="24">
        <v>45891657</v>
      </c>
      <c r="T35" s="24">
        <v>49963492</v>
      </c>
      <c r="U35" s="24">
        <v>70462876</v>
      </c>
      <c r="V35" s="24">
        <v>166318025</v>
      </c>
      <c r="W35" s="24">
        <v>704351941</v>
      </c>
      <c r="X35" s="24">
        <v>771485945</v>
      </c>
      <c r="Y35" s="24">
        <v>-67134004</v>
      </c>
      <c r="Z35" s="6">
        <v>-8.7</v>
      </c>
      <c r="AA35" s="22">
        <v>690221415</v>
      </c>
    </row>
    <row r="36" spans="1:27" ht="13.5">
      <c r="A36" s="5" t="s">
        <v>40</v>
      </c>
      <c r="B36" s="3"/>
      <c r="C36" s="22">
        <v>31520439</v>
      </c>
      <c r="D36" s="22"/>
      <c r="E36" s="23">
        <v>43965976</v>
      </c>
      <c r="F36" s="24">
        <v>63208018</v>
      </c>
      <c r="G36" s="24">
        <v>2456363</v>
      </c>
      <c r="H36" s="24">
        <v>2736953</v>
      </c>
      <c r="I36" s="24">
        <v>3806666</v>
      </c>
      <c r="J36" s="24">
        <v>8999982</v>
      </c>
      <c r="K36" s="24">
        <v>3228973</v>
      </c>
      <c r="L36" s="24">
        <v>1932078</v>
      </c>
      <c r="M36" s="24">
        <v>2682504</v>
      </c>
      <c r="N36" s="24">
        <v>7843555</v>
      </c>
      <c r="O36" s="24">
        <v>3514749</v>
      </c>
      <c r="P36" s="24">
        <v>2527107</v>
      </c>
      <c r="Q36" s="24">
        <v>3819912</v>
      </c>
      <c r="R36" s="24">
        <v>9861768</v>
      </c>
      <c r="S36" s="24">
        <v>1713172</v>
      </c>
      <c r="T36" s="24">
        <v>2305508</v>
      </c>
      <c r="U36" s="24">
        <v>2827495</v>
      </c>
      <c r="V36" s="24">
        <v>6846175</v>
      </c>
      <c r="W36" s="24">
        <v>33551480</v>
      </c>
      <c r="X36" s="24">
        <v>49071098</v>
      </c>
      <c r="Y36" s="24">
        <v>-15519618</v>
      </c>
      <c r="Z36" s="6">
        <v>-31.63</v>
      </c>
      <c r="AA36" s="22">
        <v>63208018</v>
      </c>
    </row>
    <row r="37" spans="1:27" ht="13.5">
      <c r="A37" s="5" t="s">
        <v>41</v>
      </c>
      <c r="B37" s="3"/>
      <c r="C37" s="25">
        <v>53251799</v>
      </c>
      <c r="D37" s="25"/>
      <c r="E37" s="26">
        <v>90890642</v>
      </c>
      <c r="F37" s="27">
        <v>78075236</v>
      </c>
      <c r="G37" s="27">
        <v>4438766</v>
      </c>
      <c r="H37" s="27">
        <v>4877886</v>
      </c>
      <c r="I37" s="27">
        <v>5481353</v>
      </c>
      <c r="J37" s="27">
        <v>14798005</v>
      </c>
      <c r="K37" s="27">
        <v>5297383</v>
      </c>
      <c r="L37" s="27">
        <v>5143221</v>
      </c>
      <c r="M37" s="27">
        <v>4910121</v>
      </c>
      <c r="N37" s="27">
        <v>15350725</v>
      </c>
      <c r="O37" s="27">
        <v>5277151</v>
      </c>
      <c r="P37" s="27">
        <v>4652000</v>
      </c>
      <c r="Q37" s="27">
        <v>4538355</v>
      </c>
      <c r="R37" s="27">
        <v>14467506</v>
      </c>
      <c r="S37" s="27">
        <v>4746671</v>
      </c>
      <c r="T37" s="27">
        <v>5664461</v>
      </c>
      <c r="U37" s="27">
        <v>4915482</v>
      </c>
      <c r="V37" s="27">
        <v>15326614</v>
      </c>
      <c r="W37" s="27">
        <v>59942850</v>
      </c>
      <c r="X37" s="27">
        <v>89980608</v>
      </c>
      <c r="Y37" s="27">
        <v>-30037758</v>
      </c>
      <c r="Z37" s="7">
        <v>-33.38</v>
      </c>
      <c r="AA37" s="25">
        <v>78075236</v>
      </c>
    </row>
    <row r="38" spans="1:27" ht="13.5">
      <c r="A38" s="2" t="s">
        <v>42</v>
      </c>
      <c r="B38" s="8"/>
      <c r="C38" s="19">
        <f aca="true" t="shared" si="7" ref="C38:Y38">SUM(C39:C41)</f>
        <v>1241783727</v>
      </c>
      <c r="D38" s="19">
        <f>SUM(D39:D41)</f>
        <v>0</v>
      </c>
      <c r="E38" s="20">
        <f t="shared" si="7"/>
        <v>1858546677</v>
      </c>
      <c r="F38" s="21">
        <f t="shared" si="7"/>
        <v>1929050158</v>
      </c>
      <c r="G38" s="21">
        <f t="shared" si="7"/>
        <v>61668766</v>
      </c>
      <c r="H38" s="21">
        <f t="shared" si="7"/>
        <v>127684404</v>
      </c>
      <c r="I38" s="21">
        <f t="shared" si="7"/>
        <v>132954734</v>
      </c>
      <c r="J38" s="21">
        <f t="shared" si="7"/>
        <v>322307904</v>
      </c>
      <c r="K38" s="21">
        <f t="shared" si="7"/>
        <v>141805126</v>
      </c>
      <c r="L38" s="21">
        <f t="shared" si="7"/>
        <v>104413009</v>
      </c>
      <c r="M38" s="21">
        <f t="shared" si="7"/>
        <v>204995175</v>
      </c>
      <c r="N38" s="21">
        <f t="shared" si="7"/>
        <v>451213310</v>
      </c>
      <c r="O38" s="21">
        <f t="shared" si="7"/>
        <v>162457966</v>
      </c>
      <c r="P38" s="21">
        <f t="shared" si="7"/>
        <v>158616853</v>
      </c>
      <c r="Q38" s="21">
        <f t="shared" si="7"/>
        <v>163511308</v>
      </c>
      <c r="R38" s="21">
        <f t="shared" si="7"/>
        <v>484586127</v>
      </c>
      <c r="S38" s="21">
        <f t="shared" si="7"/>
        <v>122625693</v>
      </c>
      <c r="T38" s="21">
        <f t="shared" si="7"/>
        <v>161905483</v>
      </c>
      <c r="U38" s="21">
        <f t="shared" si="7"/>
        <v>207775606</v>
      </c>
      <c r="V38" s="21">
        <f t="shared" si="7"/>
        <v>492306782</v>
      </c>
      <c r="W38" s="21">
        <f t="shared" si="7"/>
        <v>1750414123</v>
      </c>
      <c r="X38" s="21">
        <f t="shared" si="7"/>
        <v>1969546914</v>
      </c>
      <c r="Y38" s="21">
        <f t="shared" si="7"/>
        <v>-219132791</v>
      </c>
      <c r="Z38" s="4">
        <f>+IF(X38&lt;&gt;0,+(Y38/X38)*100,0)</f>
        <v>-11.126050841559188</v>
      </c>
      <c r="AA38" s="19">
        <f>SUM(AA39:AA41)</f>
        <v>1929050158</v>
      </c>
    </row>
    <row r="39" spans="1:27" ht="13.5">
      <c r="A39" s="5" t="s">
        <v>43</v>
      </c>
      <c r="B39" s="3"/>
      <c r="C39" s="22">
        <v>414501221</v>
      </c>
      <c r="D39" s="22"/>
      <c r="E39" s="23">
        <v>804398367</v>
      </c>
      <c r="F39" s="24">
        <v>878361380</v>
      </c>
      <c r="G39" s="24">
        <v>24171276</v>
      </c>
      <c r="H39" s="24">
        <v>30612289</v>
      </c>
      <c r="I39" s="24">
        <v>46107346</v>
      </c>
      <c r="J39" s="24">
        <v>100890911</v>
      </c>
      <c r="K39" s="24">
        <v>59253652</v>
      </c>
      <c r="L39" s="24">
        <v>51429777</v>
      </c>
      <c r="M39" s="24">
        <v>97271828</v>
      </c>
      <c r="N39" s="24">
        <v>207955257</v>
      </c>
      <c r="O39" s="24">
        <v>54003394</v>
      </c>
      <c r="P39" s="24">
        <v>90172671</v>
      </c>
      <c r="Q39" s="24">
        <v>74376546</v>
      </c>
      <c r="R39" s="24">
        <v>218552611</v>
      </c>
      <c r="S39" s="24">
        <v>53474582</v>
      </c>
      <c r="T39" s="24">
        <v>75791995</v>
      </c>
      <c r="U39" s="24">
        <v>95771688</v>
      </c>
      <c r="V39" s="24">
        <v>225038265</v>
      </c>
      <c r="W39" s="24">
        <v>752437044</v>
      </c>
      <c r="X39" s="24">
        <v>862020763</v>
      </c>
      <c r="Y39" s="24">
        <v>-109583719</v>
      </c>
      <c r="Z39" s="6">
        <v>-12.71</v>
      </c>
      <c r="AA39" s="22">
        <v>878361380</v>
      </c>
    </row>
    <row r="40" spans="1:27" ht="13.5">
      <c r="A40" s="5" t="s">
        <v>44</v>
      </c>
      <c r="B40" s="3"/>
      <c r="C40" s="22">
        <v>779655712</v>
      </c>
      <c r="D40" s="22"/>
      <c r="E40" s="23">
        <v>1009040355</v>
      </c>
      <c r="F40" s="24">
        <v>1004879674</v>
      </c>
      <c r="G40" s="24">
        <v>33712912</v>
      </c>
      <c r="H40" s="24">
        <v>93202731</v>
      </c>
      <c r="I40" s="24">
        <v>83527336</v>
      </c>
      <c r="J40" s="24">
        <v>210442979</v>
      </c>
      <c r="K40" s="24">
        <v>77470619</v>
      </c>
      <c r="L40" s="24">
        <v>49342091</v>
      </c>
      <c r="M40" s="24">
        <v>102374924</v>
      </c>
      <c r="N40" s="24">
        <v>229187634</v>
      </c>
      <c r="O40" s="24">
        <v>104325996</v>
      </c>
      <c r="P40" s="24">
        <v>64969603</v>
      </c>
      <c r="Q40" s="24">
        <v>88044727</v>
      </c>
      <c r="R40" s="24">
        <v>257340326</v>
      </c>
      <c r="S40" s="24">
        <v>64816766</v>
      </c>
      <c r="T40" s="24">
        <v>81864481</v>
      </c>
      <c r="U40" s="24">
        <v>104427336</v>
      </c>
      <c r="V40" s="24">
        <v>251108583</v>
      </c>
      <c r="W40" s="24">
        <v>948079522</v>
      </c>
      <c r="X40" s="24">
        <v>1059028888</v>
      </c>
      <c r="Y40" s="24">
        <v>-110949366</v>
      </c>
      <c r="Z40" s="6">
        <v>-10.48</v>
      </c>
      <c r="AA40" s="22">
        <v>1004879674</v>
      </c>
    </row>
    <row r="41" spans="1:27" ht="13.5">
      <c r="A41" s="5" t="s">
        <v>45</v>
      </c>
      <c r="B41" s="3"/>
      <c r="C41" s="22">
        <v>47626794</v>
      </c>
      <c r="D41" s="22"/>
      <c r="E41" s="23">
        <v>45107955</v>
      </c>
      <c r="F41" s="24">
        <v>45809104</v>
      </c>
      <c r="G41" s="24">
        <v>3784578</v>
      </c>
      <c r="H41" s="24">
        <v>3869384</v>
      </c>
      <c r="I41" s="24">
        <v>3320052</v>
      </c>
      <c r="J41" s="24">
        <v>10974014</v>
      </c>
      <c r="K41" s="24">
        <v>5080855</v>
      </c>
      <c r="L41" s="24">
        <v>3641141</v>
      </c>
      <c r="M41" s="24">
        <v>5348423</v>
      </c>
      <c r="N41" s="24">
        <v>14070419</v>
      </c>
      <c r="O41" s="24">
        <v>4128576</v>
      </c>
      <c r="P41" s="24">
        <v>3474579</v>
      </c>
      <c r="Q41" s="24">
        <v>1090035</v>
      </c>
      <c r="R41" s="24">
        <v>8693190</v>
      </c>
      <c r="S41" s="24">
        <v>4334345</v>
      </c>
      <c r="T41" s="24">
        <v>4249007</v>
      </c>
      <c r="U41" s="24">
        <v>7576582</v>
      </c>
      <c r="V41" s="24">
        <v>16159934</v>
      </c>
      <c r="W41" s="24">
        <v>49897557</v>
      </c>
      <c r="X41" s="24">
        <v>48497263</v>
      </c>
      <c r="Y41" s="24">
        <v>1400294</v>
      </c>
      <c r="Z41" s="6">
        <v>2.89</v>
      </c>
      <c r="AA41" s="22">
        <v>45809104</v>
      </c>
    </row>
    <row r="42" spans="1:27" ht="13.5">
      <c r="A42" s="2" t="s">
        <v>46</v>
      </c>
      <c r="B42" s="8"/>
      <c r="C42" s="19">
        <f aca="true" t="shared" si="8" ref="C42:Y42">SUM(C43:C46)</f>
        <v>5206901275</v>
      </c>
      <c r="D42" s="19">
        <f>SUM(D43:D46)</f>
        <v>0</v>
      </c>
      <c r="E42" s="20">
        <f t="shared" si="8"/>
        <v>5898301648</v>
      </c>
      <c r="F42" s="21">
        <f t="shared" si="8"/>
        <v>7370206113</v>
      </c>
      <c r="G42" s="21">
        <f t="shared" si="8"/>
        <v>317290601</v>
      </c>
      <c r="H42" s="21">
        <f t="shared" si="8"/>
        <v>628618319</v>
      </c>
      <c r="I42" s="21">
        <f t="shared" si="8"/>
        <v>472838985</v>
      </c>
      <c r="J42" s="21">
        <f t="shared" si="8"/>
        <v>1418747905</v>
      </c>
      <c r="K42" s="21">
        <f t="shared" si="8"/>
        <v>475388246</v>
      </c>
      <c r="L42" s="21">
        <f t="shared" si="8"/>
        <v>434836036</v>
      </c>
      <c r="M42" s="21">
        <f t="shared" si="8"/>
        <v>576110293</v>
      </c>
      <c r="N42" s="21">
        <f t="shared" si="8"/>
        <v>1486334575</v>
      </c>
      <c r="O42" s="21">
        <f t="shared" si="8"/>
        <v>518586252</v>
      </c>
      <c r="P42" s="21">
        <f t="shared" si="8"/>
        <v>469359587</v>
      </c>
      <c r="Q42" s="21">
        <f t="shared" si="8"/>
        <v>977391777</v>
      </c>
      <c r="R42" s="21">
        <f t="shared" si="8"/>
        <v>1965337616</v>
      </c>
      <c r="S42" s="21">
        <f t="shared" si="8"/>
        <v>474119694</v>
      </c>
      <c r="T42" s="21">
        <f t="shared" si="8"/>
        <v>406278444</v>
      </c>
      <c r="U42" s="21">
        <f t="shared" si="8"/>
        <v>764922307</v>
      </c>
      <c r="V42" s="21">
        <f t="shared" si="8"/>
        <v>1645320445</v>
      </c>
      <c r="W42" s="21">
        <f t="shared" si="8"/>
        <v>6515740541</v>
      </c>
      <c r="X42" s="21">
        <f t="shared" si="8"/>
        <v>7771583308</v>
      </c>
      <c r="Y42" s="21">
        <f t="shared" si="8"/>
        <v>-1255842767</v>
      </c>
      <c r="Z42" s="4">
        <f>+IF(X42&lt;&gt;0,+(Y42/X42)*100,0)</f>
        <v>-16.15941973763887</v>
      </c>
      <c r="AA42" s="19">
        <f>SUM(AA43:AA46)</f>
        <v>7370206113</v>
      </c>
    </row>
    <row r="43" spans="1:27" ht="13.5">
      <c r="A43" s="5" t="s">
        <v>47</v>
      </c>
      <c r="B43" s="3"/>
      <c r="C43" s="22">
        <v>2863317279</v>
      </c>
      <c r="D43" s="22"/>
      <c r="E43" s="23">
        <v>3376334593</v>
      </c>
      <c r="F43" s="24">
        <v>4241104498</v>
      </c>
      <c r="G43" s="24">
        <v>198151884</v>
      </c>
      <c r="H43" s="24">
        <v>406141298</v>
      </c>
      <c r="I43" s="24">
        <v>219651444</v>
      </c>
      <c r="J43" s="24">
        <v>823944626</v>
      </c>
      <c r="K43" s="24">
        <v>244327191</v>
      </c>
      <c r="L43" s="24">
        <v>245715704</v>
      </c>
      <c r="M43" s="24">
        <v>304866742</v>
      </c>
      <c r="N43" s="24">
        <v>794909637</v>
      </c>
      <c r="O43" s="24">
        <v>303108468</v>
      </c>
      <c r="P43" s="24">
        <v>224359256</v>
      </c>
      <c r="Q43" s="24">
        <v>781915954</v>
      </c>
      <c r="R43" s="24">
        <v>1309383678</v>
      </c>
      <c r="S43" s="24">
        <v>290183582</v>
      </c>
      <c r="T43" s="24">
        <v>218988425</v>
      </c>
      <c r="U43" s="24">
        <v>480336582</v>
      </c>
      <c r="V43" s="24">
        <v>989508589</v>
      </c>
      <c r="W43" s="24">
        <v>3917746530</v>
      </c>
      <c r="X43" s="24">
        <v>4665944847</v>
      </c>
      <c r="Y43" s="24">
        <v>-748198317</v>
      </c>
      <c r="Z43" s="6">
        <v>-16.04</v>
      </c>
      <c r="AA43" s="22">
        <v>4241104498</v>
      </c>
    </row>
    <row r="44" spans="1:27" ht="13.5">
      <c r="A44" s="5" t="s">
        <v>48</v>
      </c>
      <c r="B44" s="3"/>
      <c r="C44" s="22">
        <v>1517937925</v>
      </c>
      <c r="D44" s="22"/>
      <c r="E44" s="23">
        <v>1576732095</v>
      </c>
      <c r="F44" s="24">
        <v>1968677316</v>
      </c>
      <c r="G44" s="24">
        <v>71891200</v>
      </c>
      <c r="H44" s="24">
        <v>119967639</v>
      </c>
      <c r="I44" s="24">
        <v>218195828</v>
      </c>
      <c r="J44" s="24">
        <v>410054667</v>
      </c>
      <c r="K44" s="24">
        <v>134627505</v>
      </c>
      <c r="L44" s="24">
        <v>128713258</v>
      </c>
      <c r="M44" s="24">
        <v>156016327</v>
      </c>
      <c r="N44" s="24">
        <v>419357090</v>
      </c>
      <c r="O44" s="24">
        <v>134249540</v>
      </c>
      <c r="P44" s="24">
        <v>155371966</v>
      </c>
      <c r="Q44" s="24">
        <v>124776068</v>
      </c>
      <c r="R44" s="24">
        <v>414397574</v>
      </c>
      <c r="S44" s="24">
        <v>116694114</v>
      </c>
      <c r="T44" s="24">
        <v>121358239</v>
      </c>
      <c r="U44" s="24">
        <v>189242095</v>
      </c>
      <c r="V44" s="24">
        <v>427294448</v>
      </c>
      <c r="W44" s="24">
        <v>1671103779</v>
      </c>
      <c r="X44" s="24">
        <v>1906160652</v>
      </c>
      <c r="Y44" s="24">
        <v>-235056873</v>
      </c>
      <c r="Z44" s="6">
        <v>-12.33</v>
      </c>
      <c r="AA44" s="22">
        <v>1968677316</v>
      </c>
    </row>
    <row r="45" spans="1:27" ht="13.5">
      <c r="A45" s="5" t="s">
        <v>49</v>
      </c>
      <c r="B45" s="3"/>
      <c r="C45" s="25">
        <v>444231237</v>
      </c>
      <c r="D45" s="25"/>
      <c r="E45" s="26">
        <v>379090345</v>
      </c>
      <c r="F45" s="27">
        <v>508129816</v>
      </c>
      <c r="G45" s="27">
        <v>22875862</v>
      </c>
      <c r="H45" s="27">
        <v>74874788</v>
      </c>
      <c r="I45" s="27">
        <v>19489116</v>
      </c>
      <c r="J45" s="27">
        <v>117239766</v>
      </c>
      <c r="K45" s="27">
        <v>40969568</v>
      </c>
      <c r="L45" s="27">
        <v>29732959</v>
      </c>
      <c r="M45" s="27">
        <v>62741156</v>
      </c>
      <c r="N45" s="27">
        <v>133443683</v>
      </c>
      <c r="O45" s="27">
        <v>34262235</v>
      </c>
      <c r="P45" s="27">
        <v>52167556</v>
      </c>
      <c r="Q45" s="27">
        <v>26829889</v>
      </c>
      <c r="R45" s="27">
        <v>113259680</v>
      </c>
      <c r="S45" s="27">
        <v>22847543</v>
      </c>
      <c r="T45" s="27">
        <v>28800792</v>
      </c>
      <c r="U45" s="27">
        <v>37403258</v>
      </c>
      <c r="V45" s="27">
        <v>89051593</v>
      </c>
      <c r="W45" s="27">
        <v>452994722</v>
      </c>
      <c r="X45" s="27">
        <v>528954263</v>
      </c>
      <c r="Y45" s="27">
        <v>-75959541</v>
      </c>
      <c r="Z45" s="7">
        <v>-14.36</v>
      </c>
      <c r="AA45" s="25">
        <v>508129816</v>
      </c>
    </row>
    <row r="46" spans="1:27" ht="13.5">
      <c r="A46" s="5" t="s">
        <v>50</v>
      </c>
      <c r="B46" s="3"/>
      <c r="C46" s="22">
        <v>381414834</v>
      </c>
      <c r="D46" s="22"/>
      <c r="E46" s="23">
        <v>566144615</v>
      </c>
      <c r="F46" s="24">
        <v>652294483</v>
      </c>
      <c r="G46" s="24">
        <v>24371655</v>
      </c>
      <c r="H46" s="24">
        <v>27634594</v>
      </c>
      <c r="I46" s="24">
        <v>15502597</v>
      </c>
      <c r="J46" s="24">
        <v>67508846</v>
      </c>
      <c r="K46" s="24">
        <v>55463982</v>
      </c>
      <c r="L46" s="24">
        <v>30674115</v>
      </c>
      <c r="M46" s="24">
        <v>52486068</v>
      </c>
      <c r="N46" s="24">
        <v>138624165</v>
      </c>
      <c r="O46" s="24">
        <v>46966009</v>
      </c>
      <c r="P46" s="24">
        <v>37460809</v>
      </c>
      <c r="Q46" s="24">
        <v>43869866</v>
      </c>
      <c r="R46" s="24">
        <v>128296684</v>
      </c>
      <c r="S46" s="24">
        <v>44394455</v>
      </c>
      <c r="T46" s="24">
        <v>37130988</v>
      </c>
      <c r="U46" s="24">
        <v>57940372</v>
      </c>
      <c r="V46" s="24">
        <v>139465815</v>
      </c>
      <c r="W46" s="24">
        <v>473895510</v>
      </c>
      <c r="X46" s="24">
        <v>670523546</v>
      </c>
      <c r="Y46" s="24">
        <v>-196628036</v>
      </c>
      <c r="Z46" s="6">
        <v>-29.32</v>
      </c>
      <c r="AA46" s="22">
        <v>652294483</v>
      </c>
    </row>
    <row r="47" spans="1:27" ht="13.5">
      <c r="A47" s="2" t="s">
        <v>51</v>
      </c>
      <c r="B47" s="8" t="s">
        <v>52</v>
      </c>
      <c r="C47" s="19">
        <v>766009146</v>
      </c>
      <c r="D47" s="19"/>
      <c r="E47" s="20">
        <v>30914363</v>
      </c>
      <c r="F47" s="21">
        <v>792532890</v>
      </c>
      <c r="G47" s="21">
        <v>4219052</v>
      </c>
      <c r="H47" s="21">
        <v>293546</v>
      </c>
      <c r="I47" s="21">
        <v>1377039</v>
      </c>
      <c r="J47" s="21">
        <v>5889637</v>
      </c>
      <c r="K47" s="21">
        <v>1372567</v>
      </c>
      <c r="L47" s="21">
        <v>472514</v>
      </c>
      <c r="M47" s="21">
        <v>1596321</v>
      </c>
      <c r="N47" s="21">
        <v>3441402</v>
      </c>
      <c r="O47" s="21">
        <v>736940</v>
      </c>
      <c r="P47" s="21">
        <v>1838058</v>
      </c>
      <c r="Q47" s="21">
        <v>4370055</v>
      </c>
      <c r="R47" s="21">
        <v>6945053</v>
      </c>
      <c r="S47" s="21">
        <v>1184551</v>
      </c>
      <c r="T47" s="21">
        <v>1726122</v>
      </c>
      <c r="U47" s="21">
        <v>2135544</v>
      </c>
      <c r="V47" s="21">
        <v>5046217</v>
      </c>
      <c r="W47" s="21">
        <v>21322309</v>
      </c>
      <c r="X47" s="21">
        <v>54661946</v>
      </c>
      <c r="Y47" s="21">
        <v>-33339637</v>
      </c>
      <c r="Z47" s="4">
        <v>-60.99</v>
      </c>
      <c r="AA47" s="19">
        <v>792532890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13220682741</v>
      </c>
      <c r="D48" s="40">
        <f>+D28+D32+D38+D42+D47</f>
        <v>0</v>
      </c>
      <c r="E48" s="41">
        <f t="shared" si="9"/>
        <v>16639684345</v>
      </c>
      <c r="F48" s="42">
        <f t="shared" si="9"/>
        <v>16761900794</v>
      </c>
      <c r="G48" s="42">
        <f t="shared" si="9"/>
        <v>681352007</v>
      </c>
      <c r="H48" s="42">
        <f t="shared" si="9"/>
        <v>1239805885</v>
      </c>
      <c r="I48" s="42">
        <f t="shared" si="9"/>
        <v>1102167045</v>
      </c>
      <c r="J48" s="42">
        <f t="shared" si="9"/>
        <v>3023324937</v>
      </c>
      <c r="K48" s="42">
        <f t="shared" si="9"/>
        <v>999255474</v>
      </c>
      <c r="L48" s="42">
        <f t="shared" si="9"/>
        <v>909648345</v>
      </c>
      <c r="M48" s="42">
        <f t="shared" si="9"/>
        <v>1362358226</v>
      </c>
      <c r="N48" s="42">
        <f t="shared" si="9"/>
        <v>3271262045</v>
      </c>
      <c r="O48" s="42">
        <f t="shared" si="9"/>
        <v>1011782415</v>
      </c>
      <c r="P48" s="42">
        <f t="shared" si="9"/>
        <v>968570021</v>
      </c>
      <c r="Q48" s="42">
        <f t="shared" si="9"/>
        <v>1479157645</v>
      </c>
      <c r="R48" s="42">
        <f t="shared" si="9"/>
        <v>3459510081</v>
      </c>
      <c r="S48" s="42">
        <f t="shared" si="9"/>
        <v>976038386</v>
      </c>
      <c r="T48" s="42">
        <f t="shared" si="9"/>
        <v>946040850</v>
      </c>
      <c r="U48" s="42">
        <f t="shared" si="9"/>
        <v>1487603777</v>
      </c>
      <c r="V48" s="42">
        <f t="shared" si="9"/>
        <v>3409683013</v>
      </c>
      <c r="W48" s="42">
        <f t="shared" si="9"/>
        <v>13163780076</v>
      </c>
      <c r="X48" s="42">
        <f t="shared" si="9"/>
        <v>16639684643</v>
      </c>
      <c r="Y48" s="42">
        <f t="shared" si="9"/>
        <v>-3475904567</v>
      </c>
      <c r="Z48" s="43">
        <f>+IF(X48&lt;&gt;0,+(Y48/X48)*100,0)</f>
        <v>-20.88924544890487</v>
      </c>
      <c r="AA48" s="40">
        <f>+AA28+AA32+AA38+AA42+AA47</f>
        <v>16761900794</v>
      </c>
    </row>
    <row r="49" spans="1:27" ht="13.5">
      <c r="A49" s="14" t="s">
        <v>58</v>
      </c>
      <c r="B49" s="15"/>
      <c r="C49" s="44">
        <f aca="true" t="shared" si="10" ref="C49:Y49">+C25-C48</f>
        <v>158302433</v>
      </c>
      <c r="D49" s="44">
        <f>+D25-D48</f>
        <v>0</v>
      </c>
      <c r="E49" s="45">
        <f t="shared" si="10"/>
        <v>1366970505</v>
      </c>
      <c r="F49" s="46">
        <f t="shared" si="10"/>
        <v>1121946222</v>
      </c>
      <c r="G49" s="46">
        <f t="shared" si="10"/>
        <v>1841508266</v>
      </c>
      <c r="H49" s="46">
        <f t="shared" si="10"/>
        <v>138773171</v>
      </c>
      <c r="I49" s="46">
        <f t="shared" si="10"/>
        <v>-63426574</v>
      </c>
      <c r="J49" s="46">
        <f t="shared" si="10"/>
        <v>1916854863</v>
      </c>
      <c r="K49" s="46">
        <f t="shared" si="10"/>
        <v>-43815013</v>
      </c>
      <c r="L49" s="46">
        <f t="shared" si="10"/>
        <v>-68771941</v>
      </c>
      <c r="M49" s="46">
        <f t="shared" si="10"/>
        <v>848638640</v>
      </c>
      <c r="N49" s="46">
        <f t="shared" si="10"/>
        <v>736051686</v>
      </c>
      <c r="O49" s="46">
        <f t="shared" si="10"/>
        <v>-126828554</v>
      </c>
      <c r="P49" s="46">
        <f t="shared" si="10"/>
        <v>-154726027</v>
      </c>
      <c r="Q49" s="46">
        <f t="shared" si="10"/>
        <v>173111750</v>
      </c>
      <c r="R49" s="46">
        <f t="shared" si="10"/>
        <v>-108442831</v>
      </c>
      <c r="S49" s="46">
        <f t="shared" si="10"/>
        <v>-244195792</v>
      </c>
      <c r="T49" s="46">
        <f t="shared" si="10"/>
        <v>-295306558</v>
      </c>
      <c r="U49" s="46">
        <f t="shared" si="10"/>
        <v>-378289375</v>
      </c>
      <c r="V49" s="46">
        <f t="shared" si="10"/>
        <v>-917791725</v>
      </c>
      <c r="W49" s="46">
        <f t="shared" si="10"/>
        <v>1626671993</v>
      </c>
      <c r="X49" s="46">
        <f>IF(F25=F48,0,X25-X48)</f>
        <v>1402659858</v>
      </c>
      <c r="Y49" s="46">
        <f t="shared" si="10"/>
        <v>224012135</v>
      </c>
      <c r="Z49" s="47">
        <f>+IF(X49&lt;&gt;0,+(Y49/X49)*100,0)</f>
        <v>15.970524409204273</v>
      </c>
      <c r="AA49" s="44">
        <f>+AA25-AA48</f>
        <v>1121946222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139995629</v>
      </c>
      <c r="D5" s="19">
        <f>SUM(D6:D8)</f>
        <v>0</v>
      </c>
      <c r="E5" s="20">
        <f t="shared" si="0"/>
        <v>116680724</v>
      </c>
      <c r="F5" s="21">
        <f t="shared" si="0"/>
        <v>116680148</v>
      </c>
      <c r="G5" s="21">
        <f t="shared" si="0"/>
        <v>84804579</v>
      </c>
      <c r="H5" s="21">
        <f t="shared" si="0"/>
        <v>157062748</v>
      </c>
      <c r="I5" s="21">
        <f t="shared" si="0"/>
        <v>0</v>
      </c>
      <c r="J5" s="21">
        <f t="shared" si="0"/>
        <v>241867327</v>
      </c>
      <c r="K5" s="21">
        <f t="shared" si="0"/>
        <v>19193248</v>
      </c>
      <c r="L5" s="21">
        <f t="shared" si="0"/>
        <v>8360791</v>
      </c>
      <c r="M5" s="21">
        <f t="shared" si="0"/>
        <v>9269892</v>
      </c>
      <c r="N5" s="21">
        <f t="shared" si="0"/>
        <v>36823931</v>
      </c>
      <c r="O5" s="21">
        <f t="shared" si="0"/>
        <v>12110607</v>
      </c>
      <c r="P5" s="21">
        <f t="shared" si="0"/>
        <v>7498134</v>
      </c>
      <c r="Q5" s="21">
        <f t="shared" si="0"/>
        <v>5074919</v>
      </c>
      <c r="R5" s="21">
        <f t="shared" si="0"/>
        <v>24683660</v>
      </c>
      <c r="S5" s="21">
        <f t="shared" si="0"/>
        <v>7875417</v>
      </c>
      <c r="T5" s="21">
        <f t="shared" si="0"/>
        <v>7706136</v>
      </c>
      <c r="U5" s="21">
        <f t="shared" si="0"/>
        <v>6692300</v>
      </c>
      <c r="V5" s="21">
        <f t="shared" si="0"/>
        <v>22273853</v>
      </c>
      <c r="W5" s="21">
        <f t="shared" si="0"/>
        <v>325648771</v>
      </c>
      <c r="X5" s="21">
        <f t="shared" si="0"/>
        <v>116680845</v>
      </c>
      <c r="Y5" s="21">
        <f t="shared" si="0"/>
        <v>208967926</v>
      </c>
      <c r="Z5" s="4">
        <f>+IF(X5&lt;&gt;0,+(Y5/X5)*100,0)</f>
        <v>179.0936001534785</v>
      </c>
      <c r="AA5" s="19">
        <f>SUM(AA6:AA8)</f>
        <v>116680148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>
        <v>-294</v>
      </c>
      <c r="M6" s="24"/>
      <c r="N6" s="24">
        <v>-294</v>
      </c>
      <c r="O6" s="24"/>
      <c r="P6" s="24"/>
      <c r="Q6" s="24"/>
      <c r="R6" s="24"/>
      <c r="S6" s="24"/>
      <c r="T6" s="24"/>
      <c r="U6" s="24"/>
      <c r="V6" s="24"/>
      <c r="W6" s="24">
        <v>-294</v>
      </c>
      <c r="X6" s="24"/>
      <c r="Y6" s="24">
        <v>-294</v>
      </c>
      <c r="Z6" s="6">
        <v>0</v>
      </c>
      <c r="AA6" s="22"/>
    </row>
    <row r="7" spans="1:27" ht="13.5">
      <c r="A7" s="5" t="s">
        <v>34</v>
      </c>
      <c r="B7" s="3"/>
      <c r="C7" s="25">
        <v>139960629</v>
      </c>
      <c r="D7" s="25"/>
      <c r="E7" s="26">
        <v>116619148</v>
      </c>
      <c r="F7" s="27">
        <v>116619148</v>
      </c>
      <c r="G7" s="27">
        <v>84804140</v>
      </c>
      <c r="H7" s="27">
        <v>157062748</v>
      </c>
      <c r="I7" s="27"/>
      <c r="J7" s="27">
        <v>241866888</v>
      </c>
      <c r="K7" s="27">
        <v>19181992</v>
      </c>
      <c r="L7" s="27">
        <v>8359931</v>
      </c>
      <c r="M7" s="27">
        <v>9268738</v>
      </c>
      <c r="N7" s="27">
        <v>36810661</v>
      </c>
      <c r="O7" s="27">
        <v>12110607</v>
      </c>
      <c r="P7" s="27">
        <v>7498134</v>
      </c>
      <c r="Q7" s="27">
        <v>5074919</v>
      </c>
      <c r="R7" s="27">
        <v>24683660</v>
      </c>
      <c r="S7" s="27">
        <v>7813441</v>
      </c>
      <c r="T7" s="27">
        <v>7706136</v>
      </c>
      <c r="U7" s="27">
        <v>6692300</v>
      </c>
      <c r="V7" s="27">
        <v>22211877</v>
      </c>
      <c r="W7" s="27">
        <v>325573086</v>
      </c>
      <c r="X7" s="27">
        <v>116619273</v>
      </c>
      <c r="Y7" s="27">
        <v>208953813</v>
      </c>
      <c r="Z7" s="7">
        <v>179.18</v>
      </c>
      <c r="AA7" s="25">
        <v>116619148</v>
      </c>
    </row>
    <row r="8" spans="1:27" ht="13.5">
      <c r="A8" s="5" t="s">
        <v>35</v>
      </c>
      <c r="B8" s="3"/>
      <c r="C8" s="22">
        <v>35000</v>
      </c>
      <c r="D8" s="22"/>
      <c r="E8" s="23">
        <v>61576</v>
      </c>
      <c r="F8" s="24">
        <v>61000</v>
      </c>
      <c r="G8" s="24">
        <v>439</v>
      </c>
      <c r="H8" s="24"/>
      <c r="I8" s="24"/>
      <c r="J8" s="24">
        <v>439</v>
      </c>
      <c r="K8" s="24">
        <v>11256</v>
      </c>
      <c r="L8" s="24">
        <v>1154</v>
      </c>
      <c r="M8" s="24">
        <v>1154</v>
      </c>
      <c r="N8" s="24">
        <v>13564</v>
      </c>
      <c r="O8" s="24"/>
      <c r="P8" s="24"/>
      <c r="Q8" s="24"/>
      <c r="R8" s="24"/>
      <c r="S8" s="24">
        <v>61976</v>
      </c>
      <c r="T8" s="24"/>
      <c r="U8" s="24"/>
      <c r="V8" s="24">
        <v>61976</v>
      </c>
      <c r="W8" s="24">
        <v>75979</v>
      </c>
      <c r="X8" s="24">
        <v>61572</v>
      </c>
      <c r="Y8" s="24">
        <v>14407</v>
      </c>
      <c r="Z8" s="6">
        <v>23.4</v>
      </c>
      <c r="AA8" s="22">
        <v>61000</v>
      </c>
    </row>
    <row r="9" spans="1:27" ht="13.5">
      <c r="A9" s="2" t="s">
        <v>36</v>
      </c>
      <c r="B9" s="3"/>
      <c r="C9" s="19">
        <f aca="true" t="shared" si="1" ref="C9:Y9">SUM(C10:C14)</f>
        <v>5805344</v>
      </c>
      <c r="D9" s="19">
        <f>SUM(D10:D14)</f>
        <v>0</v>
      </c>
      <c r="E9" s="20">
        <f t="shared" si="1"/>
        <v>9155370</v>
      </c>
      <c r="F9" s="21">
        <f t="shared" si="1"/>
        <v>9155370</v>
      </c>
      <c r="G9" s="21">
        <f t="shared" si="1"/>
        <v>1052318</v>
      </c>
      <c r="H9" s="21">
        <f t="shared" si="1"/>
        <v>153936</v>
      </c>
      <c r="I9" s="21">
        <f t="shared" si="1"/>
        <v>0</v>
      </c>
      <c r="J9" s="21">
        <f t="shared" si="1"/>
        <v>1206254</v>
      </c>
      <c r="K9" s="21">
        <f t="shared" si="1"/>
        <v>538192</v>
      </c>
      <c r="L9" s="21">
        <f t="shared" si="1"/>
        <v>375939</v>
      </c>
      <c r="M9" s="21">
        <f t="shared" si="1"/>
        <v>284708</v>
      </c>
      <c r="N9" s="21">
        <f t="shared" si="1"/>
        <v>1198839</v>
      </c>
      <c r="O9" s="21">
        <f t="shared" si="1"/>
        <v>353105</v>
      </c>
      <c r="P9" s="21">
        <f t="shared" si="1"/>
        <v>338437</v>
      </c>
      <c r="Q9" s="21">
        <f t="shared" si="1"/>
        <v>237712</v>
      </c>
      <c r="R9" s="21">
        <f t="shared" si="1"/>
        <v>929254</v>
      </c>
      <c r="S9" s="21">
        <f t="shared" si="1"/>
        <v>204077</v>
      </c>
      <c r="T9" s="21">
        <f t="shared" si="1"/>
        <v>652371</v>
      </c>
      <c r="U9" s="21">
        <f t="shared" si="1"/>
        <v>419681</v>
      </c>
      <c r="V9" s="21">
        <f t="shared" si="1"/>
        <v>1276129</v>
      </c>
      <c r="W9" s="21">
        <f t="shared" si="1"/>
        <v>4610476</v>
      </c>
      <c r="X9" s="21">
        <f t="shared" si="1"/>
        <v>9155416</v>
      </c>
      <c r="Y9" s="21">
        <f t="shared" si="1"/>
        <v>-4544940</v>
      </c>
      <c r="Z9" s="4">
        <f>+IF(X9&lt;&gt;0,+(Y9/X9)*100,0)</f>
        <v>-49.64209163188216</v>
      </c>
      <c r="AA9" s="19">
        <f>SUM(AA10:AA14)</f>
        <v>9155370</v>
      </c>
    </row>
    <row r="10" spans="1:27" ht="13.5">
      <c r="A10" s="5" t="s">
        <v>37</v>
      </c>
      <c r="B10" s="3"/>
      <c r="C10" s="22">
        <v>1806344</v>
      </c>
      <c r="D10" s="22"/>
      <c r="E10" s="23">
        <v>2217735</v>
      </c>
      <c r="F10" s="24">
        <v>2217735</v>
      </c>
      <c r="G10" s="24">
        <v>191820</v>
      </c>
      <c r="H10" s="24">
        <v>-68514</v>
      </c>
      <c r="I10" s="24"/>
      <c r="J10" s="24">
        <v>123306</v>
      </c>
      <c r="K10" s="24">
        <v>284485</v>
      </c>
      <c r="L10" s="24">
        <v>135666</v>
      </c>
      <c r="M10" s="24">
        <v>135678</v>
      </c>
      <c r="N10" s="24">
        <v>555829</v>
      </c>
      <c r="O10" s="24">
        <v>194755</v>
      </c>
      <c r="P10" s="24">
        <v>171968</v>
      </c>
      <c r="Q10" s="24">
        <v>199084</v>
      </c>
      <c r="R10" s="24">
        <v>565807</v>
      </c>
      <c r="S10" s="24">
        <v>185998</v>
      </c>
      <c r="T10" s="24">
        <v>643978</v>
      </c>
      <c r="U10" s="24">
        <v>252630</v>
      </c>
      <c r="V10" s="24">
        <v>1082606</v>
      </c>
      <c r="W10" s="24">
        <v>2327548</v>
      </c>
      <c r="X10" s="24">
        <v>2217732</v>
      </c>
      <c r="Y10" s="24">
        <v>109816</v>
      </c>
      <c r="Z10" s="6">
        <v>4.95</v>
      </c>
      <c r="AA10" s="22">
        <v>2217735</v>
      </c>
    </row>
    <row r="11" spans="1:27" ht="13.5">
      <c r="A11" s="5" t="s">
        <v>38</v>
      </c>
      <c r="B11" s="3"/>
      <c r="C11" s="22">
        <v>4000</v>
      </c>
      <c r="D11" s="22"/>
      <c r="E11" s="23">
        <v>4070</v>
      </c>
      <c r="F11" s="24">
        <v>4070</v>
      </c>
      <c r="G11" s="24">
        <v>300</v>
      </c>
      <c r="H11" s="24">
        <v>300</v>
      </c>
      <c r="I11" s="24"/>
      <c r="J11" s="24">
        <v>600</v>
      </c>
      <c r="K11" s="24">
        <v>600</v>
      </c>
      <c r="L11" s="24">
        <v>300</v>
      </c>
      <c r="M11" s="24">
        <v>300</v>
      </c>
      <c r="N11" s="24">
        <v>1200</v>
      </c>
      <c r="O11" s="24">
        <v>300</v>
      </c>
      <c r="P11" s="24">
        <v>300</v>
      </c>
      <c r="Q11" s="24">
        <v>300</v>
      </c>
      <c r="R11" s="24">
        <v>900</v>
      </c>
      <c r="S11" s="24">
        <v>300</v>
      </c>
      <c r="T11" s="24">
        <v>-300</v>
      </c>
      <c r="U11" s="24">
        <v>300</v>
      </c>
      <c r="V11" s="24">
        <v>300</v>
      </c>
      <c r="W11" s="24">
        <v>3000</v>
      </c>
      <c r="X11" s="24">
        <v>4068</v>
      </c>
      <c r="Y11" s="24">
        <v>-1068</v>
      </c>
      <c r="Z11" s="6">
        <v>-26.25</v>
      </c>
      <c r="AA11" s="22">
        <v>4070</v>
      </c>
    </row>
    <row r="12" spans="1:27" ht="13.5">
      <c r="A12" s="5" t="s">
        <v>39</v>
      </c>
      <c r="B12" s="3"/>
      <c r="C12" s="22">
        <v>3857000</v>
      </c>
      <c r="D12" s="22"/>
      <c r="E12" s="23">
        <v>6482964</v>
      </c>
      <c r="F12" s="24">
        <v>6482964</v>
      </c>
      <c r="G12" s="24">
        <v>200678</v>
      </c>
      <c r="H12" s="24">
        <v>222150</v>
      </c>
      <c r="I12" s="24"/>
      <c r="J12" s="24">
        <v>422828</v>
      </c>
      <c r="K12" s="24">
        <v>180182</v>
      </c>
      <c r="L12" s="24">
        <v>197330</v>
      </c>
      <c r="M12" s="24">
        <v>148730</v>
      </c>
      <c r="N12" s="24">
        <v>526242</v>
      </c>
      <c r="O12" s="24">
        <v>158050</v>
      </c>
      <c r="P12" s="24">
        <v>166169</v>
      </c>
      <c r="Q12" s="24">
        <v>38328</v>
      </c>
      <c r="R12" s="24">
        <v>362547</v>
      </c>
      <c r="S12" s="24">
        <v>17779</v>
      </c>
      <c r="T12" s="24">
        <v>8693</v>
      </c>
      <c r="U12" s="24">
        <v>166751</v>
      </c>
      <c r="V12" s="24">
        <v>193223</v>
      </c>
      <c r="W12" s="24">
        <v>1504840</v>
      </c>
      <c r="X12" s="24">
        <v>6483016</v>
      </c>
      <c r="Y12" s="24">
        <v>-4978176</v>
      </c>
      <c r="Z12" s="6">
        <v>-76.79</v>
      </c>
      <c r="AA12" s="22">
        <v>6482964</v>
      </c>
    </row>
    <row r="13" spans="1:27" ht="13.5">
      <c r="A13" s="5" t="s">
        <v>40</v>
      </c>
      <c r="B13" s="3"/>
      <c r="C13" s="22">
        <v>138000</v>
      </c>
      <c r="D13" s="22"/>
      <c r="E13" s="23">
        <v>450601</v>
      </c>
      <c r="F13" s="24">
        <v>450601</v>
      </c>
      <c r="G13" s="24"/>
      <c r="H13" s="24"/>
      <c r="I13" s="24"/>
      <c r="J13" s="24"/>
      <c r="K13" s="24">
        <v>72925</v>
      </c>
      <c r="L13" s="24">
        <v>42643</v>
      </c>
      <c r="M13" s="24"/>
      <c r="N13" s="24">
        <v>115568</v>
      </c>
      <c r="O13" s="24"/>
      <c r="P13" s="24"/>
      <c r="Q13" s="24"/>
      <c r="R13" s="24"/>
      <c r="S13" s="24"/>
      <c r="T13" s="24"/>
      <c r="U13" s="24"/>
      <c r="V13" s="24"/>
      <c r="W13" s="24">
        <v>115568</v>
      </c>
      <c r="X13" s="24">
        <v>450600</v>
      </c>
      <c r="Y13" s="24">
        <v>-335032</v>
      </c>
      <c r="Z13" s="6">
        <v>-74.35</v>
      </c>
      <c r="AA13" s="22">
        <v>450601</v>
      </c>
    </row>
    <row r="14" spans="1:27" ht="13.5">
      <c r="A14" s="5" t="s">
        <v>41</v>
      </c>
      <c r="B14" s="3"/>
      <c r="C14" s="25"/>
      <c r="D14" s="25"/>
      <c r="E14" s="26"/>
      <c r="F14" s="27"/>
      <c r="G14" s="27">
        <v>659520</v>
      </c>
      <c r="H14" s="27"/>
      <c r="I14" s="27"/>
      <c r="J14" s="27">
        <v>659520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659520</v>
      </c>
      <c r="X14" s="27"/>
      <c r="Y14" s="27">
        <v>659520</v>
      </c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52898308</v>
      </c>
      <c r="D15" s="19">
        <f>SUM(D16:D18)</f>
        <v>0</v>
      </c>
      <c r="E15" s="20">
        <f t="shared" si="2"/>
        <v>13425122</v>
      </c>
      <c r="F15" s="21">
        <f t="shared" si="2"/>
        <v>13425122</v>
      </c>
      <c r="G15" s="21">
        <f t="shared" si="2"/>
        <v>59526</v>
      </c>
      <c r="H15" s="21">
        <f t="shared" si="2"/>
        <v>48815</v>
      </c>
      <c r="I15" s="21">
        <f t="shared" si="2"/>
        <v>0</v>
      </c>
      <c r="J15" s="21">
        <f t="shared" si="2"/>
        <v>108341</v>
      </c>
      <c r="K15" s="21">
        <f t="shared" si="2"/>
        <v>105659</v>
      </c>
      <c r="L15" s="21">
        <f t="shared" si="2"/>
        <v>803319</v>
      </c>
      <c r="M15" s="21">
        <f t="shared" si="2"/>
        <v>-75704</v>
      </c>
      <c r="N15" s="21">
        <f t="shared" si="2"/>
        <v>833274</v>
      </c>
      <c r="O15" s="21">
        <f t="shared" si="2"/>
        <v>191977</v>
      </c>
      <c r="P15" s="21">
        <f t="shared" si="2"/>
        <v>32730</v>
      </c>
      <c r="Q15" s="21">
        <f t="shared" si="2"/>
        <v>15410</v>
      </c>
      <c r="R15" s="21">
        <f t="shared" si="2"/>
        <v>240117</v>
      </c>
      <c r="S15" s="21">
        <f t="shared" si="2"/>
        <v>70708</v>
      </c>
      <c r="T15" s="21">
        <f t="shared" si="2"/>
        <v>-7224</v>
      </c>
      <c r="U15" s="21">
        <f t="shared" si="2"/>
        <v>29318</v>
      </c>
      <c r="V15" s="21">
        <f t="shared" si="2"/>
        <v>92802</v>
      </c>
      <c r="W15" s="21">
        <f t="shared" si="2"/>
        <v>1274534</v>
      </c>
      <c r="X15" s="21">
        <f t="shared" si="2"/>
        <v>13425120</v>
      </c>
      <c r="Y15" s="21">
        <f t="shared" si="2"/>
        <v>-12150586</v>
      </c>
      <c r="Z15" s="4">
        <f>+IF(X15&lt;&gt;0,+(Y15/X15)*100,0)</f>
        <v>-90.50634929147748</v>
      </c>
      <c r="AA15" s="19">
        <f>SUM(AA16:AA18)</f>
        <v>13425122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121</v>
      </c>
      <c r="H16" s="24">
        <v>-196</v>
      </c>
      <c r="I16" s="24"/>
      <c r="J16" s="24">
        <v>-75</v>
      </c>
      <c r="K16" s="24"/>
      <c r="L16" s="24"/>
      <c r="M16" s="24">
        <v>121</v>
      </c>
      <c r="N16" s="24">
        <v>121</v>
      </c>
      <c r="O16" s="24">
        <v>1154</v>
      </c>
      <c r="P16" s="24">
        <v>1153</v>
      </c>
      <c r="Q16" s="24">
        <v>122</v>
      </c>
      <c r="R16" s="24">
        <v>2429</v>
      </c>
      <c r="S16" s="24">
        <v>121</v>
      </c>
      <c r="T16" s="24">
        <v>1074</v>
      </c>
      <c r="U16" s="24">
        <v>121</v>
      </c>
      <c r="V16" s="24">
        <v>1316</v>
      </c>
      <c r="W16" s="24">
        <v>3791</v>
      </c>
      <c r="X16" s="24"/>
      <c r="Y16" s="24">
        <v>3791</v>
      </c>
      <c r="Z16" s="6">
        <v>0</v>
      </c>
      <c r="AA16" s="22"/>
    </row>
    <row r="17" spans="1:27" ht="13.5">
      <c r="A17" s="5" t="s">
        <v>44</v>
      </c>
      <c r="B17" s="3"/>
      <c r="C17" s="22">
        <v>52898308</v>
      </c>
      <c r="D17" s="22"/>
      <c r="E17" s="23">
        <v>13425122</v>
      </c>
      <c r="F17" s="24">
        <v>13425122</v>
      </c>
      <c r="G17" s="24">
        <v>59405</v>
      </c>
      <c r="H17" s="24">
        <v>49011</v>
      </c>
      <c r="I17" s="24"/>
      <c r="J17" s="24">
        <v>108416</v>
      </c>
      <c r="K17" s="24">
        <v>105659</v>
      </c>
      <c r="L17" s="24">
        <v>803319</v>
      </c>
      <c r="M17" s="24">
        <v>-75825</v>
      </c>
      <c r="N17" s="24">
        <v>833153</v>
      </c>
      <c r="O17" s="24">
        <v>190823</v>
      </c>
      <c r="P17" s="24">
        <v>31577</v>
      </c>
      <c r="Q17" s="24">
        <v>15288</v>
      </c>
      <c r="R17" s="24">
        <v>237688</v>
      </c>
      <c r="S17" s="24">
        <v>70587</v>
      </c>
      <c r="T17" s="24">
        <v>-8298</v>
      </c>
      <c r="U17" s="24">
        <v>29197</v>
      </c>
      <c r="V17" s="24">
        <v>91486</v>
      </c>
      <c r="W17" s="24">
        <v>1270743</v>
      </c>
      <c r="X17" s="24">
        <v>13425120</v>
      </c>
      <c r="Y17" s="24">
        <v>-12154377</v>
      </c>
      <c r="Z17" s="6">
        <v>-90.53</v>
      </c>
      <c r="AA17" s="22">
        <v>13425122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253388036</v>
      </c>
      <c r="D19" s="19">
        <f>SUM(D20:D23)</f>
        <v>0</v>
      </c>
      <c r="E19" s="20">
        <f t="shared" si="3"/>
        <v>315821684</v>
      </c>
      <c r="F19" s="21">
        <f t="shared" si="3"/>
        <v>315821260</v>
      </c>
      <c r="G19" s="21">
        <f t="shared" si="3"/>
        <v>38653257</v>
      </c>
      <c r="H19" s="21">
        <f t="shared" si="3"/>
        <v>-4626317</v>
      </c>
      <c r="I19" s="21">
        <f t="shared" si="3"/>
        <v>0</v>
      </c>
      <c r="J19" s="21">
        <f t="shared" si="3"/>
        <v>34026940</v>
      </c>
      <c r="K19" s="21">
        <f t="shared" si="3"/>
        <v>35172328</v>
      </c>
      <c r="L19" s="21">
        <f t="shared" si="3"/>
        <v>19124728</v>
      </c>
      <c r="M19" s="21">
        <f t="shared" si="3"/>
        <v>15042643</v>
      </c>
      <c r="N19" s="21">
        <f t="shared" si="3"/>
        <v>69339699</v>
      </c>
      <c r="O19" s="21">
        <f t="shared" si="3"/>
        <v>17330125</v>
      </c>
      <c r="P19" s="21">
        <f t="shared" si="3"/>
        <v>19439184</v>
      </c>
      <c r="Q19" s="21">
        <f t="shared" si="3"/>
        <v>17983137</v>
      </c>
      <c r="R19" s="21">
        <f t="shared" si="3"/>
        <v>54752446</v>
      </c>
      <c r="S19" s="21">
        <f t="shared" si="3"/>
        <v>20471200</v>
      </c>
      <c r="T19" s="21">
        <f t="shared" si="3"/>
        <v>7348056</v>
      </c>
      <c r="U19" s="21">
        <f t="shared" si="3"/>
        <v>28249529</v>
      </c>
      <c r="V19" s="21">
        <f t="shared" si="3"/>
        <v>56068785</v>
      </c>
      <c r="W19" s="21">
        <f t="shared" si="3"/>
        <v>214187870</v>
      </c>
      <c r="X19" s="21">
        <f t="shared" si="3"/>
        <v>315821563</v>
      </c>
      <c r="Y19" s="21">
        <f t="shared" si="3"/>
        <v>-101633693</v>
      </c>
      <c r="Z19" s="4">
        <f>+IF(X19&lt;&gt;0,+(Y19/X19)*100,0)</f>
        <v>-32.18073270063577</v>
      </c>
      <c r="AA19" s="19">
        <f>SUM(AA20:AA23)</f>
        <v>315821260</v>
      </c>
    </row>
    <row r="20" spans="1:27" ht="13.5">
      <c r="A20" s="5" t="s">
        <v>47</v>
      </c>
      <c r="B20" s="3"/>
      <c r="C20" s="22">
        <v>139313010</v>
      </c>
      <c r="D20" s="22"/>
      <c r="E20" s="23">
        <v>176177345</v>
      </c>
      <c r="F20" s="24">
        <v>176177345</v>
      </c>
      <c r="G20" s="24">
        <v>14120277</v>
      </c>
      <c r="H20" s="24">
        <v>-13341329</v>
      </c>
      <c r="I20" s="24"/>
      <c r="J20" s="24">
        <v>778948</v>
      </c>
      <c r="K20" s="24">
        <v>23666616</v>
      </c>
      <c r="L20" s="24">
        <v>12836797</v>
      </c>
      <c r="M20" s="24">
        <v>12771543</v>
      </c>
      <c r="N20" s="24">
        <v>49274956</v>
      </c>
      <c r="O20" s="24">
        <v>14180713</v>
      </c>
      <c r="P20" s="24">
        <v>12075806</v>
      </c>
      <c r="Q20" s="24">
        <v>12749538</v>
      </c>
      <c r="R20" s="24">
        <v>39006057</v>
      </c>
      <c r="S20" s="24">
        <v>12243377</v>
      </c>
      <c r="T20" s="24">
        <v>13159170</v>
      </c>
      <c r="U20" s="24">
        <v>22688967</v>
      </c>
      <c r="V20" s="24">
        <v>48091514</v>
      </c>
      <c r="W20" s="24">
        <v>137151475</v>
      </c>
      <c r="X20" s="24">
        <v>176177342</v>
      </c>
      <c r="Y20" s="24">
        <v>-39025867</v>
      </c>
      <c r="Z20" s="6">
        <v>-22.15</v>
      </c>
      <c r="AA20" s="22">
        <v>176177345</v>
      </c>
    </row>
    <row r="21" spans="1:27" ht="13.5">
      <c r="A21" s="5" t="s">
        <v>48</v>
      </c>
      <c r="B21" s="3"/>
      <c r="C21" s="22">
        <v>85167669</v>
      </c>
      <c r="D21" s="22"/>
      <c r="E21" s="23">
        <v>104605716</v>
      </c>
      <c r="F21" s="24">
        <v>104605292</v>
      </c>
      <c r="G21" s="24">
        <v>20365037</v>
      </c>
      <c r="H21" s="24">
        <v>6712598</v>
      </c>
      <c r="I21" s="24"/>
      <c r="J21" s="24">
        <v>27077635</v>
      </c>
      <c r="K21" s="24">
        <v>7595012</v>
      </c>
      <c r="L21" s="24">
        <v>4178765</v>
      </c>
      <c r="M21" s="24">
        <v>1151767</v>
      </c>
      <c r="N21" s="24">
        <v>12925544</v>
      </c>
      <c r="O21" s="24">
        <v>579097</v>
      </c>
      <c r="P21" s="24">
        <v>3385907</v>
      </c>
      <c r="Q21" s="24">
        <v>2798837</v>
      </c>
      <c r="R21" s="24">
        <v>6763841</v>
      </c>
      <c r="S21" s="24">
        <v>5467899</v>
      </c>
      <c r="T21" s="24">
        <v>-3370173</v>
      </c>
      <c r="U21" s="24">
        <v>3292802</v>
      </c>
      <c r="V21" s="24">
        <v>5390528</v>
      </c>
      <c r="W21" s="24">
        <v>52157548</v>
      </c>
      <c r="X21" s="24">
        <v>104605596</v>
      </c>
      <c r="Y21" s="24">
        <v>-52448048</v>
      </c>
      <c r="Z21" s="6">
        <v>-50.14</v>
      </c>
      <c r="AA21" s="22">
        <v>104605292</v>
      </c>
    </row>
    <row r="22" spans="1:27" ht="13.5">
      <c r="A22" s="5" t="s">
        <v>49</v>
      </c>
      <c r="B22" s="3"/>
      <c r="C22" s="25">
        <v>13791006</v>
      </c>
      <c r="D22" s="25"/>
      <c r="E22" s="26">
        <v>19010108</v>
      </c>
      <c r="F22" s="27">
        <v>19010108</v>
      </c>
      <c r="G22" s="27">
        <v>2297769</v>
      </c>
      <c r="H22" s="27">
        <v>924171</v>
      </c>
      <c r="I22" s="27"/>
      <c r="J22" s="27">
        <v>3221940</v>
      </c>
      <c r="K22" s="27">
        <v>1629708</v>
      </c>
      <c r="L22" s="27">
        <v>975139</v>
      </c>
      <c r="M22" s="27">
        <v>543655</v>
      </c>
      <c r="N22" s="27">
        <v>3148502</v>
      </c>
      <c r="O22" s="27">
        <v>1181588</v>
      </c>
      <c r="P22" s="27">
        <v>2089248</v>
      </c>
      <c r="Q22" s="27">
        <v>1187362</v>
      </c>
      <c r="R22" s="27">
        <v>4458198</v>
      </c>
      <c r="S22" s="27">
        <v>1143407</v>
      </c>
      <c r="T22" s="27">
        <v>-1116797</v>
      </c>
      <c r="U22" s="27">
        <v>1033500</v>
      </c>
      <c r="V22" s="27">
        <v>1060110</v>
      </c>
      <c r="W22" s="27">
        <v>11888750</v>
      </c>
      <c r="X22" s="27">
        <v>19010112</v>
      </c>
      <c r="Y22" s="27">
        <v>-7121362</v>
      </c>
      <c r="Z22" s="7">
        <v>-37.46</v>
      </c>
      <c r="AA22" s="25">
        <v>19010108</v>
      </c>
    </row>
    <row r="23" spans="1:27" ht="13.5">
      <c r="A23" s="5" t="s">
        <v>50</v>
      </c>
      <c r="B23" s="3"/>
      <c r="C23" s="22">
        <v>15116351</v>
      </c>
      <c r="D23" s="22"/>
      <c r="E23" s="23">
        <v>16028515</v>
      </c>
      <c r="F23" s="24">
        <v>16028515</v>
      </c>
      <c r="G23" s="24">
        <v>1870174</v>
      </c>
      <c r="H23" s="24">
        <v>1078243</v>
      </c>
      <c r="I23" s="24"/>
      <c r="J23" s="24">
        <v>2948417</v>
      </c>
      <c r="K23" s="24">
        <v>2280992</v>
      </c>
      <c r="L23" s="24">
        <v>1134027</v>
      </c>
      <c r="M23" s="24">
        <v>575678</v>
      </c>
      <c r="N23" s="24">
        <v>3990697</v>
      </c>
      <c r="O23" s="24">
        <v>1388727</v>
      </c>
      <c r="P23" s="24">
        <v>1888223</v>
      </c>
      <c r="Q23" s="24">
        <v>1247400</v>
      </c>
      <c r="R23" s="24">
        <v>4524350</v>
      </c>
      <c r="S23" s="24">
        <v>1616517</v>
      </c>
      <c r="T23" s="24">
        <v>-1324144</v>
      </c>
      <c r="U23" s="24">
        <v>1234260</v>
      </c>
      <c r="V23" s="24">
        <v>1526633</v>
      </c>
      <c r="W23" s="24">
        <v>12990097</v>
      </c>
      <c r="X23" s="24">
        <v>16028513</v>
      </c>
      <c r="Y23" s="24">
        <v>-3038416</v>
      </c>
      <c r="Z23" s="6">
        <v>-18.96</v>
      </c>
      <c r="AA23" s="22">
        <v>16028515</v>
      </c>
    </row>
    <row r="24" spans="1:27" ht="13.5">
      <c r="A24" s="2" t="s">
        <v>51</v>
      </c>
      <c r="B24" s="8" t="s">
        <v>52</v>
      </c>
      <c r="C24" s="19">
        <v>65151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452152468</v>
      </c>
      <c r="D25" s="40">
        <f>+D5+D9+D15+D19+D24</f>
        <v>0</v>
      </c>
      <c r="E25" s="41">
        <f t="shared" si="4"/>
        <v>455082900</v>
      </c>
      <c r="F25" s="42">
        <f t="shared" si="4"/>
        <v>455081900</v>
      </c>
      <c r="G25" s="42">
        <f t="shared" si="4"/>
        <v>124569680</v>
      </c>
      <c r="H25" s="42">
        <f t="shared" si="4"/>
        <v>152639182</v>
      </c>
      <c r="I25" s="42">
        <f t="shared" si="4"/>
        <v>0</v>
      </c>
      <c r="J25" s="42">
        <f t="shared" si="4"/>
        <v>277208862</v>
      </c>
      <c r="K25" s="42">
        <f t="shared" si="4"/>
        <v>55009427</v>
      </c>
      <c r="L25" s="42">
        <f t="shared" si="4"/>
        <v>28664777</v>
      </c>
      <c r="M25" s="42">
        <f t="shared" si="4"/>
        <v>24521539</v>
      </c>
      <c r="N25" s="42">
        <f t="shared" si="4"/>
        <v>108195743</v>
      </c>
      <c r="O25" s="42">
        <f t="shared" si="4"/>
        <v>29985814</v>
      </c>
      <c r="P25" s="42">
        <f t="shared" si="4"/>
        <v>27308485</v>
      </c>
      <c r="Q25" s="42">
        <f t="shared" si="4"/>
        <v>23311178</v>
      </c>
      <c r="R25" s="42">
        <f t="shared" si="4"/>
        <v>80605477</v>
      </c>
      <c r="S25" s="42">
        <f t="shared" si="4"/>
        <v>28621402</v>
      </c>
      <c r="T25" s="42">
        <f t="shared" si="4"/>
        <v>15699339</v>
      </c>
      <c r="U25" s="42">
        <f t="shared" si="4"/>
        <v>35390828</v>
      </c>
      <c r="V25" s="42">
        <f t="shared" si="4"/>
        <v>79711569</v>
      </c>
      <c r="W25" s="42">
        <f t="shared" si="4"/>
        <v>545721651</v>
      </c>
      <c r="X25" s="42">
        <f t="shared" si="4"/>
        <v>455082944</v>
      </c>
      <c r="Y25" s="42">
        <f t="shared" si="4"/>
        <v>90638707</v>
      </c>
      <c r="Z25" s="43">
        <f>+IF(X25&lt;&gt;0,+(Y25/X25)*100,0)</f>
        <v>19.916964191916627</v>
      </c>
      <c r="AA25" s="40">
        <f>+AA5+AA9+AA15+AA19+AA24</f>
        <v>455081900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158627533</v>
      </c>
      <c r="D28" s="19">
        <f>SUM(D29:D31)</f>
        <v>0</v>
      </c>
      <c r="E28" s="20">
        <f t="shared" si="5"/>
        <v>118837768</v>
      </c>
      <c r="F28" s="21">
        <f t="shared" si="5"/>
        <v>110362000</v>
      </c>
      <c r="G28" s="21">
        <f t="shared" si="5"/>
        <v>7335770</v>
      </c>
      <c r="H28" s="21">
        <f t="shared" si="5"/>
        <v>6271328</v>
      </c>
      <c r="I28" s="21">
        <f t="shared" si="5"/>
        <v>0</v>
      </c>
      <c r="J28" s="21">
        <f t="shared" si="5"/>
        <v>13607098</v>
      </c>
      <c r="K28" s="21">
        <f t="shared" si="5"/>
        <v>18169752</v>
      </c>
      <c r="L28" s="21">
        <f t="shared" si="5"/>
        <v>7429540</v>
      </c>
      <c r="M28" s="21">
        <f t="shared" si="5"/>
        <v>8490890</v>
      </c>
      <c r="N28" s="21">
        <f t="shared" si="5"/>
        <v>34090182</v>
      </c>
      <c r="O28" s="21">
        <f t="shared" si="5"/>
        <v>5609651</v>
      </c>
      <c r="P28" s="21">
        <f t="shared" si="5"/>
        <v>7416631</v>
      </c>
      <c r="Q28" s="21">
        <f t="shared" si="5"/>
        <v>9402092</v>
      </c>
      <c r="R28" s="21">
        <f t="shared" si="5"/>
        <v>22428374</v>
      </c>
      <c r="S28" s="21">
        <f t="shared" si="5"/>
        <v>6275405</v>
      </c>
      <c r="T28" s="21">
        <f t="shared" si="5"/>
        <v>5236358</v>
      </c>
      <c r="U28" s="21">
        <f t="shared" si="5"/>
        <v>15802507</v>
      </c>
      <c r="V28" s="21">
        <f t="shared" si="5"/>
        <v>27314270</v>
      </c>
      <c r="W28" s="21">
        <f t="shared" si="5"/>
        <v>97439924</v>
      </c>
      <c r="X28" s="21">
        <f t="shared" si="5"/>
        <v>118837342</v>
      </c>
      <c r="Y28" s="21">
        <f t="shared" si="5"/>
        <v>-21397418</v>
      </c>
      <c r="Z28" s="4">
        <f>+IF(X28&lt;&gt;0,+(Y28/X28)*100,0)</f>
        <v>-18.005634962788044</v>
      </c>
      <c r="AA28" s="19">
        <f>SUM(AA29:AA31)</f>
        <v>110362000</v>
      </c>
    </row>
    <row r="29" spans="1:27" ht="13.5">
      <c r="A29" s="5" t="s">
        <v>33</v>
      </c>
      <c r="B29" s="3"/>
      <c r="C29" s="22">
        <v>23915533</v>
      </c>
      <c r="D29" s="22"/>
      <c r="E29" s="23">
        <v>23575061</v>
      </c>
      <c r="F29" s="24">
        <v>25116000</v>
      </c>
      <c r="G29" s="24">
        <v>1900196</v>
      </c>
      <c r="H29" s="24">
        <v>1960451</v>
      </c>
      <c r="I29" s="24"/>
      <c r="J29" s="24">
        <v>3860647</v>
      </c>
      <c r="K29" s="24">
        <v>1491053</v>
      </c>
      <c r="L29" s="24">
        <v>1811142</v>
      </c>
      <c r="M29" s="24">
        <v>1792310</v>
      </c>
      <c r="N29" s="24">
        <v>5094505</v>
      </c>
      <c r="O29" s="24">
        <v>1943745</v>
      </c>
      <c r="P29" s="24">
        <v>2467493</v>
      </c>
      <c r="Q29" s="24">
        <v>3390723</v>
      </c>
      <c r="R29" s="24">
        <v>7801961</v>
      </c>
      <c r="S29" s="24">
        <v>1910612</v>
      </c>
      <c r="T29" s="24">
        <v>1935788</v>
      </c>
      <c r="U29" s="24">
        <v>2478955</v>
      </c>
      <c r="V29" s="24">
        <v>6325355</v>
      </c>
      <c r="W29" s="24">
        <v>23082468</v>
      </c>
      <c r="X29" s="24">
        <v>23575261</v>
      </c>
      <c r="Y29" s="24">
        <v>-492793</v>
      </c>
      <c r="Z29" s="6">
        <v>-2.09</v>
      </c>
      <c r="AA29" s="22">
        <v>25116000</v>
      </c>
    </row>
    <row r="30" spans="1:27" ht="13.5">
      <c r="A30" s="5" t="s">
        <v>34</v>
      </c>
      <c r="B30" s="3"/>
      <c r="C30" s="25">
        <v>100948000</v>
      </c>
      <c r="D30" s="25"/>
      <c r="E30" s="26">
        <v>58273535</v>
      </c>
      <c r="F30" s="27">
        <v>46554000</v>
      </c>
      <c r="G30" s="27">
        <v>1784849</v>
      </c>
      <c r="H30" s="27">
        <v>1813645</v>
      </c>
      <c r="I30" s="27"/>
      <c r="J30" s="27">
        <v>3598494</v>
      </c>
      <c r="K30" s="27">
        <v>14370272</v>
      </c>
      <c r="L30" s="27">
        <v>2741363</v>
      </c>
      <c r="M30" s="27">
        <v>2280918</v>
      </c>
      <c r="N30" s="27">
        <v>19392553</v>
      </c>
      <c r="O30" s="27">
        <v>1576957</v>
      </c>
      <c r="P30" s="27">
        <v>2355092</v>
      </c>
      <c r="Q30" s="27">
        <v>3235463</v>
      </c>
      <c r="R30" s="27">
        <v>7167512</v>
      </c>
      <c r="S30" s="27">
        <v>2013999</v>
      </c>
      <c r="T30" s="27">
        <v>1608612</v>
      </c>
      <c r="U30" s="27">
        <v>5279979</v>
      </c>
      <c r="V30" s="27">
        <v>8902590</v>
      </c>
      <c r="W30" s="27">
        <v>39061149</v>
      </c>
      <c r="X30" s="27">
        <v>58272904</v>
      </c>
      <c r="Y30" s="27">
        <v>-19211755</v>
      </c>
      <c r="Z30" s="7">
        <v>-32.97</v>
      </c>
      <c r="AA30" s="25">
        <v>46554000</v>
      </c>
    </row>
    <row r="31" spans="1:27" ht="13.5">
      <c r="A31" s="5" t="s">
        <v>35</v>
      </c>
      <c r="B31" s="3"/>
      <c r="C31" s="22">
        <v>33764000</v>
      </c>
      <c r="D31" s="22"/>
      <c r="E31" s="23">
        <v>36989172</v>
      </c>
      <c r="F31" s="24">
        <v>38692000</v>
      </c>
      <c r="G31" s="24">
        <v>3650725</v>
      </c>
      <c r="H31" s="24">
        <v>2497232</v>
      </c>
      <c r="I31" s="24"/>
      <c r="J31" s="24">
        <v>6147957</v>
      </c>
      <c r="K31" s="24">
        <v>2308427</v>
      </c>
      <c r="L31" s="24">
        <v>2877035</v>
      </c>
      <c r="M31" s="24">
        <v>4417662</v>
      </c>
      <c r="N31" s="24">
        <v>9603124</v>
      </c>
      <c r="O31" s="24">
        <v>2088949</v>
      </c>
      <c r="P31" s="24">
        <v>2594046</v>
      </c>
      <c r="Q31" s="24">
        <v>2775906</v>
      </c>
      <c r="R31" s="24">
        <v>7458901</v>
      </c>
      <c r="S31" s="24">
        <v>2350794</v>
      </c>
      <c r="T31" s="24">
        <v>1691958</v>
      </c>
      <c r="U31" s="24">
        <v>8043573</v>
      </c>
      <c r="V31" s="24">
        <v>12086325</v>
      </c>
      <c r="W31" s="24">
        <v>35296307</v>
      </c>
      <c r="X31" s="24">
        <v>36989177</v>
      </c>
      <c r="Y31" s="24">
        <v>-1692870</v>
      </c>
      <c r="Z31" s="6">
        <v>-4.58</v>
      </c>
      <c r="AA31" s="22">
        <v>38692000</v>
      </c>
    </row>
    <row r="32" spans="1:27" ht="13.5">
      <c r="A32" s="2" t="s">
        <v>36</v>
      </c>
      <c r="B32" s="3"/>
      <c r="C32" s="19">
        <f aca="true" t="shared" si="6" ref="C32:Y32">SUM(C33:C37)</f>
        <v>24250767</v>
      </c>
      <c r="D32" s="19">
        <f>SUM(D33:D37)</f>
        <v>0</v>
      </c>
      <c r="E32" s="20">
        <f t="shared" si="6"/>
        <v>39297348</v>
      </c>
      <c r="F32" s="21">
        <f t="shared" si="6"/>
        <v>36347348</v>
      </c>
      <c r="G32" s="21">
        <f t="shared" si="6"/>
        <v>3446428</v>
      </c>
      <c r="H32" s="21">
        <f t="shared" si="6"/>
        <v>2749047</v>
      </c>
      <c r="I32" s="21">
        <f t="shared" si="6"/>
        <v>0</v>
      </c>
      <c r="J32" s="21">
        <f t="shared" si="6"/>
        <v>6195475</v>
      </c>
      <c r="K32" s="21">
        <f t="shared" si="6"/>
        <v>2134184</v>
      </c>
      <c r="L32" s="21">
        <f t="shared" si="6"/>
        <v>2528405</v>
      </c>
      <c r="M32" s="21">
        <f t="shared" si="6"/>
        <v>2028680</v>
      </c>
      <c r="N32" s="21">
        <f t="shared" si="6"/>
        <v>6691269</v>
      </c>
      <c r="O32" s="21">
        <f t="shared" si="6"/>
        <v>2688680</v>
      </c>
      <c r="P32" s="21">
        <f t="shared" si="6"/>
        <v>3199337</v>
      </c>
      <c r="Q32" s="21">
        <f t="shared" si="6"/>
        <v>3587503</v>
      </c>
      <c r="R32" s="21">
        <f t="shared" si="6"/>
        <v>9475520</v>
      </c>
      <c r="S32" s="21">
        <f t="shared" si="6"/>
        <v>2367523</v>
      </c>
      <c r="T32" s="21">
        <f t="shared" si="6"/>
        <v>3525370</v>
      </c>
      <c r="U32" s="21">
        <f t="shared" si="6"/>
        <v>3141168</v>
      </c>
      <c r="V32" s="21">
        <f t="shared" si="6"/>
        <v>9034061</v>
      </c>
      <c r="W32" s="21">
        <f t="shared" si="6"/>
        <v>31396325</v>
      </c>
      <c r="X32" s="21">
        <f t="shared" si="6"/>
        <v>39296411</v>
      </c>
      <c r="Y32" s="21">
        <f t="shared" si="6"/>
        <v>-7900086</v>
      </c>
      <c r="Z32" s="4">
        <f>+IF(X32&lt;&gt;0,+(Y32/X32)*100,0)</f>
        <v>-20.103835945730513</v>
      </c>
      <c r="AA32" s="19">
        <f>SUM(AA33:AA37)</f>
        <v>36347348</v>
      </c>
    </row>
    <row r="33" spans="1:27" ht="13.5">
      <c r="A33" s="5" t="s">
        <v>37</v>
      </c>
      <c r="B33" s="3"/>
      <c r="C33" s="22">
        <v>7534000</v>
      </c>
      <c r="D33" s="22"/>
      <c r="E33" s="23">
        <v>13744623</v>
      </c>
      <c r="F33" s="24">
        <v>12871623</v>
      </c>
      <c r="G33" s="24">
        <v>2083895</v>
      </c>
      <c r="H33" s="24">
        <v>956913</v>
      </c>
      <c r="I33" s="24"/>
      <c r="J33" s="24">
        <v>3040808</v>
      </c>
      <c r="K33" s="24">
        <v>666884</v>
      </c>
      <c r="L33" s="24">
        <v>1055317</v>
      </c>
      <c r="M33" s="24">
        <v>669062</v>
      </c>
      <c r="N33" s="24">
        <v>2391263</v>
      </c>
      <c r="O33" s="24">
        <v>1005862</v>
      </c>
      <c r="P33" s="24">
        <v>1645962</v>
      </c>
      <c r="Q33" s="24">
        <v>1016641</v>
      </c>
      <c r="R33" s="24">
        <v>3668465</v>
      </c>
      <c r="S33" s="24">
        <v>854139</v>
      </c>
      <c r="T33" s="24">
        <v>1950104</v>
      </c>
      <c r="U33" s="24">
        <v>877163</v>
      </c>
      <c r="V33" s="24">
        <v>3681406</v>
      </c>
      <c r="W33" s="24">
        <v>12781942</v>
      </c>
      <c r="X33" s="24">
        <v>13744623</v>
      </c>
      <c r="Y33" s="24">
        <v>-962681</v>
      </c>
      <c r="Z33" s="6">
        <v>-7</v>
      </c>
      <c r="AA33" s="22">
        <v>12871623</v>
      </c>
    </row>
    <row r="34" spans="1:27" ht="13.5">
      <c r="A34" s="5" t="s">
        <v>38</v>
      </c>
      <c r="B34" s="3"/>
      <c r="C34" s="22">
        <v>3057297</v>
      </c>
      <c r="D34" s="22"/>
      <c r="E34" s="23">
        <v>3600202</v>
      </c>
      <c r="F34" s="24">
        <v>3549202</v>
      </c>
      <c r="G34" s="24">
        <v>288643</v>
      </c>
      <c r="H34" s="24">
        <v>392695</v>
      </c>
      <c r="I34" s="24"/>
      <c r="J34" s="24">
        <v>681338</v>
      </c>
      <c r="K34" s="24">
        <v>316633</v>
      </c>
      <c r="L34" s="24">
        <v>269010</v>
      </c>
      <c r="M34" s="24">
        <v>320092</v>
      </c>
      <c r="N34" s="24">
        <v>905735</v>
      </c>
      <c r="O34" s="24">
        <v>341160</v>
      </c>
      <c r="P34" s="24">
        <v>323350</v>
      </c>
      <c r="Q34" s="24">
        <v>542387</v>
      </c>
      <c r="R34" s="24">
        <v>1206897</v>
      </c>
      <c r="S34" s="24">
        <v>256216</v>
      </c>
      <c r="T34" s="24">
        <v>307685</v>
      </c>
      <c r="U34" s="24">
        <v>367002</v>
      </c>
      <c r="V34" s="24">
        <v>930903</v>
      </c>
      <c r="W34" s="24">
        <v>3724873</v>
      </c>
      <c r="X34" s="24">
        <v>3600208</v>
      </c>
      <c r="Y34" s="24">
        <v>124665</v>
      </c>
      <c r="Z34" s="6">
        <v>3.46</v>
      </c>
      <c r="AA34" s="22">
        <v>3549202</v>
      </c>
    </row>
    <row r="35" spans="1:27" ht="13.5">
      <c r="A35" s="5" t="s">
        <v>39</v>
      </c>
      <c r="B35" s="3"/>
      <c r="C35" s="22">
        <v>13255470</v>
      </c>
      <c r="D35" s="22"/>
      <c r="E35" s="23">
        <v>20525598</v>
      </c>
      <c r="F35" s="24">
        <v>19074598</v>
      </c>
      <c r="G35" s="24">
        <v>1072490</v>
      </c>
      <c r="H35" s="24">
        <v>1393839</v>
      </c>
      <c r="I35" s="24"/>
      <c r="J35" s="24">
        <v>2466329</v>
      </c>
      <c r="K35" s="24">
        <v>1137135</v>
      </c>
      <c r="L35" s="24">
        <v>1155746</v>
      </c>
      <c r="M35" s="24">
        <v>970862</v>
      </c>
      <c r="N35" s="24">
        <v>3263743</v>
      </c>
      <c r="O35" s="24">
        <v>1316632</v>
      </c>
      <c r="P35" s="24">
        <v>1229675</v>
      </c>
      <c r="Q35" s="24">
        <v>2024275</v>
      </c>
      <c r="R35" s="24">
        <v>4570582</v>
      </c>
      <c r="S35" s="24">
        <v>1255768</v>
      </c>
      <c r="T35" s="24">
        <v>1222123</v>
      </c>
      <c r="U35" s="24">
        <v>1857636</v>
      </c>
      <c r="V35" s="24">
        <v>4335527</v>
      </c>
      <c r="W35" s="24">
        <v>14636181</v>
      </c>
      <c r="X35" s="24">
        <v>20524659</v>
      </c>
      <c r="Y35" s="24">
        <v>-5888478</v>
      </c>
      <c r="Z35" s="6">
        <v>-28.69</v>
      </c>
      <c r="AA35" s="22">
        <v>19074598</v>
      </c>
    </row>
    <row r="36" spans="1:27" ht="13.5">
      <c r="A36" s="5" t="s">
        <v>40</v>
      </c>
      <c r="B36" s="3"/>
      <c r="C36" s="22">
        <v>141000</v>
      </c>
      <c r="D36" s="22"/>
      <c r="E36" s="23">
        <v>334420</v>
      </c>
      <c r="F36" s="24">
        <v>334420</v>
      </c>
      <c r="G36" s="24"/>
      <c r="H36" s="24"/>
      <c r="I36" s="24"/>
      <c r="J36" s="24"/>
      <c r="K36" s="24">
        <v>7932</v>
      </c>
      <c r="L36" s="24">
        <v>12637</v>
      </c>
      <c r="M36" s="24"/>
      <c r="N36" s="24">
        <v>20569</v>
      </c>
      <c r="O36" s="24"/>
      <c r="P36" s="24"/>
      <c r="Q36" s="24"/>
      <c r="R36" s="24"/>
      <c r="S36" s="24"/>
      <c r="T36" s="24"/>
      <c r="U36" s="24"/>
      <c r="V36" s="24"/>
      <c r="W36" s="24">
        <v>20569</v>
      </c>
      <c r="X36" s="24">
        <v>334421</v>
      </c>
      <c r="Y36" s="24">
        <v>-313852</v>
      </c>
      <c r="Z36" s="6">
        <v>-93.85</v>
      </c>
      <c r="AA36" s="22">
        <v>334420</v>
      </c>
    </row>
    <row r="37" spans="1:27" ht="13.5">
      <c r="A37" s="5" t="s">
        <v>41</v>
      </c>
      <c r="B37" s="3"/>
      <c r="C37" s="25">
        <v>263000</v>
      </c>
      <c r="D37" s="25"/>
      <c r="E37" s="26">
        <v>1092505</v>
      </c>
      <c r="F37" s="27">
        <v>517505</v>
      </c>
      <c r="G37" s="27">
        <v>1400</v>
      </c>
      <c r="H37" s="27">
        <v>5600</v>
      </c>
      <c r="I37" s="27"/>
      <c r="J37" s="27">
        <v>7000</v>
      </c>
      <c r="K37" s="27">
        <v>5600</v>
      </c>
      <c r="L37" s="27">
        <v>35695</v>
      </c>
      <c r="M37" s="27">
        <v>68664</v>
      </c>
      <c r="N37" s="27">
        <v>109959</v>
      </c>
      <c r="O37" s="27">
        <v>25026</v>
      </c>
      <c r="P37" s="27">
        <v>350</v>
      </c>
      <c r="Q37" s="27">
        <v>4200</v>
      </c>
      <c r="R37" s="27">
        <v>29576</v>
      </c>
      <c r="S37" s="27">
        <v>1400</v>
      </c>
      <c r="T37" s="27">
        <v>45458</v>
      </c>
      <c r="U37" s="27">
        <v>39367</v>
      </c>
      <c r="V37" s="27">
        <v>86225</v>
      </c>
      <c r="W37" s="27">
        <v>232760</v>
      </c>
      <c r="X37" s="27">
        <v>1092500</v>
      </c>
      <c r="Y37" s="27">
        <v>-859740</v>
      </c>
      <c r="Z37" s="7">
        <v>-78.69</v>
      </c>
      <c r="AA37" s="25">
        <v>517505</v>
      </c>
    </row>
    <row r="38" spans="1:27" ht="13.5">
      <c r="A38" s="2" t="s">
        <v>42</v>
      </c>
      <c r="B38" s="8"/>
      <c r="C38" s="19">
        <f aca="true" t="shared" si="7" ref="C38:Y38">SUM(C39:C41)</f>
        <v>45354390</v>
      </c>
      <c r="D38" s="19">
        <f>SUM(D39:D41)</f>
        <v>0</v>
      </c>
      <c r="E38" s="20">
        <f t="shared" si="7"/>
        <v>47840529</v>
      </c>
      <c r="F38" s="21">
        <f t="shared" si="7"/>
        <v>41678117</v>
      </c>
      <c r="G38" s="21">
        <f t="shared" si="7"/>
        <v>2639533</v>
      </c>
      <c r="H38" s="21">
        <f t="shared" si="7"/>
        <v>2702836</v>
      </c>
      <c r="I38" s="21">
        <f t="shared" si="7"/>
        <v>0</v>
      </c>
      <c r="J38" s="21">
        <f t="shared" si="7"/>
        <v>5342369</v>
      </c>
      <c r="K38" s="21">
        <f t="shared" si="7"/>
        <v>2928615</v>
      </c>
      <c r="L38" s="21">
        <f t="shared" si="7"/>
        <v>3343406</v>
      </c>
      <c r="M38" s="21">
        <f t="shared" si="7"/>
        <v>2022285</v>
      </c>
      <c r="N38" s="21">
        <f t="shared" si="7"/>
        <v>8294306</v>
      </c>
      <c r="O38" s="21">
        <f t="shared" si="7"/>
        <v>3398683</v>
      </c>
      <c r="P38" s="21">
        <f t="shared" si="7"/>
        <v>2586143</v>
      </c>
      <c r="Q38" s="21">
        <f t="shared" si="7"/>
        <v>3601184</v>
      </c>
      <c r="R38" s="21">
        <f t="shared" si="7"/>
        <v>9586010</v>
      </c>
      <c r="S38" s="21">
        <f t="shared" si="7"/>
        <v>2607028</v>
      </c>
      <c r="T38" s="21">
        <f t="shared" si="7"/>
        <v>2789345</v>
      </c>
      <c r="U38" s="21">
        <f t="shared" si="7"/>
        <v>6405953</v>
      </c>
      <c r="V38" s="21">
        <f t="shared" si="7"/>
        <v>11802326</v>
      </c>
      <c r="W38" s="21">
        <f t="shared" si="7"/>
        <v>35025011</v>
      </c>
      <c r="X38" s="21">
        <f t="shared" si="7"/>
        <v>47843267</v>
      </c>
      <c r="Y38" s="21">
        <f t="shared" si="7"/>
        <v>-12818256</v>
      </c>
      <c r="Z38" s="4">
        <f>+IF(X38&lt;&gt;0,+(Y38/X38)*100,0)</f>
        <v>-26.792183736114843</v>
      </c>
      <c r="AA38" s="19">
        <f>SUM(AA39:AA41)</f>
        <v>41678117</v>
      </c>
    </row>
    <row r="39" spans="1:27" ht="13.5">
      <c r="A39" s="5" t="s">
        <v>43</v>
      </c>
      <c r="B39" s="3"/>
      <c r="C39" s="22">
        <v>5446000</v>
      </c>
      <c r="D39" s="22"/>
      <c r="E39" s="23">
        <v>9349117</v>
      </c>
      <c r="F39" s="24">
        <v>4986117</v>
      </c>
      <c r="G39" s="24">
        <v>178</v>
      </c>
      <c r="H39" s="24"/>
      <c r="I39" s="24"/>
      <c r="J39" s="24">
        <v>178</v>
      </c>
      <c r="K39" s="24">
        <v>244958</v>
      </c>
      <c r="L39" s="24">
        <v>400120</v>
      </c>
      <c r="M39" s="24"/>
      <c r="N39" s="24">
        <v>645078</v>
      </c>
      <c r="O39" s="24">
        <v>356</v>
      </c>
      <c r="P39" s="24">
        <v>177</v>
      </c>
      <c r="Q39" s="24">
        <v>178</v>
      </c>
      <c r="R39" s="24">
        <v>711</v>
      </c>
      <c r="S39" s="24">
        <v>178</v>
      </c>
      <c r="T39" s="24">
        <v>177</v>
      </c>
      <c r="U39" s="24">
        <v>178</v>
      </c>
      <c r="V39" s="24">
        <v>533</v>
      </c>
      <c r="W39" s="24">
        <v>646500</v>
      </c>
      <c r="X39" s="24">
        <v>9349115</v>
      </c>
      <c r="Y39" s="24">
        <v>-8702615</v>
      </c>
      <c r="Z39" s="6">
        <v>-93.08</v>
      </c>
      <c r="AA39" s="22">
        <v>4986117</v>
      </c>
    </row>
    <row r="40" spans="1:27" ht="13.5">
      <c r="A40" s="5" t="s">
        <v>44</v>
      </c>
      <c r="B40" s="3"/>
      <c r="C40" s="22">
        <v>39908390</v>
      </c>
      <c r="D40" s="22"/>
      <c r="E40" s="23">
        <v>38491412</v>
      </c>
      <c r="F40" s="24">
        <v>36692000</v>
      </c>
      <c r="G40" s="24">
        <v>2639355</v>
      </c>
      <c r="H40" s="24">
        <v>2702836</v>
      </c>
      <c r="I40" s="24"/>
      <c r="J40" s="24">
        <v>5342191</v>
      </c>
      <c r="K40" s="24">
        <v>2683657</v>
      </c>
      <c r="L40" s="24">
        <v>2943286</v>
      </c>
      <c r="M40" s="24">
        <v>2022285</v>
      </c>
      <c r="N40" s="24">
        <v>7649228</v>
      </c>
      <c r="O40" s="24">
        <v>3398327</v>
      </c>
      <c r="P40" s="24">
        <v>2585966</v>
      </c>
      <c r="Q40" s="24">
        <v>3601006</v>
      </c>
      <c r="R40" s="24">
        <v>9585299</v>
      </c>
      <c r="S40" s="24">
        <v>2606850</v>
      </c>
      <c r="T40" s="24">
        <v>2789168</v>
      </c>
      <c r="U40" s="24">
        <v>6405775</v>
      </c>
      <c r="V40" s="24">
        <v>11801793</v>
      </c>
      <c r="W40" s="24">
        <v>34378511</v>
      </c>
      <c r="X40" s="24">
        <v>38494152</v>
      </c>
      <c r="Y40" s="24">
        <v>-4115641</v>
      </c>
      <c r="Z40" s="6">
        <v>-10.69</v>
      </c>
      <c r="AA40" s="22">
        <v>36692000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236779990</v>
      </c>
      <c r="D42" s="19">
        <f>SUM(D43:D46)</f>
        <v>0</v>
      </c>
      <c r="E42" s="20">
        <f t="shared" si="8"/>
        <v>249099919</v>
      </c>
      <c r="F42" s="21">
        <f t="shared" si="8"/>
        <v>266688280</v>
      </c>
      <c r="G42" s="21">
        <f t="shared" si="8"/>
        <v>30804655</v>
      </c>
      <c r="H42" s="21">
        <f t="shared" si="8"/>
        <v>14451366</v>
      </c>
      <c r="I42" s="21">
        <f t="shared" si="8"/>
        <v>0</v>
      </c>
      <c r="J42" s="21">
        <f t="shared" si="8"/>
        <v>45256021</v>
      </c>
      <c r="K42" s="21">
        <f t="shared" si="8"/>
        <v>13759474</v>
      </c>
      <c r="L42" s="21">
        <f t="shared" si="8"/>
        <v>25819119</v>
      </c>
      <c r="M42" s="21">
        <f t="shared" si="8"/>
        <v>11826128</v>
      </c>
      <c r="N42" s="21">
        <f t="shared" si="8"/>
        <v>51404721</v>
      </c>
      <c r="O42" s="21">
        <f t="shared" si="8"/>
        <v>17730432</v>
      </c>
      <c r="P42" s="21">
        <f t="shared" si="8"/>
        <v>18325996</v>
      </c>
      <c r="Q42" s="21">
        <f t="shared" si="8"/>
        <v>20944418</v>
      </c>
      <c r="R42" s="21">
        <f t="shared" si="8"/>
        <v>57000846</v>
      </c>
      <c r="S42" s="21">
        <f t="shared" si="8"/>
        <v>19702690</v>
      </c>
      <c r="T42" s="21">
        <f t="shared" si="8"/>
        <v>14483906</v>
      </c>
      <c r="U42" s="21">
        <f t="shared" si="8"/>
        <v>2592667</v>
      </c>
      <c r="V42" s="21">
        <f t="shared" si="8"/>
        <v>36779263</v>
      </c>
      <c r="W42" s="21">
        <f t="shared" si="8"/>
        <v>190440851</v>
      </c>
      <c r="X42" s="21">
        <f t="shared" si="8"/>
        <v>249099545</v>
      </c>
      <c r="Y42" s="21">
        <f t="shared" si="8"/>
        <v>-58658694</v>
      </c>
      <c r="Z42" s="4">
        <f>+IF(X42&lt;&gt;0,+(Y42/X42)*100,0)</f>
        <v>-23.548294317438437</v>
      </c>
      <c r="AA42" s="19">
        <f>SUM(AA43:AA46)</f>
        <v>266688280</v>
      </c>
    </row>
    <row r="43" spans="1:27" ht="13.5">
      <c r="A43" s="5" t="s">
        <v>47</v>
      </c>
      <c r="B43" s="3"/>
      <c r="C43" s="22">
        <v>105742998</v>
      </c>
      <c r="D43" s="22"/>
      <c r="E43" s="23">
        <v>139253676</v>
      </c>
      <c r="F43" s="24">
        <v>147323676</v>
      </c>
      <c r="G43" s="24">
        <v>22161525</v>
      </c>
      <c r="H43" s="24">
        <v>1339813</v>
      </c>
      <c r="I43" s="24"/>
      <c r="J43" s="24">
        <v>23501338</v>
      </c>
      <c r="K43" s="24">
        <v>3750956</v>
      </c>
      <c r="L43" s="24">
        <v>19941613</v>
      </c>
      <c r="M43" s="24">
        <v>4263253</v>
      </c>
      <c r="N43" s="24">
        <v>27955822</v>
      </c>
      <c r="O43" s="24">
        <v>5468510</v>
      </c>
      <c r="P43" s="24">
        <v>8433479</v>
      </c>
      <c r="Q43" s="24">
        <v>8767445</v>
      </c>
      <c r="R43" s="24">
        <v>22669434</v>
      </c>
      <c r="S43" s="24">
        <v>9524185</v>
      </c>
      <c r="T43" s="24">
        <v>5070622</v>
      </c>
      <c r="U43" s="24">
        <v>-6742413</v>
      </c>
      <c r="V43" s="24">
        <v>7852394</v>
      </c>
      <c r="W43" s="24">
        <v>81978988</v>
      </c>
      <c r="X43" s="24">
        <v>139252960</v>
      </c>
      <c r="Y43" s="24">
        <v>-57273972</v>
      </c>
      <c r="Z43" s="6">
        <v>-41.13</v>
      </c>
      <c r="AA43" s="22">
        <v>147323676</v>
      </c>
    </row>
    <row r="44" spans="1:27" ht="13.5">
      <c r="A44" s="5" t="s">
        <v>48</v>
      </c>
      <c r="B44" s="3"/>
      <c r="C44" s="22">
        <v>74576000</v>
      </c>
      <c r="D44" s="22"/>
      <c r="E44" s="23">
        <v>54729614</v>
      </c>
      <c r="F44" s="24">
        <v>68726000</v>
      </c>
      <c r="G44" s="24">
        <v>5043926</v>
      </c>
      <c r="H44" s="24">
        <v>5995121</v>
      </c>
      <c r="I44" s="24"/>
      <c r="J44" s="24">
        <v>11039047</v>
      </c>
      <c r="K44" s="24">
        <v>5553827</v>
      </c>
      <c r="L44" s="24">
        <v>1397122</v>
      </c>
      <c r="M44" s="24">
        <v>4565896</v>
      </c>
      <c r="N44" s="24">
        <v>11516845</v>
      </c>
      <c r="O44" s="24">
        <v>6072370</v>
      </c>
      <c r="P44" s="24">
        <v>5505424</v>
      </c>
      <c r="Q44" s="24">
        <v>5732994</v>
      </c>
      <c r="R44" s="24">
        <v>17310788</v>
      </c>
      <c r="S44" s="24">
        <v>5031954</v>
      </c>
      <c r="T44" s="24">
        <v>5486535</v>
      </c>
      <c r="U44" s="24">
        <v>4416467</v>
      </c>
      <c r="V44" s="24">
        <v>14934956</v>
      </c>
      <c r="W44" s="24">
        <v>54801636</v>
      </c>
      <c r="X44" s="24">
        <v>54730312</v>
      </c>
      <c r="Y44" s="24">
        <v>71324</v>
      </c>
      <c r="Z44" s="6">
        <v>0.13</v>
      </c>
      <c r="AA44" s="22">
        <v>68726000</v>
      </c>
    </row>
    <row r="45" spans="1:27" ht="13.5">
      <c r="A45" s="5" t="s">
        <v>49</v>
      </c>
      <c r="B45" s="3"/>
      <c r="C45" s="25">
        <v>33073992</v>
      </c>
      <c r="D45" s="25"/>
      <c r="E45" s="26">
        <v>22366604</v>
      </c>
      <c r="F45" s="27">
        <v>20806604</v>
      </c>
      <c r="G45" s="27">
        <v>1645759</v>
      </c>
      <c r="H45" s="27">
        <v>1703699</v>
      </c>
      <c r="I45" s="27"/>
      <c r="J45" s="27">
        <v>3349458</v>
      </c>
      <c r="K45" s="27">
        <v>2231470</v>
      </c>
      <c r="L45" s="27">
        <v>2147190</v>
      </c>
      <c r="M45" s="27">
        <v>1209280</v>
      </c>
      <c r="N45" s="27">
        <v>5587940</v>
      </c>
      <c r="O45" s="27">
        <v>2863101</v>
      </c>
      <c r="P45" s="27">
        <v>2148103</v>
      </c>
      <c r="Q45" s="27">
        <v>3239631</v>
      </c>
      <c r="R45" s="27">
        <v>8250835</v>
      </c>
      <c r="S45" s="27">
        <v>2898417</v>
      </c>
      <c r="T45" s="27">
        <v>1901658</v>
      </c>
      <c r="U45" s="27">
        <v>2320193</v>
      </c>
      <c r="V45" s="27">
        <v>7120268</v>
      </c>
      <c r="W45" s="27">
        <v>24308501</v>
      </c>
      <c r="X45" s="27">
        <v>22366303</v>
      </c>
      <c r="Y45" s="27">
        <v>1942198</v>
      </c>
      <c r="Z45" s="7">
        <v>8.68</v>
      </c>
      <c r="AA45" s="25">
        <v>20806604</v>
      </c>
    </row>
    <row r="46" spans="1:27" ht="13.5">
      <c r="A46" s="5" t="s">
        <v>50</v>
      </c>
      <c r="B46" s="3"/>
      <c r="C46" s="22">
        <v>23387000</v>
      </c>
      <c r="D46" s="22"/>
      <c r="E46" s="23">
        <v>32750025</v>
      </c>
      <c r="F46" s="24">
        <v>29832000</v>
      </c>
      <c r="G46" s="24">
        <v>1953445</v>
      </c>
      <c r="H46" s="24">
        <v>5412733</v>
      </c>
      <c r="I46" s="24"/>
      <c r="J46" s="24">
        <v>7366178</v>
      </c>
      <c r="K46" s="24">
        <v>2223221</v>
      </c>
      <c r="L46" s="24">
        <v>2333194</v>
      </c>
      <c r="M46" s="24">
        <v>1787699</v>
      </c>
      <c r="N46" s="24">
        <v>6344114</v>
      </c>
      <c r="O46" s="24">
        <v>3326451</v>
      </c>
      <c r="P46" s="24">
        <v>2238990</v>
      </c>
      <c r="Q46" s="24">
        <v>3204348</v>
      </c>
      <c r="R46" s="24">
        <v>8769789</v>
      </c>
      <c r="S46" s="24">
        <v>2248134</v>
      </c>
      <c r="T46" s="24">
        <v>2025091</v>
      </c>
      <c r="U46" s="24">
        <v>2598420</v>
      </c>
      <c r="V46" s="24">
        <v>6871645</v>
      </c>
      <c r="W46" s="24">
        <v>29351726</v>
      </c>
      <c r="X46" s="24">
        <v>32749970</v>
      </c>
      <c r="Y46" s="24">
        <v>-3398244</v>
      </c>
      <c r="Z46" s="6">
        <v>-10.38</v>
      </c>
      <c r="AA46" s="22">
        <v>29832000</v>
      </c>
    </row>
    <row r="47" spans="1:27" ht="13.5">
      <c r="A47" s="2" t="s">
        <v>51</v>
      </c>
      <c r="B47" s="8" t="s">
        <v>52</v>
      </c>
      <c r="C47" s="19">
        <v>115777</v>
      </c>
      <c r="D47" s="19"/>
      <c r="E47" s="20"/>
      <c r="F47" s="21"/>
      <c r="G47" s="21">
        <v>441279</v>
      </c>
      <c r="H47" s="21">
        <v>27595</v>
      </c>
      <c r="I47" s="21"/>
      <c r="J47" s="21">
        <v>468874</v>
      </c>
      <c r="K47" s="21"/>
      <c r="L47" s="21"/>
      <c r="M47" s="21">
        <v>321034</v>
      </c>
      <c r="N47" s="21">
        <v>321034</v>
      </c>
      <c r="O47" s="21">
        <v>7284</v>
      </c>
      <c r="P47" s="21">
        <v>1051660</v>
      </c>
      <c r="Q47" s="21">
        <v>224253</v>
      </c>
      <c r="R47" s="21">
        <v>1283197</v>
      </c>
      <c r="S47" s="21">
        <v>633747</v>
      </c>
      <c r="T47" s="21">
        <v>-191165</v>
      </c>
      <c r="U47" s="21">
        <v>-265800</v>
      </c>
      <c r="V47" s="21">
        <v>176782</v>
      </c>
      <c r="W47" s="21">
        <v>2249887</v>
      </c>
      <c r="X47" s="21"/>
      <c r="Y47" s="21">
        <v>2249887</v>
      </c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465128457</v>
      </c>
      <c r="D48" s="40">
        <f>+D28+D32+D38+D42+D47</f>
        <v>0</v>
      </c>
      <c r="E48" s="41">
        <f t="shared" si="9"/>
        <v>455075564</v>
      </c>
      <c r="F48" s="42">
        <f t="shared" si="9"/>
        <v>455075745</v>
      </c>
      <c r="G48" s="42">
        <f t="shared" si="9"/>
        <v>44667665</v>
      </c>
      <c r="H48" s="42">
        <f t="shared" si="9"/>
        <v>26202172</v>
      </c>
      <c r="I48" s="42">
        <f t="shared" si="9"/>
        <v>0</v>
      </c>
      <c r="J48" s="42">
        <f t="shared" si="9"/>
        <v>70869837</v>
      </c>
      <c r="K48" s="42">
        <f t="shared" si="9"/>
        <v>36992025</v>
      </c>
      <c r="L48" s="42">
        <f t="shared" si="9"/>
        <v>39120470</v>
      </c>
      <c r="M48" s="42">
        <f t="shared" si="9"/>
        <v>24689017</v>
      </c>
      <c r="N48" s="42">
        <f t="shared" si="9"/>
        <v>100801512</v>
      </c>
      <c r="O48" s="42">
        <f t="shared" si="9"/>
        <v>29434730</v>
      </c>
      <c r="P48" s="42">
        <f t="shared" si="9"/>
        <v>32579767</v>
      </c>
      <c r="Q48" s="42">
        <f t="shared" si="9"/>
        <v>37759450</v>
      </c>
      <c r="R48" s="42">
        <f t="shared" si="9"/>
        <v>99773947</v>
      </c>
      <c r="S48" s="42">
        <f t="shared" si="9"/>
        <v>31586393</v>
      </c>
      <c r="T48" s="42">
        <f t="shared" si="9"/>
        <v>25843814</v>
      </c>
      <c r="U48" s="42">
        <f t="shared" si="9"/>
        <v>27676495</v>
      </c>
      <c r="V48" s="42">
        <f t="shared" si="9"/>
        <v>85106702</v>
      </c>
      <c r="W48" s="42">
        <f t="shared" si="9"/>
        <v>356551998</v>
      </c>
      <c r="X48" s="42">
        <f t="shared" si="9"/>
        <v>455076565</v>
      </c>
      <c r="Y48" s="42">
        <f t="shared" si="9"/>
        <v>-98524567</v>
      </c>
      <c r="Z48" s="43">
        <f>+IF(X48&lt;&gt;0,+(Y48/X48)*100,0)</f>
        <v>-21.650107823064896</v>
      </c>
      <c r="AA48" s="40">
        <f>+AA28+AA32+AA38+AA42+AA47</f>
        <v>455075745</v>
      </c>
    </row>
    <row r="49" spans="1:27" ht="13.5">
      <c r="A49" s="14" t="s">
        <v>58</v>
      </c>
      <c r="B49" s="15"/>
      <c r="C49" s="44">
        <f aca="true" t="shared" si="10" ref="C49:Y49">+C25-C48</f>
        <v>-12975989</v>
      </c>
      <c r="D49" s="44">
        <f>+D25-D48</f>
        <v>0</v>
      </c>
      <c r="E49" s="45">
        <f t="shared" si="10"/>
        <v>7336</v>
      </c>
      <c r="F49" s="46">
        <f t="shared" si="10"/>
        <v>6155</v>
      </c>
      <c r="G49" s="46">
        <f t="shared" si="10"/>
        <v>79902015</v>
      </c>
      <c r="H49" s="46">
        <f t="shared" si="10"/>
        <v>126437010</v>
      </c>
      <c r="I49" s="46">
        <f t="shared" si="10"/>
        <v>0</v>
      </c>
      <c r="J49" s="46">
        <f t="shared" si="10"/>
        <v>206339025</v>
      </c>
      <c r="K49" s="46">
        <f t="shared" si="10"/>
        <v>18017402</v>
      </c>
      <c r="L49" s="46">
        <f t="shared" si="10"/>
        <v>-10455693</v>
      </c>
      <c r="M49" s="46">
        <f t="shared" si="10"/>
        <v>-167478</v>
      </c>
      <c r="N49" s="46">
        <f t="shared" si="10"/>
        <v>7394231</v>
      </c>
      <c r="O49" s="46">
        <f t="shared" si="10"/>
        <v>551084</v>
      </c>
      <c r="P49" s="46">
        <f t="shared" si="10"/>
        <v>-5271282</v>
      </c>
      <c r="Q49" s="46">
        <f t="shared" si="10"/>
        <v>-14448272</v>
      </c>
      <c r="R49" s="46">
        <f t="shared" si="10"/>
        <v>-19168470</v>
      </c>
      <c r="S49" s="46">
        <f t="shared" si="10"/>
        <v>-2964991</v>
      </c>
      <c r="T49" s="46">
        <f t="shared" si="10"/>
        <v>-10144475</v>
      </c>
      <c r="U49" s="46">
        <f t="shared" si="10"/>
        <v>7714333</v>
      </c>
      <c r="V49" s="46">
        <f t="shared" si="10"/>
        <v>-5395133</v>
      </c>
      <c r="W49" s="46">
        <f t="shared" si="10"/>
        <v>189169653</v>
      </c>
      <c r="X49" s="46">
        <f>IF(F25=F48,0,X25-X48)</f>
        <v>6379</v>
      </c>
      <c r="Y49" s="46">
        <f t="shared" si="10"/>
        <v>189163274</v>
      </c>
      <c r="Z49" s="47">
        <f>+IF(X49&lt;&gt;0,+(Y49/X49)*100,0)</f>
        <v>2965406.3959868317</v>
      </c>
      <c r="AA49" s="44">
        <f>+AA25-AA48</f>
        <v>6155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734003580</v>
      </c>
      <c r="D5" s="19">
        <f>SUM(D6:D8)</f>
        <v>0</v>
      </c>
      <c r="E5" s="20">
        <f t="shared" si="0"/>
        <v>1068391719</v>
      </c>
      <c r="F5" s="21">
        <f t="shared" si="0"/>
        <v>748941988</v>
      </c>
      <c r="G5" s="21">
        <f t="shared" si="0"/>
        <v>145531578</v>
      </c>
      <c r="H5" s="21">
        <f t="shared" si="0"/>
        <v>56110557</v>
      </c>
      <c r="I5" s="21">
        <f t="shared" si="0"/>
        <v>35671772</v>
      </c>
      <c r="J5" s="21">
        <f t="shared" si="0"/>
        <v>237313907</v>
      </c>
      <c r="K5" s="21">
        <f t="shared" si="0"/>
        <v>44404831</v>
      </c>
      <c r="L5" s="21">
        <f t="shared" si="0"/>
        <v>44864620</v>
      </c>
      <c r="M5" s="21">
        <f t="shared" si="0"/>
        <v>127163588</v>
      </c>
      <c r="N5" s="21">
        <f t="shared" si="0"/>
        <v>216433039</v>
      </c>
      <c r="O5" s="21">
        <f t="shared" si="0"/>
        <v>44269591</v>
      </c>
      <c r="P5" s="21">
        <f t="shared" si="0"/>
        <v>50765440</v>
      </c>
      <c r="Q5" s="21">
        <f t="shared" si="0"/>
        <v>128318051</v>
      </c>
      <c r="R5" s="21">
        <f t="shared" si="0"/>
        <v>223353082</v>
      </c>
      <c r="S5" s="21">
        <f t="shared" si="0"/>
        <v>36605110</v>
      </c>
      <c r="T5" s="21">
        <f t="shared" si="0"/>
        <v>47223077</v>
      </c>
      <c r="U5" s="21">
        <f t="shared" si="0"/>
        <v>56667101</v>
      </c>
      <c r="V5" s="21">
        <f t="shared" si="0"/>
        <v>140495288</v>
      </c>
      <c r="W5" s="21">
        <f t="shared" si="0"/>
        <v>817595316</v>
      </c>
      <c r="X5" s="21">
        <f t="shared" si="0"/>
        <v>757493357</v>
      </c>
      <c r="Y5" s="21">
        <f t="shared" si="0"/>
        <v>60101959</v>
      </c>
      <c r="Z5" s="4">
        <f>+IF(X5&lt;&gt;0,+(Y5/X5)*100,0)</f>
        <v>7.934321594321256</v>
      </c>
      <c r="AA5" s="19">
        <f>SUM(AA6:AA8)</f>
        <v>748941988</v>
      </c>
    </row>
    <row r="6" spans="1:27" ht="13.5">
      <c r="A6" s="5" t="s">
        <v>33</v>
      </c>
      <c r="B6" s="3"/>
      <c r="C6" s="22">
        <v>46000</v>
      </c>
      <c r="D6" s="22"/>
      <c r="E6" s="23">
        <v>682940695</v>
      </c>
      <c r="F6" s="24">
        <v>14474</v>
      </c>
      <c r="G6" s="24">
        <v>224114</v>
      </c>
      <c r="H6" s="24">
        <v>293225</v>
      </c>
      <c r="I6" s="24">
        <v>425584</v>
      </c>
      <c r="J6" s="24">
        <v>942923</v>
      </c>
      <c r="K6" s="24">
        <v>230038</v>
      </c>
      <c r="L6" s="24">
        <v>343303</v>
      </c>
      <c r="M6" s="24">
        <v>481170</v>
      </c>
      <c r="N6" s="24">
        <v>1054511</v>
      </c>
      <c r="O6" s="24">
        <v>442623</v>
      </c>
      <c r="P6" s="24">
        <v>285316</v>
      </c>
      <c r="Q6" s="24">
        <v>369587</v>
      </c>
      <c r="R6" s="24">
        <v>1097526</v>
      </c>
      <c r="S6" s="24">
        <v>596508</v>
      </c>
      <c r="T6" s="24">
        <v>46611</v>
      </c>
      <c r="U6" s="24">
        <v>1076011</v>
      </c>
      <c r="V6" s="24">
        <v>1719130</v>
      </c>
      <c r="W6" s="24">
        <v>4814090</v>
      </c>
      <c r="X6" s="24">
        <v>14476</v>
      </c>
      <c r="Y6" s="24">
        <v>4799614</v>
      </c>
      <c r="Z6" s="6">
        <v>33155.66</v>
      </c>
      <c r="AA6" s="22">
        <v>14474</v>
      </c>
    </row>
    <row r="7" spans="1:27" ht="13.5">
      <c r="A7" s="5" t="s">
        <v>34</v>
      </c>
      <c r="B7" s="3"/>
      <c r="C7" s="25">
        <v>733957580</v>
      </c>
      <c r="D7" s="25"/>
      <c r="E7" s="26">
        <v>385451024</v>
      </c>
      <c r="F7" s="27">
        <v>748927514</v>
      </c>
      <c r="G7" s="27">
        <v>144624749</v>
      </c>
      <c r="H7" s="27">
        <v>41215207</v>
      </c>
      <c r="I7" s="27">
        <v>44660544</v>
      </c>
      <c r="J7" s="27">
        <v>230500500</v>
      </c>
      <c r="K7" s="27">
        <v>42967357</v>
      </c>
      <c r="L7" s="27">
        <v>43660818</v>
      </c>
      <c r="M7" s="27">
        <v>118290009</v>
      </c>
      <c r="N7" s="27">
        <v>204918184</v>
      </c>
      <c r="O7" s="27">
        <v>44975509</v>
      </c>
      <c r="P7" s="27">
        <v>44437303</v>
      </c>
      <c r="Q7" s="27">
        <v>116329307</v>
      </c>
      <c r="R7" s="27">
        <v>205742119</v>
      </c>
      <c r="S7" s="27">
        <v>45028518</v>
      </c>
      <c r="T7" s="27">
        <v>44763619</v>
      </c>
      <c r="U7" s="27">
        <v>54862646</v>
      </c>
      <c r="V7" s="27">
        <v>144654783</v>
      </c>
      <c r="W7" s="27">
        <v>785815586</v>
      </c>
      <c r="X7" s="27">
        <v>736405724</v>
      </c>
      <c r="Y7" s="27">
        <v>49409862</v>
      </c>
      <c r="Z7" s="7">
        <v>6.71</v>
      </c>
      <c r="AA7" s="25">
        <v>748927514</v>
      </c>
    </row>
    <row r="8" spans="1:27" ht="13.5">
      <c r="A8" s="5" t="s">
        <v>35</v>
      </c>
      <c r="B8" s="3"/>
      <c r="C8" s="22"/>
      <c r="D8" s="22"/>
      <c r="E8" s="23"/>
      <c r="F8" s="24"/>
      <c r="G8" s="24">
        <v>682715</v>
      </c>
      <c r="H8" s="24">
        <v>14602125</v>
      </c>
      <c r="I8" s="24">
        <v>-9414356</v>
      </c>
      <c r="J8" s="24">
        <v>5870484</v>
      </c>
      <c r="K8" s="24">
        <v>1207436</v>
      </c>
      <c r="L8" s="24">
        <v>860499</v>
      </c>
      <c r="M8" s="24">
        <v>8392409</v>
      </c>
      <c r="N8" s="24">
        <v>10460344</v>
      </c>
      <c r="O8" s="24">
        <v>-1148541</v>
      </c>
      <c r="P8" s="24">
        <v>6042821</v>
      </c>
      <c r="Q8" s="24">
        <v>11619157</v>
      </c>
      <c r="R8" s="24">
        <v>16513437</v>
      </c>
      <c r="S8" s="24">
        <v>-9019916</v>
      </c>
      <c r="T8" s="24">
        <v>2412847</v>
      </c>
      <c r="U8" s="24">
        <v>728444</v>
      </c>
      <c r="V8" s="24">
        <v>-5878625</v>
      </c>
      <c r="W8" s="24">
        <v>26965640</v>
      </c>
      <c r="X8" s="24">
        <v>21073157</v>
      </c>
      <c r="Y8" s="24">
        <v>5892483</v>
      </c>
      <c r="Z8" s="6">
        <v>27.96</v>
      </c>
      <c r="AA8" s="22"/>
    </row>
    <row r="9" spans="1:27" ht="13.5">
      <c r="A9" s="2" t="s">
        <v>36</v>
      </c>
      <c r="B9" s="3"/>
      <c r="C9" s="19">
        <f aca="true" t="shared" si="1" ref="C9:Y9">SUM(C10:C14)</f>
        <v>106251154</v>
      </c>
      <c r="D9" s="19">
        <f>SUM(D10:D14)</f>
        <v>0</v>
      </c>
      <c r="E9" s="20">
        <f t="shared" si="1"/>
        <v>0</v>
      </c>
      <c r="F9" s="21">
        <f t="shared" si="1"/>
        <v>41342787</v>
      </c>
      <c r="G9" s="21">
        <f t="shared" si="1"/>
        <v>7228998</v>
      </c>
      <c r="H9" s="21">
        <f t="shared" si="1"/>
        <v>8142154</v>
      </c>
      <c r="I9" s="21">
        <f t="shared" si="1"/>
        <v>8882008</v>
      </c>
      <c r="J9" s="21">
        <f t="shared" si="1"/>
        <v>24253160</v>
      </c>
      <c r="K9" s="21">
        <f t="shared" si="1"/>
        <v>14314576</v>
      </c>
      <c r="L9" s="21">
        <f t="shared" si="1"/>
        <v>8507968</v>
      </c>
      <c r="M9" s="21">
        <f t="shared" si="1"/>
        <v>9885900</v>
      </c>
      <c r="N9" s="21">
        <f t="shared" si="1"/>
        <v>32708444</v>
      </c>
      <c r="O9" s="21">
        <f t="shared" si="1"/>
        <v>8294543</v>
      </c>
      <c r="P9" s="21">
        <f t="shared" si="1"/>
        <v>9093199</v>
      </c>
      <c r="Q9" s="21">
        <f t="shared" si="1"/>
        <v>12839146</v>
      </c>
      <c r="R9" s="21">
        <f t="shared" si="1"/>
        <v>30226888</v>
      </c>
      <c r="S9" s="21">
        <f t="shared" si="1"/>
        <v>12769241</v>
      </c>
      <c r="T9" s="21">
        <f t="shared" si="1"/>
        <v>9454598</v>
      </c>
      <c r="U9" s="21">
        <f t="shared" si="1"/>
        <v>24995331</v>
      </c>
      <c r="V9" s="21">
        <f t="shared" si="1"/>
        <v>47219170</v>
      </c>
      <c r="W9" s="21">
        <f t="shared" si="1"/>
        <v>134407662</v>
      </c>
      <c r="X9" s="21">
        <f t="shared" si="1"/>
        <v>18994284</v>
      </c>
      <c r="Y9" s="21">
        <f t="shared" si="1"/>
        <v>115413378</v>
      </c>
      <c r="Z9" s="4">
        <f>+IF(X9&lt;&gt;0,+(Y9/X9)*100,0)</f>
        <v>607.6216297492446</v>
      </c>
      <c r="AA9" s="19">
        <f>SUM(AA10:AA14)</f>
        <v>41342787</v>
      </c>
    </row>
    <row r="10" spans="1:27" ht="13.5">
      <c r="A10" s="5" t="s">
        <v>37</v>
      </c>
      <c r="B10" s="3"/>
      <c r="C10" s="22">
        <v>59034154</v>
      </c>
      <c r="D10" s="22"/>
      <c r="E10" s="23"/>
      <c r="F10" s="24">
        <v>1839560</v>
      </c>
      <c r="G10" s="24">
        <v>323662</v>
      </c>
      <c r="H10" s="24">
        <v>118638</v>
      </c>
      <c r="I10" s="24">
        <v>87757</v>
      </c>
      <c r="J10" s="24">
        <v>530057</v>
      </c>
      <c r="K10" s="24">
        <v>151611</v>
      </c>
      <c r="L10" s="24">
        <v>63713</v>
      </c>
      <c r="M10" s="24">
        <v>75543</v>
      </c>
      <c r="N10" s="24">
        <v>290867</v>
      </c>
      <c r="O10" s="24">
        <v>217548</v>
      </c>
      <c r="P10" s="24">
        <v>97017</v>
      </c>
      <c r="Q10" s="24">
        <v>522455</v>
      </c>
      <c r="R10" s="24">
        <v>837020</v>
      </c>
      <c r="S10" s="24">
        <v>1824767</v>
      </c>
      <c r="T10" s="24">
        <v>129884</v>
      </c>
      <c r="U10" s="24">
        <v>421809</v>
      </c>
      <c r="V10" s="24">
        <v>2376460</v>
      </c>
      <c r="W10" s="24">
        <v>4034404</v>
      </c>
      <c r="X10" s="24">
        <v>5884943</v>
      </c>
      <c r="Y10" s="24">
        <v>-1850539</v>
      </c>
      <c r="Z10" s="6">
        <v>-31.45</v>
      </c>
      <c r="AA10" s="22">
        <v>1839560</v>
      </c>
    </row>
    <row r="11" spans="1:27" ht="13.5">
      <c r="A11" s="5" t="s">
        <v>38</v>
      </c>
      <c r="B11" s="3"/>
      <c r="C11" s="22">
        <v>1068000</v>
      </c>
      <c r="D11" s="22"/>
      <c r="E11" s="23"/>
      <c r="F11" s="24">
        <v>9129623</v>
      </c>
      <c r="G11" s="24">
        <v>7323586</v>
      </c>
      <c r="H11" s="24">
        <v>7220089</v>
      </c>
      <c r="I11" s="24">
        <v>7357592</v>
      </c>
      <c r="J11" s="24">
        <v>21901267</v>
      </c>
      <c r="K11" s="24">
        <v>6969002</v>
      </c>
      <c r="L11" s="24">
        <v>7734235</v>
      </c>
      <c r="M11" s="24">
        <v>8072341</v>
      </c>
      <c r="N11" s="24">
        <v>22775578</v>
      </c>
      <c r="O11" s="24">
        <v>7607512</v>
      </c>
      <c r="P11" s="24">
        <v>7936097</v>
      </c>
      <c r="Q11" s="24">
        <v>8005201</v>
      </c>
      <c r="R11" s="24">
        <v>23548810</v>
      </c>
      <c r="S11" s="24">
        <v>9712173</v>
      </c>
      <c r="T11" s="24">
        <v>8474216</v>
      </c>
      <c r="U11" s="24">
        <v>11129825</v>
      </c>
      <c r="V11" s="24">
        <v>29316214</v>
      </c>
      <c r="W11" s="24">
        <v>97541869</v>
      </c>
      <c r="X11" s="24">
        <v>9129622</v>
      </c>
      <c r="Y11" s="24">
        <v>88412247</v>
      </c>
      <c r="Z11" s="6">
        <v>968.41</v>
      </c>
      <c r="AA11" s="22">
        <v>9129623</v>
      </c>
    </row>
    <row r="12" spans="1:27" ht="13.5">
      <c r="A12" s="5" t="s">
        <v>39</v>
      </c>
      <c r="B12" s="3"/>
      <c r="C12" s="22">
        <v>16743000</v>
      </c>
      <c r="D12" s="22"/>
      <c r="E12" s="23"/>
      <c r="F12" s="24">
        <v>26819803</v>
      </c>
      <c r="G12" s="24">
        <v>-418250</v>
      </c>
      <c r="H12" s="24">
        <v>803427</v>
      </c>
      <c r="I12" s="24">
        <v>1436659</v>
      </c>
      <c r="J12" s="24">
        <v>1821836</v>
      </c>
      <c r="K12" s="24">
        <v>7193963</v>
      </c>
      <c r="L12" s="24">
        <v>710020</v>
      </c>
      <c r="M12" s="24">
        <v>1738016</v>
      </c>
      <c r="N12" s="24">
        <v>9641999</v>
      </c>
      <c r="O12" s="24">
        <v>469483</v>
      </c>
      <c r="P12" s="24">
        <v>1060085</v>
      </c>
      <c r="Q12" s="24">
        <v>4311490</v>
      </c>
      <c r="R12" s="24">
        <v>5841058</v>
      </c>
      <c r="S12" s="24">
        <v>1232301</v>
      </c>
      <c r="T12" s="24">
        <v>850498</v>
      </c>
      <c r="U12" s="24">
        <v>13443697</v>
      </c>
      <c r="V12" s="24">
        <v>15526496</v>
      </c>
      <c r="W12" s="24">
        <v>32831389</v>
      </c>
      <c r="X12" s="24">
        <v>425920</v>
      </c>
      <c r="Y12" s="24">
        <v>32405469</v>
      </c>
      <c r="Z12" s="6">
        <v>7608.35</v>
      </c>
      <c r="AA12" s="22">
        <v>26819803</v>
      </c>
    </row>
    <row r="13" spans="1:27" ht="13.5">
      <c r="A13" s="5" t="s">
        <v>40</v>
      </c>
      <c r="B13" s="3"/>
      <c r="C13" s="22">
        <v>29406000</v>
      </c>
      <c r="D13" s="22"/>
      <c r="E13" s="23"/>
      <c r="F13" s="24">
        <v>3553801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3553799</v>
      </c>
      <c r="Y13" s="24">
        <v>-3553799</v>
      </c>
      <c r="Z13" s="6">
        <v>-100</v>
      </c>
      <c r="AA13" s="22">
        <v>3553801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39839000</v>
      </c>
      <c r="D15" s="19">
        <f>SUM(D16:D18)</f>
        <v>0</v>
      </c>
      <c r="E15" s="20">
        <f t="shared" si="2"/>
        <v>0</v>
      </c>
      <c r="F15" s="21">
        <f t="shared" si="2"/>
        <v>71509015</v>
      </c>
      <c r="G15" s="21">
        <f t="shared" si="2"/>
        <v>389199</v>
      </c>
      <c r="H15" s="21">
        <f t="shared" si="2"/>
        <v>383176</v>
      </c>
      <c r="I15" s="21">
        <f t="shared" si="2"/>
        <v>508593</v>
      </c>
      <c r="J15" s="21">
        <f t="shared" si="2"/>
        <v>1280968</v>
      </c>
      <c r="K15" s="21">
        <f t="shared" si="2"/>
        <v>364174</v>
      </c>
      <c r="L15" s="21">
        <f t="shared" si="2"/>
        <v>2206304</v>
      </c>
      <c r="M15" s="21">
        <f t="shared" si="2"/>
        <v>411398</v>
      </c>
      <c r="N15" s="21">
        <f t="shared" si="2"/>
        <v>2981876</v>
      </c>
      <c r="O15" s="21">
        <f t="shared" si="2"/>
        <v>973473</v>
      </c>
      <c r="P15" s="21">
        <f t="shared" si="2"/>
        <v>472742</v>
      </c>
      <c r="Q15" s="21">
        <f t="shared" si="2"/>
        <v>611416</v>
      </c>
      <c r="R15" s="21">
        <f t="shared" si="2"/>
        <v>2057631</v>
      </c>
      <c r="S15" s="21">
        <f t="shared" si="2"/>
        <v>3780741</v>
      </c>
      <c r="T15" s="21">
        <f t="shared" si="2"/>
        <v>555604</v>
      </c>
      <c r="U15" s="21">
        <f t="shared" si="2"/>
        <v>1931707</v>
      </c>
      <c r="V15" s="21">
        <f t="shared" si="2"/>
        <v>6268052</v>
      </c>
      <c r="W15" s="21">
        <f t="shared" si="2"/>
        <v>12588527</v>
      </c>
      <c r="X15" s="21">
        <f t="shared" si="2"/>
        <v>84967820</v>
      </c>
      <c r="Y15" s="21">
        <f t="shared" si="2"/>
        <v>-72379293</v>
      </c>
      <c r="Z15" s="4">
        <f>+IF(X15&lt;&gt;0,+(Y15/X15)*100,0)</f>
        <v>-85.18435920799192</v>
      </c>
      <c r="AA15" s="19">
        <f>SUM(AA16:AA18)</f>
        <v>71509015</v>
      </c>
    </row>
    <row r="16" spans="1:27" ht="13.5">
      <c r="A16" s="5" t="s">
        <v>43</v>
      </c>
      <c r="B16" s="3"/>
      <c r="C16" s="22">
        <v>25293000</v>
      </c>
      <c r="D16" s="22"/>
      <c r="E16" s="23"/>
      <c r="F16" s="24">
        <v>17743141</v>
      </c>
      <c r="G16" s="24">
        <v>379447</v>
      </c>
      <c r="H16" s="24">
        <v>350889</v>
      </c>
      <c r="I16" s="24">
        <v>493271</v>
      </c>
      <c r="J16" s="24">
        <v>1223607</v>
      </c>
      <c r="K16" s="24">
        <v>382251</v>
      </c>
      <c r="L16" s="24">
        <v>371122</v>
      </c>
      <c r="M16" s="24">
        <v>401694</v>
      </c>
      <c r="N16" s="24">
        <v>1155067</v>
      </c>
      <c r="O16" s="24">
        <v>386949</v>
      </c>
      <c r="P16" s="24">
        <v>414739</v>
      </c>
      <c r="Q16" s="24">
        <v>414780</v>
      </c>
      <c r="R16" s="24">
        <v>1216468</v>
      </c>
      <c r="S16" s="24">
        <v>378012</v>
      </c>
      <c r="T16" s="24">
        <v>416348</v>
      </c>
      <c r="U16" s="24">
        <v>437951</v>
      </c>
      <c r="V16" s="24">
        <v>1232311</v>
      </c>
      <c r="W16" s="24">
        <v>4827453</v>
      </c>
      <c r="X16" s="24">
        <v>35296547</v>
      </c>
      <c r="Y16" s="24">
        <v>-30469094</v>
      </c>
      <c r="Z16" s="6">
        <v>-86.32</v>
      </c>
      <c r="AA16" s="22">
        <v>17743141</v>
      </c>
    </row>
    <row r="17" spans="1:27" ht="13.5">
      <c r="A17" s="5" t="s">
        <v>44</v>
      </c>
      <c r="B17" s="3"/>
      <c r="C17" s="22">
        <v>14546000</v>
      </c>
      <c r="D17" s="22"/>
      <c r="E17" s="23"/>
      <c r="F17" s="24">
        <v>53765874</v>
      </c>
      <c r="G17" s="24">
        <v>8991</v>
      </c>
      <c r="H17" s="24">
        <v>30895</v>
      </c>
      <c r="I17" s="24">
        <v>632</v>
      </c>
      <c r="J17" s="24">
        <v>40518</v>
      </c>
      <c r="K17" s="24"/>
      <c r="L17" s="24">
        <v>1834421</v>
      </c>
      <c r="M17" s="24">
        <v>8772</v>
      </c>
      <c r="N17" s="24">
        <v>1843193</v>
      </c>
      <c r="O17" s="24">
        <v>586524</v>
      </c>
      <c r="P17" s="24">
        <v>55702</v>
      </c>
      <c r="Q17" s="24">
        <v>195875</v>
      </c>
      <c r="R17" s="24">
        <v>838101</v>
      </c>
      <c r="S17" s="24">
        <v>3402729</v>
      </c>
      <c r="T17" s="24">
        <v>139256</v>
      </c>
      <c r="U17" s="24">
        <v>1492995</v>
      </c>
      <c r="V17" s="24">
        <v>5034980</v>
      </c>
      <c r="W17" s="24">
        <v>7756792</v>
      </c>
      <c r="X17" s="24">
        <v>49671273</v>
      </c>
      <c r="Y17" s="24">
        <v>-41914481</v>
      </c>
      <c r="Z17" s="6">
        <v>-84.38</v>
      </c>
      <c r="AA17" s="22">
        <v>53765874</v>
      </c>
    </row>
    <row r="18" spans="1:27" ht="13.5">
      <c r="A18" s="5" t="s">
        <v>45</v>
      </c>
      <c r="B18" s="3"/>
      <c r="C18" s="22"/>
      <c r="D18" s="22"/>
      <c r="E18" s="23"/>
      <c r="F18" s="24"/>
      <c r="G18" s="24">
        <v>761</v>
      </c>
      <c r="H18" s="24">
        <v>1392</v>
      </c>
      <c r="I18" s="24">
        <v>14690</v>
      </c>
      <c r="J18" s="24">
        <v>16843</v>
      </c>
      <c r="K18" s="24">
        <v>-18077</v>
      </c>
      <c r="L18" s="24">
        <v>761</v>
      </c>
      <c r="M18" s="24">
        <v>932</v>
      </c>
      <c r="N18" s="24">
        <v>-16384</v>
      </c>
      <c r="O18" s="24"/>
      <c r="P18" s="24">
        <v>2301</v>
      </c>
      <c r="Q18" s="24">
        <v>761</v>
      </c>
      <c r="R18" s="24">
        <v>3062</v>
      </c>
      <c r="S18" s="24"/>
      <c r="T18" s="24"/>
      <c r="U18" s="24">
        <v>761</v>
      </c>
      <c r="V18" s="24">
        <v>761</v>
      </c>
      <c r="W18" s="24">
        <v>4282</v>
      </c>
      <c r="X18" s="24"/>
      <c r="Y18" s="24">
        <v>4282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1442831819</v>
      </c>
      <c r="D19" s="19">
        <f>SUM(D20:D23)</f>
        <v>0</v>
      </c>
      <c r="E19" s="20">
        <f t="shared" si="3"/>
        <v>1814094406</v>
      </c>
      <c r="F19" s="21">
        <f t="shared" si="3"/>
        <v>2039837888</v>
      </c>
      <c r="G19" s="21">
        <f t="shared" si="3"/>
        <v>115748651</v>
      </c>
      <c r="H19" s="21">
        <f t="shared" si="3"/>
        <v>119453510</v>
      </c>
      <c r="I19" s="21">
        <f t="shared" si="3"/>
        <v>109582548</v>
      </c>
      <c r="J19" s="21">
        <f t="shared" si="3"/>
        <v>344784709</v>
      </c>
      <c r="K19" s="21">
        <f t="shared" si="3"/>
        <v>118532931</v>
      </c>
      <c r="L19" s="21">
        <f t="shared" si="3"/>
        <v>101918879</v>
      </c>
      <c r="M19" s="21">
        <f t="shared" si="3"/>
        <v>99033843</v>
      </c>
      <c r="N19" s="21">
        <f t="shared" si="3"/>
        <v>319485653</v>
      </c>
      <c r="O19" s="21">
        <f t="shared" si="3"/>
        <v>102659241</v>
      </c>
      <c r="P19" s="21">
        <f t="shared" si="3"/>
        <v>105893396</v>
      </c>
      <c r="Q19" s="21">
        <f t="shared" si="3"/>
        <v>101866247</v>
      </c>
      <c r="R19" s="21">
        <f t="shared" si="3"/>
        <v>310418884</v>
      </c>
      <c r="S19" s="21">
        <f t="shared" si="3"/>
        <v>100539041</v>
      </c>
      <c r="T19" s="21">
        <f t="shared" si="3"/>
        <v>106029239</v>
      </c>
      <c r="U19" s="21">
        <f t="shared" si="3"/>
        <v>101585619</v>
      </c>
      <c r="V19" s="21">
        <f t="shared" si="3"/>
        <v>308153899</v>
      </c>
      <c r="W19" s="21">
        <f t="shared" si="3"/>
        <v>1282843145</v>
      </c>
      <c r="X19" s="21">
        <f t="shared" si="3"/>
        <v>2017837888</v>
      </c>
      <c r="Y19" s="21">
        <f t="shared" si="3"/>
        <v>-734994743</v>
      </c>
      <c r="Z19" s="4">
        <f>+IF(X19&lt;&gt;0,+(Y19/X19)*100,0)</f>
        <v>-36.42486581161866</v>
      </c>
      <c r="AA19" s="19">
        <f>SUM(AA20:AA23)</f>
        <v>2039837888</v>
      </c>
    </row>
    <row r="20" spans="1:27" ht="13.5">
      <c r="A20" s="5" t="s">
        <v>47</v>
      </c>
      <c r="B20" s="3"/>
      <c r="C20" s="22">
        <v>916680093</v>
      </c>
      <c r="D20" s="22"/>
      <c r="E20" s="23">
        <v>1175293734</v>
      </c>
      <c r="F20" s="24">
        <v>1220292576</v>
      </c>
      <c r="G20" s="24">
        <v>100659689</v>
      </c>
      <c r="H20" s="24">
        <v>101553391</v>
      </c>
      <c r="I20" s="24">
        <v>95080967</v>
      </c>
      <c r="J20" s="24">
        <v>297294047</v>
      </c>
      <c r="K20" s="24">
        <v>87919207</v>
      </c>
      <c r="L20" s="24">
        <v>85322237</v>
      </c>
      <c r="M20" s="24">
        <v>81608131</v>
      </c>
      <c r="N20" s="24">
        <v>254849575</v>
      </c>
      <c r="O20" s="24">
        <v>78143429</v>
      </c>
      <c r="P20" s="24">
        <v>87966066</v>
      </c>
      <c r="Q20" s="24">
        <v>79740677</v>
      </c>
      <c r="R20" s="24">
        <v>245850172</v>
      </c>
      <c r="S20" s="24">
        <v>80937893</v>
      </c>
      <c r="T20" s="24">
        <v>87036284</v>
      </c>
      <c r="U20" s="24">
        <v>78119288</v>
      </c>
      <c r="V20" s="24">
        <v>246093465</v>
      </c>
      <c r="W20" s="24">
        <v>1044087259</v>
      </c>
      <c r="X20" s="24">
        <v>1220292577</v>
      </c>
      <c r="Y20" s="24">
        <v>-176205318</v>
      </c>
      <c r="Z20" s="6">
        <v>-14.44</v>
      </c>
      <c r="AA20" s="22">
        <v>1220292576</v>
      </c>
    </row>
    <row r="21" spans="1:27" ht="13.5">
      <c r="A21" s="5" t="s">
        <v>48</v>
      </c>
      <c r="B21" s="3"/>
      <c r="C21" s="22">
        <v>319803190</v>
      </c>
      <c r="D21" s="22"/>
      <c r="E21" s="23">
        <v>387560615</v>
      </c>
      <c r="F21" s="24">
        <v>450943376</v>
      </c>
      <c r="G21" s="24">
        <v>6181667</v>
      </c>
      <c r="H21" s="24">
        <v>6251099</v>
      </c>
      <c r="I21" s="24">
        <v>6113479</v>
      </c>
      <c r="J21" s="24">
        <v>18546245</v>
      </c>
      <c r="K21" s="24">
        <v>5818884</v>
      </c>
      <c r="L21" s="24">
        <v>5839960</v>
      </c>
      <c r="M21" s="24">
        <v>5858168</v>
      </c>
      <c r="N21" s="24">
        <v>17517012</v>
      </c>
      <c r="O21" s="24">
        <v>14282852</v>
      </c>
      <c r="P21" s="24">
        <v>6004568</v>
      </c>
      <c r="Q21" s="24">
        <v>6614455</v>
      </c>
      <c r="R21" s="24">
        <v>26901875</v>
      </c>
      <c r="S21" s="24">
        <v>8060025</v>
      </c>
      <c r="T21" s="24">
        <v>7910727</v>
      </c>
      <c r="U21" s="24">
        <v>12043364</v>
      </c>
      <c r="V21" s="24">
        <v>28014116</v>
      </c>
      <c r="W21" s="24">
        <v>90979248</v>
      </c>
      <c r="X21" s="24">
        <v>450943375</v>
      </c>
      <c r="Y21" s="24">
        <v>-359964127</v>
      </c>
      <c r="Z21" s="6">
        <v>-79.82</v>
      </c>
      <c r="AA21" s="22">
        <v>450943376</v>
      </c>
    </row>
    <row r="22" spans="1:27" ht="13.5">
      <c r="A22" s="5" t="s">
        <v>49</v>
      </c>
      <c r="B22" s="3"/>
      <c r="C22" s="25">
        <v>123472919</v>
      </c>
      <c r="D22" s="25"/>
      <c r="E22" s="26">
        <v>148725446</v>
      </c>
      <c r="F22" s="27">
        <v>259298676</v>
      </c>
      <c r="G22" s="27">
        <v>8907295</v>
      </c>
      <c r="H22" s="27">
        <v>11649020</v>
      </c>
      <c r="I22" s="27">
        <v>8388102</v>
      </c>
      <c r="J22" s="27">
        <v>28944417</v>
      </c>
      <c r="K22" s="27">
        <v>24794840</v>
      </c>
      <c r="L22" s="27">
        <v>10756682</v>
      </c>
      <c r="M22" s="27">
        <v>11567544</v>
      </c>
      <c r="N22" s="27">
        <v>47119066</v>
      </c>
      <c r="O22" s="27">
        <v>10232960</v>
      </c>
      <c r="P22" s="27">
        <v>11922762</v>
      </c>
      <c r="Q22" s="27">
        <v>15511115</v>
      </c>
      <c r="R22" s="27">
        <v>37666837</v>
      </c>
      <c r="S22" s="27">
        <v>11541123</v>
      </c>
      <c r="T22" s="27">
        <v>11082228</v>
      </c>
      <c r="U22" s="27">
        <v>11422967</v>
      </c>
      <c r="V22" s="27">
        <v>34046318</v>
      </c>
      <c r="W22" s="27">
        <v>147776638</v>
      </c>
      <c r="X22" s="27">
        <v>237298677</v>
      </c>
      <c r="Y22" s="27">
        <v>-89522039</v>
      </c>
      <c r="Z22" s="7">
        <v>-37.73</v>
      </c>
      <c r="AA22" s="25">
        <v>259298676</v>
      </c>
    </row>
    <row r="23" spans="1:27" ht="13.5">
      <c r="A23" s="5" t="s">
        <v>50</v>
      </c>
      <c r="B23" s="3"/>
      <c r="C23" s="22">
        <v>82875617</v>
      </c>
      <c r="D23" s="22"/>
      <c r="E23" s="23">
        <v>102514611</v>
      </c>
      <c r="F23" s="24">
        <v>109303260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109303259</v>
      </c>
      <c r="Y23" s="24">
        <v>-109303259</v>
      </c>
      <c r="Z23" s="6">
        <v>-100</v>
      </c>
      <c r="AA23" s="22">
        <v>109303260</v>
      </c>
    </row>
    <row r="24" spans="1:27" ht="13.5">
      <c r="A24" s="2" t="s">
        <v>51</v>
      </c>
      <c r="B24" s="8" t="s">
        <v>52</v>
      </c>
      <c r="C24" s="19">
        <v>6033892</v>
      </c>
      <c r="D24" s="19"/>
      <c r="E24" s="20"/>
      <c r="F24" s="21">
        <v>2854447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3192777</v>
      </c>
      <c r="Y24" s="21">
        <v>-3192777</v>
      </c>
      <c r="Z24" s="4">
        <v>-100</v>
      </c>
      <c r="AA24" s="19">
        <v>2854447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2328959445</v>
      </c>
      <c r="D25" s="40">
        <f>+D5+D9+D15+D19+D24</f>
        <v>0</v>
      </c>
      <c r="E25" s="41">
        <f t="shared" si="4"/>
        <v>2882486125</v>
      </c>
      <c r="F25" s="42">
        <f t="shared" si="4"/>
        <v>2904486125</v>
      </c>
      <c r="G25" s="42">
        <f t="shared" si="4"/>
        <v>268898426</v>
      </c>
      <c r="H25" s="42">
        <f t="shared" si="4"/>
        <v>184089397</v>
      </c>
      <c r="I25" s="42">
        <f t="shared" si="4"/>
        <v>154644921</v>
      </c>
      <c r="J25" s="42">
        <f t="shared" si="4"/>
        <v>607632744</v>
      </c>
      <c r="K25" s="42">
        <f t="shared" si="4"/>
        <v>177616512</v>
      </c>
      <c r="L25" s="42">
        <f t="shared" si="4"/>
        <v>157497771</v>
      </c>
      <c r="M25" s="42">
        <f t="shared" si="4"/>
        <v>236494729</v>
      </c>
      <c r="N25" s="42">
        <f t="shared" si="4"/>
        <v>571609012</v>
      </c>
      <c r="O25" s="42">
        <f t="shared" si="4"/>
        <v>156196848</v>
      </c>
      <c r="P25" s="42">
        <f t="shared" si="4"/>
        <v>166224777</v>
      </c>
      <c r="Q25" s="42">
        <f t="shared" si="4"/>
        <v>243634860</v>
      </c>
      <c r="R25" s="42">
        <f t="shared" si="4"/>
        <v>566056485</v>
      </c>
      <c r="S25" s="42">
        <f t="shared" si="4"/>
        <v>153694133</v>
      </c>
      <c r="T25" s="42">
        <f t="shared" si="4"/>
        <v>163262518</v>
      </c>
      <c r="U25" s="42">
        <f t="shared" si="4"/>
        <v>185179758</v>
      </c>
      <c r="V25" s="42">
        <f t="shared" si="4"/>
        <v>502136409</v>
      </c>
      <c r="W25" s="42">
        <f t="shared" si="4"/>
        <v>2247434650</v>
      </c>
      <c r="X25" s="42">
        <f t="shared" si="4"/>
        <v>2882486126</v>
      </c>
      <c r="Y25" s="42">
        <f t="shared" si="4"/>
        <v>-635051476</v>
      </c>
      <c r="Z25" s="43">
        <f>+IF(X25&lt;&gt;0,+(Y25/X25)*100,0)</f>
        <v>-22.03138014340611</v>
      </c>
      <c r="AA25" s="40">
        <f>+AA5+AA9+AA15+AA19+AA24</f>
        <v>2904486125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679699000</v>
      </c>
      <c r="D28" s="19">
        <f>SUM(D29:D31)</f>
        <v>0</v>
      </c>
      <c r="E28" s="20">
        <f t="shared" si="5"/>
        <v>2696508340</v>
      </c>
      <c r="F28" s="21">
        <f t="shared" si="5"/>
        <v>471798730</v>
      </c>
      <c r="G28" s="21">
        <f t="shared" si="5"/>
        <v>27960807</v>
      </c>
      <c r="H28" s="21">
        <f t="shared" si="5"/>
        <v>27497495</v>
      </c>
      <c r="I28" s="21">
        <f t="shared" si="5"/>
        <v>41303366</v>
      </c>
      <c r="J28" s="21">
        <f t="shared" si="5"/>
        <v>96761668</v>
      </c>
      <c r="K28" s="21">
        <f t="shared" si="5"/>
        <v>29227541</v>
      </c>
      <c r="L28" s="21">
        <f t="shared" si="5"/>
        <v>32213630</v>
      </c>
      <c r="M28" s="21">
        <f t="shared" si="5"/>
        <v>32807332</v>
      </c>
      <c r="N28" s="21">
        <f t="shared" si="5"/>
        <v>94248503</v>
      </c>
      <c r="O28" s="21">
        <f t="shared" si="5"/>
        <v>31539317</v>
      </c>
      <c r="P28" s="21">
        <f t="shared" si="5"/>
        <v>28819585</v>
      </c>
      <c r="Q28" s="21">
        <f t="shared" si="5"/>
        <v>31897947</v>
      </c>
      <c r="R28" s="21">
        <f t="shared" si="5"/>
        <v>92256849</v>
      </c>
      <c r="S28" s="21">
        <f t="shared" si="5"/>
        <v>34314555</v>
      </c>
      <c r="T28" s="21">
        <f t="shared" si="5"/>
        <v>30012728</v>
      </c>
      <c r="U28" s="21">
        <f t="shared" si="5"/>
        <v>44950928</v>
      </c>
      <c r="V28" s="21">
        <f t="shared" si="5"/>
        <v>109278211</v>
      </c>
      <c r="W28" s="21">
        <f t="shared" si="5"/>
        <v>392545231</v>
      </c>
      <c r="X28" s="21">
        <f t="shared" si="5"/>
        <v>516753663</v>
      </c>
      <c r="Y28" s="21">
        <f t="shared" si="5"/>
        <v>-124208432</v>
      </c>
      <c r="Z28" s="4">
        <f>+IF(X28&lt;&gt;0,+(Y28/X28)*100,0)</f>
        <v>-24.03629444616051</v>
      </c>
      <c r="AA28" s="19">
        <f>SUM(AA29:AA31)</f>
        <v>471798730</v>
      </c>
    </row>
    <row r="29" spans="1:27" ht="13.5">
      <c r="A29" s="5" t="s">
        <v>33</v>
      </c>
      <c r="B29" s="3"/>
      <c r="C29" s="22">
        <v>389720000</v>
      </c>
      <c r="D29" s="22"/>
      <c r="E29" s="23">
        <v>2696508340</v>
      </c>
      <c r="F29" s="24">
        <v>81383490</v>
      </c>
      <c r="G29" s="24">
        <v>8040720</v>
      </c>
      <c r="H29" s="24">
        <v>7812176</v>
      </c>
      <c r="I29" s="24">
        <v>16880572</v>
      </c>
      <c r="J29" s="24">
        <v>32733468</v>
      </c>
      <c r="K29" s="24">
        <v>9846093</v>
      </c>
      <c r="L29" s="24">
        <v>10765538</v>
      </c>
      <c r="M29" s="24">
        <v>11982943</v>
      </c>
      <c r="N29" s="24">
        <v>32594574</v>
      </c>
      <c r="O29" s="24">
        <v>12880254</v>
      </c>
      <c r="P29" s="24">
        <v>8995765</v>
      </c>
      <c r="Q29" s="24">
        <v>10982482</v>
      </c>
      <c r="R29" s="24">
        <v>32858501</v>
      </c>
      <c r="S29" s="24">
        <v>13468128</v>
      </c>
      <c r="T29" s="24">
        <v>10773630</v>
      </c>
      <c r="U29" s="24">
        <v>17234156</v>
      </c>
      <c r="V29" s="24">
        <v>41475914</v>
      </c>
      <c r="W29" s="24">
        <v>139662457</v>
      </c>
      <c r="X29" s="24">
        <v>117553163</v>
      </c>
      <c r="Y29" s="24">
        <v>22109294</v>
      </c>
      <c r="Z29" s="6">
        <v>18.81</v>
      </c>
      <c r="AA29" s="22">
        <v>81383490</v>
      </c>
    </row>
    <row r="30" spans="1:27" ht="13.5">
      <c r="A30" s="5" t="s">
        <v>34</v>
      </c>
      <c r="B30" s="3"/>
      <c r="C30" s="25">
        <v>283288000</v>
      </c>
      <c r="D30" s="25"/>
      <c r="E30" s="26"/>
      <c r="F30" s="27">
        <v>380299128</v>
      </c>
      <c r="G30" s="27">
        <v>11998202</v>
      </c>
      <c r="H30" s="27">
        <v>11917857</v>
      </c>
      <c r="I30" s="27">
        <v>15466036</v>
      </c>
      <c r="J30" s="27">
        <v>39382095</v>
      </c>
      <c r="K30" s="27">
        <v>14558988</v>
      </c>
      <c r="L30" s="27">
        <v>14696550</v>
      </c>
      <c r="M30" s="27">
        <v>14153529</v>
      </c>
      <c r="N30" s="27">
        <v>43409067</v>
      </c>
      <c r="O30" s="27">
        <v>12038261</v>
      </c>
      <c r="P30" s="27">
        <v>13464835</v>
      </c>
      <c r="Q30" s="27">
        <v>14131668</v>
      </c>
      <c r="R30" s="27">
        <v>39634764</v>
      </c>
      <c r="S30" s="27">
        <v>12446236</v>
      </c>
      <c r="T30" s="27">
        <v>12671722</v>
      </c>
      <c r="U30" s="27">
        <v>19368815</v>
      </c>
      <c r="V30" s="27">
        <v>44486773</v>
      </c>
      <c r="W30" s="27">
        <v>166912699</v>
      </c>
      <c r="X30" s="27">
        <v>271414149</v>
      </c>
      <c r="Y30" s="27">
        <v>-104501450</v>
      </c>
      <c r="Z30" s="7">
        <v>-38.5</v>
      </c>
      <c r="AA30" s="25">
        <v>380299128</v>
      </c>
    </row>
    <row r="31" spans="1:27" ht="13.5">
      <c r="A31" s="5" t="s">
        <v>35</v>
      </c>
      <c r="B31" s="3"/>
      <c r="C31" s="22">
        <v>6691000</v>
      </c>
      <c r="D31" s="22"/>
      <c r="E31" s="23"/>
      <c r="F31" s="24">
        <v>10116112</v>
      </c>
      <c r="G31" s="24">
        <v>7921885</v>
      </c>
      <c r="H31" s="24">
        <v>7767462</v>
      </c>
      <c r="I31" s="24">
        <v>8956758</v>
      </c>
      <c r="J31" s="24">
        <v>24646105</v>
      </c>
      <c r="K31" s="24">
        <v>4822460</v>
      </c>
      <c r="L31" s="24">
        <v>6751542</v>
      </c>
      <c r="M31" s="24">
        <v>6670860</v>
      </c>
      <c r="N31" s="24">
        <v>18244862</v>
      </c>
      <c r="O31" s="24">
        <v>6620802</v>
      </c>
      <c r="P31" s="24">
        <v>6358985</v>
      </c>
      <c r="Q31" s="24">
        <v>6783797</v>
      </c>
      <c r="R31" s="24">
        <v>19763584</v>
      </c>
      <c r="S31" s="24">
        <v>8400191</v>
      </c>
      <c r="T31" s="24">
        <v>6567376</v>
      </c>
      <c r="U31" s="24">
        <v>8347957</v>
      </c>
      <c r="V31" s="24">
        <v>23315524</v>
      </c>
      <c r="W31" s="24">
        <v>85970075</v>
      </c>
      <c r="X31" s="24">
        <v>127786351</v>
      </c>
      <c r="Y31" s="24">
        <v>-41816276</v>
      </c>
      <c r="Z31" s="6">
        <v>-32.72</v>
      </c>
      <c r="AA31" s="22">
        <v>10116112</v>
      </c>
    </row>
    <row r="32" spans="1:27" ht="13.5">
      <c r="A32" s="2" t="s">
        <v>36</v>
      </c>
      <c r="B32" s="3"/>
      <c r="C32" s="19">
        <f aca="true" t="shared" si="6" ref="C32:Y32">SUM(C33:C37)</f>
        <v>116788000</v>
      </c>
      <c r="D32" s="19">
        <f>SUM(D33:D37)</f>
        <v>0</v>
      </c>
      <c r="E32" s="20">
        <f t="shared" si="6"/>
        <v>0</v>
      </c>
      <c r="F32" s="21">
        <f t="shared" si="6"/>
        <v>131996394</v>
      </c>
      <c r="G32" s="21">
        <f t="shared" si="6"/>
        <v>16810452</v>
      </c>
      <c r="H32" s="21">
        <f t="shared" si="6"/>
        <v>17563864</v>
      </c>
      <c r="I32" s="21">
        <f t="shared" si="6"/>
        <v>21447684</v>
      </c>
      <c r="J32" s="21">
        <f t="shared" si="6"/>
        <v>55822000</v>
      </c>
      <c r="K32" s="21">
        <f t="shared" si="6"/>
        <v>19554357</v>
      </c>
      <c r="L32" s="21">
        <f t="shared" si="6"/>
        <v>22608915</v>
      </c>
      <c r="M32" s="21">
        <f t="shared" si="6"/>
        <v>23822175</v>
      </c>
      <c r="N32" s="21">
        <f t="shared" si="6"/>
        <v>65985447</v>
      </c>
      <c r="O32" s="21">
        <f t="shared" si="6"/>
        <v>23556074</v>
      </c>
      <c r="P32" s="21">
        <f t="shared" si="6"/>
        <v>19868878</v>
      </c>
      <c r="Q32" s="21">
        <f t="shared" si="6"/>
        <v>22829134</v>
      </c>
      <c r="R32" s="21">
        <f t="shared" si="6"/>
        <v>66254086</v>
      </c>
      <c r="S32" s="21">
        <f t="shared" si="6"/>
        <v>21490213</v>
      </c>
      <c r="T32" s="21">
        <f t="shared" si="6"/>
        <v>23236723</v>
      </c>
      <c r="U32" s="21">
        <f t="shared" si="6"/>
        <v>17422841</v>
      </c>
      <c r="V32" s="21">
        <f t="shared" si="6"/>
        <v>62149777</v>
      </c>
      <c r="W32" s="21">
        <f t="shared" si="6"/>
        <v>250211310</v>
      </c>
      <c r="X32" s="21">
        <f t="shared" si="6"/>
        <v>167222746</v>
      </c>
      <c r="Y32" s="21">
        <f t="shared" si="6"/>
        <v>82988564</v>
      </c>
      <c r="Z32" s="4">
        <f>+IF(X32&lt;&gt;0,+(Y32/X32)*100,0)</f>
        <v>49.62755724630906</v>
      </c>
      <c r="AA32" s="19">
        <f>SUM(AA33:AA37)</f>
        <v>131996394</v>
      </c>
    </row>
    <row r="33" spans="1:27" ht="13.5">
      <c r="A33" s="5" t="s">
        <v>37</v>
      </c>
      <c r="B33" s="3"/>
      <c r="C33" s="22">
        <v>43753000</v>
      </c>
      <c r="D33" s="22"/>
      <c r="E33" s="23"/>
      <c r="F33" s="24">
        <v>45040493</v>
      </c>
      <c r="G33" s="24">
        <v>3338342</v>
      </c>
      <c r="H33" s="24">
        <v>3356664</v>
      </c>
      <c r="I33" s="24">
        <v>3490268</v>
      </c>
      <c r="J33" s="24">
        <v>10185274</v>
      </c>
      <c r="K33" s="24">
        <v>3585430</v>
      </c>
      <c r="L33" s="24">
        <v>3758320</v>
      </c>
      <c r="M33" s="24">
        <v>3788162</v>
      </c>
      <c r="N33" s="24">
        <v>11131912</v>
      </c>
      <c r="O33" s="24">
        <v>3750994</v>
      </c>
      <c r="P33" s="24">
        <v>3510812</v>
      </c>
      <c r="Q33" s="24">
        <v>3794797</v>
      </c>
      <c r="R33" s="24">
        <v>11056603</v>
      </c>
      <c r="S33" s="24">
        <v>3694073</v>
      </c>
      <c r="T33" s="24">
        <v>3768230</v>
      </c>
      <c r="U33" s="24">
        <v>4348100</v>
      </c>
      <c r="V33" s="24">
        <v>11810403</v>
      </c>
      <c r="W33" s="24">
        <v>44184192</v>
      </c>
      <c r="X33" s="24">
        <v>104245578</v>
      </c>
      <c r="Y33" s="24">
        <v>-60061386</v>
      </c>
      <c r="Z33" s="6">
        <v>-57.62</v>
      </c>
      <c r="AA33" s="22">
        <v>45040493</v>
      </c>
    </row>
    <row r="34" spans="1:27" ht="13.5">
      <c r="A34" s="5" t="s">
        <v>38</v>
      </c>
      <c r="B34" s="3"/>
      <c r="C34" s="22">
        <v>28659000</v>
      </c>
      <c r="D34" s="22"/>
      <c r="E34" s="23"/>
      <c r="F34" s="24">
        <v>30572976</v>
      </c>
      <c r="G34" s="24">
        <v>5917993</v>
      </c>
      <c r="H34" s="24">
        <v>6494433</v>
      </c>
      <c r="I34" s="24">
        <v>7879065</v>
      </c>
      <c r="J34" s="24">
        <v>20291491</v>
      </c>
      <c r="K34" s="24">
        <v>6836305</v>
      </c>
      <c r="L34" s="24">
        <v>8493771</v>
      </c>
      <c r="M34" s="24">
        <v>8620604</v>
      </c>
      <c r="N34" s="24">
        <v>23950680</v>
      </c>
      <c r="O34" s="24">
        <v>8814149</v>
      </c>
      <c r="P34" s="24">
        <v>7706209</v>
      </c>
      <c r="Q34" s="24">
        <v>8623118</v>
      </c>
      <c r="R34" s="24">
        <v>25143476</v>
      </c>
      <c r="S34" s="24">
        <v>8186925</v>
      </c>
      <c r="T34" s="24">
        <v>7919650</v>
      </c>
      <c r="U34" s="24">
        <v>3048274</v>
      </c>
      <c r="V34" s="24">
        <v>19154849</v>
      </c>
      <c r="W34" s="24">
        <v>88540496</v>
      </c>
      <c r="X34" s="24">
        <v>19370727</v>
      </c>
      <c r="Y34" s="24">
        <v>69169769</v>
      </c>
      <c r="Z34" s="6">
        <v>357.08</v>
      </c>
      <c r="AA34" s="22">
        <v>30572976</v>
      </c>
    </row>
    <row r="35" spans="1:27" ht="13.5">
      <c r="A35" s="5" t="s">
        <v>39</v>
      </c>
      <c r="B35" s="3"/>
      <c r="C35" s="22">
        <v>35920000</v>
      </c>
      <c r="D35" s="22"/>
      <c r="E35" s="23"/>
      <c r="F35" s="24">
        <v>43414719</v>
      </c>
      <c r="G35" s="24">
        <v>7554117</v>
      </c>
      <c r="H35" s="24">
        <v>7712767</v>
      </c>
      <c r="I35" s="24">
        <v>10078351</v>
      </c>
      <c r="J35" s="24">
        <v>25345235</v>
      </c>
      <c r="K35" s="24">
        <v>9132622</v>
      </c>
      <c r="L35" s="24">
        <v>10356824</v>
      </c>
      <c r="M35" s="24">
        <v>11413409</v>
      </c>
      <c r="N35" s="24">
        <v>30902855</v>
      </c>
      <c r="O35" s="24">
        <v>10990931</v>
      </c>
      <c r="P35" s="24">
        <v>8651857</v>
      </c>
      <c r="Q35" s="24">
        <v>10411219</v>
      </c>
      <c r="R35" s="24">
        <v>30054007</v>
      </c>
      <c r="S35" s="24">
        <v>9609215</v>
      </c>
      <c r="T35" s="24">
        <v>11548843</v>
      </c>
      <c r="U35" s="24">
        <v>10026467</v>
      </c>
      <c r="V35" s="24">
        <v>31184525</v>
      </c>
      <c r="W35" s="24">
        <v>117486622</v>
      </c>
      <c r="X35" s="24">
        <v>43606441</v>
      </c>
      <c r="Y35" s="24">
        <v>73880181</v>
      </c>
      <c r="Z35" s="6">
        <v>169.42</v>
      </c>
      <c r="AA35" s="22">
        <v>43414719</v>
      </c>
    </row>
    <row r="36" spans="1:27" ht="13.5">
      <c r="A36" s="5" t="s">
        <v>40</v>
      </c>
      <c r="B36" s="3"/>
      <c r="C36" s="22">
        <v>8456000</v>
      </c>
      <c r="D36" s="22"/>
      <c r="E36" s="23"/>
      <c r="F36" s="24">
        <v>12968206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>
        <v>12968206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260713000</v>
      </c>
      <c r="D38" s="19">
        <f>SUM(D39:D41)</f>
        <v>0</v>
      </c>
      <c r="E38" s="20">
        <f t="shared" si="7"/>
        <v>0</v>
      </c>
      <c r="F38" s="21">
        <f t="shared" si="7"/>
        <v>254655647</v>
      </c>
      <c r="G38" s="21">
        <f t="shared" si="7"/>
        <v>4799760</v>
      </c>
      <c r="H38" s="21">
        <f t="shared" si="7"/>
        <v>4558976</v>
      </c>
      <c r="I38" s="21">
        <f t="shared" si="7"/>
        <v>6172662</v>
      </c>
      <c r="J38" s="21">
        <f t="shared" si="7"/>
        <v>15531398</v>
      </c>
      <c r="K38" s="21">
        <f t="shared" si="7"/>
        <v>5108268</v>
      </c>
      <c r="L38" s="21">
        <f t="shared" si="7"/>
        <v>5485625</v>
      </c>
      <c r="M38" s="21">
        <f t="shared" si="7"/>
        <v>8993821</v>
      </c>
      <c r="N38" s="21">
        <f t="shared" si="7"/>
        <v>19587714</v>
      </c>
      <c r="O38" s="21">
        <f t="shared" si="7"/>
        <v>1313397</v>
      </c>
      <c r="P38" s="21">
        <f t="shared" si="7"/>
        <v>4061152</v>
      </c>
      <c r="Q38" s="21">
        <f t="shared" si="7"/>
        <v>6055207</v>
      </c>
      <c r="R38" s="21">
        <f t="shared" si="7"/>
        <v>11429756</v>
      </c>
      <c r="S38" s="21">
        <f t="shared" si="7"/>
        <v>6215561</v>
      </c>
      <c r="T38" s="21">
        <f t="shared" si="7"/>
        <v>5521819</v>
      </c>
      <c r="U38" s="21">
        <f t="shared" si="7"/>
        <v>8043961</v>
      </c>
      <c r="V38" s="21">
        <f t="shared" si="7"/>
        <v>19781341</v>
      </c>
      <c r="W38" s="21">
        <f t="shared" si="7"/>
        <v>66330209</v>
      </c>
      <c r="X38" s="21">
        <f t="shared" si="7"/>
        <v>118672226</v>
      </c>
      <c r="Y38" s="21">
        <f t="shared" si="7"/>
        <v>-52342017</v>
      </c>
      <c r="Z38" s="4">
        <f>+IF(X38&lt;&gt;0,+(Y38/X38)*100,0)</f>
        <v>-44.10637498280347</v>
      </c>
      <c r="AA38" s="19">
        <f>SUM(AA39:AA41)</f>
        <v>254655647</v>
      </c>
    </row>
    <row r="39" spans="1:27" ht="13.5">
      <c r="A39" s="5" t="s">
        <v>43</v>
      </c>
      <c r="B39" s="3"/>
      <c r="C39" s="22">
        <v>44020000</v>
      </c>
      <c r="D39" s="22"/>
      <c r="E39" s="23"/>
      <c r="F39" s="24">
        <v>55304417</v>
      </c>
      <c r="G39" s="24">
        <v>1577069</v>
      </c>
      <c r="H39" s="24">
        <v>1749227</v>
      </c>
      <c r="I39" s="24">
        <v>1744544</v>
      </c>
      <c r="J39" s="24">
        <v>5070840</v>
      </c>
      <c r="K39" s="24">
        <v>1730104</v>
      </c>
      <c r="L39" s="24">
        <v>1939638</v>
      </c>
      <c r="M39" s="24">
        <v>1953977</v>
      </c>
      <c r="N39" s="24">
        <v>5623719</v>
      </c>
      <c r="O39" s="24">
        <v>1741312</v>
      </c>
      <c r="P39" s="24">
        <v>1790066</v>
      </c>
      <c r="Q39" s="24">
        <v>1921805</v>
      </c>
      <c r="R39" s="24">
        <v>5453183</v>
      </c>
      <c r="S39" s="24">
        <v>1919944</v>
      </c>
      <c r="T39" s="24">
        <v>1807292</v>
      </c>
      <c r="U39" s="24">
        <v>1951911</v>
      </c>
      <c r="V39" s="24">
        <v>5679147</v>
      </c>
      <c r="W39" s="24">
        <v>21826889</v>
      </c>
      <c r="X39" s="24">
        <v>55056215</v>
      </c>
      <c r="Y39" s="24">
        <v>-33229326</v>
      </c>
      <c r="Z39" s="6">
        <v>-60.36</v>
      </c>
      <c r="AA39" s="22">
        <v>55304417</v>
      </c>
    </row>
    <row r="40" spans="1:27" ht="13.5">
      <c r="A40" s="5" t="s">
        <v>44</v>
      </c>
      <c r="B40" s="3"/>
      <c r="C40" s="22">
        <v>216693000</v>
      </c>
      <c r="D40" s="22"/>
      <c r="E40" s="23"/>
      <c r="F40" s="24">
        <v>199351230</v>
      </c>
      <c r="G40" s="24">
        <v>2752064</v>
      </c>
      <c r="H40" s="24">
        <v>2382619</v>
      </c>
      <c r="I40" s="24">
        <v>3972248</v>
      </c>
      <c r="J40" s="24">
        <v>9106931</v>
      </c>
      <c r="K40" s="24">
        <v>2930007</v>
      </c>
      <c r="L40" s="24">
        <v>3101119</v>
      </c>
      <c r="M40" s="24">
        <v>6457429</v>
      </c>
      <c r="N40" s="24">
        <v>12488555</v>
      </c>
      <c r="O40" s="24">
        <v>-888990</v>
      </c>
      <c r="P40" s="24">
        <v>1845610</v>
      </c>
      <c r="Q40" s="24">
        <v>3639839</v>
      </c>
      <c r="R40" s="24">
        <v>4596459</v>
      </c>
      <c r="S40" s="24">
        <v>3865990</v>
      </c>
      <c r="T40" s="24">
        <v>3284462</v>
      </c>
      <c r="U40" s="24">
        <v>5631959</v>
      </c>
      <c r="V40" s="24">
        <v>12782411</v>
      </c>
      <c r="W40" s="24">
        <v>38974356</v>
      </c>
      <c r="X40" s="24">
        <v>60226701</v>
      </c>
      <c r="Y40" s="24">
        <v>-21252345</v>
      </c>
      <c r="Z40" s="6">
        <v>-35.29</v>
      </c>
      <c r="AA40" s="22">
        <v>199351230</v>
      </c>
    </row>
    <row r="41" spans="1:27" ht="13.5">
      <c r="A41" s="5" t="s">
        <v>45</v>
      </c>
      <c r="B41" s="3"/>
      <c r="C41" s="22"/>
      <c r="D41" s="22"/>
      <c r="E41" s="23"/>
      <c r="F41" s="24"/>
      <c r="G41" s="24">
        <v>470627</v>
      </c>
      <c r="H41" s="24">
        <v>427130</v>
      </c>
      <c r="I41" s="24">
        <v>455870</v>
      </c>
      <c r="J41" s="24">
        <v>1353627</v>
      </c>
      <c r="K41" s="24">
        <v>448157</v>
      </c>
      <c r="L41" s="24">
        <v>444868</v>
      </c>
      <c r="M41" s="24">
        <v>582415</v>
      </c>
      <c r="N41" s="24">
        <v>1475440</v>
      </c>
      <c r="O41" s="24">
        <v>461075</v>
      </c>
      <c r="P41" s="24">
        <v>425476</v>
      </c>
      <c r="Q41" s="24">
        <v>493563</v>
      </c>
      <c r="R41" s="24">
        <v>1380114</v>
      </c>
      <c r="S41" s="24">
        <v>429627</v>
      </c>
      <c r="T41" s="24">
        <v>430065</v>
      </c>
      <c r="U41" s="24">
        <v>460091</v>
      </c>
      <c r="V41" s="24">
        <v>1319783</v>
      </c>
      <c r="W41" s="24">
        <v>5528964</v>
      </c>
      <c r="X41" s="24">
        <v>3389310</v>
      </c>
      <c r="Y41" s="24">
        <v>2139654</v>
      </c>
      <c r="Z41" s="6">
        <v>63.13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1660716000</v>
      </c>
      <c r="D42" s="19">
        <f>SUM(D43:D46)</f>
        <v>0</v>
      </c>
      <c r="E42" s="20">
        <f t="shared" si="8"/>
        <v>0</v>
      </c>
      <c r="F42" s="21">
        <f t="shared" si="8"/>
        <v>1830430759</v>
      </c>
      <c r="G42" s="21">
        <f t="shared" si="8"/>
        <v>25909477</v>
      </c>
      <c r="H42" s="21">
        <f t="shared" si="8"/>
        <v>37630602</v>
      </c>
      <c r="I42" s="21">
        <f t="shared" si="8"/>
        <v>34810674</v>
      </c>
      <c r="J42" s="21">
        <f t="shared" si="8"/>
        <v>98350753</v>
      </c>
      <c r="K42" s="21">
        <f t="shared" si="8"/>
        <v>43584296</v>
      </c>
      <c r="L42" s="21">
        <f t="shared" si="8"/>
        <v>62105610</v>
      </c>
      <c r="M42" s="21">
        <f t="shared" si="8"/>
        <v>87111929</v>
      </c>
      <c r="N42" s="21">
        <f t="shared" si="8"/>
        <v>192801835</v>
      </c>
      <c r="O42" s="21">
        <f t="shared" si="8"/>
        <v>32744868</v>
      </c>
      <c r="P42" s="21">
        <f t="shared" si="8"/>
        <v>26324033</v>
      </c>
      <c r="Q42" s="21">
        <f t="shared" si="8"/>
        <v>571025239</v>
      </c>
      <c r="R42" s="21">
        <f t="shared" si="8"/>
        <v>630094140</v>
      </c>
      <c r="S42" s="21">
        <f t="shared" si="8"/>
        <v>89682226</v>
      </c>
      <c r="T42" s="21">
        <f t="shared" si="8"/>
        <v>102154367</v>
      </c>
      <c r="U42" s="21">
        <f t="shared" si="8"/>
        <v>231994353</v>
      </c>
      <c r="V42" s="21">
        <f t="shared" si="8"/>
        <v>423830946</v>
      </c>
      <c r="W42" s="21">
        <f t="shared" si="8"/>
        <v>1345077674</v>
      </c>
      <c r="X42" s="21">
        <f t="shared" si="8"/>
        <v>1869943782</v>
      </c>
      <c r="Y42" s="21">
        <f t="shared" si="8"/>
        <v>-524866108</v>
      </c>
      <c r="Z42" s="4">
        <f>+IF(X42&lt;&gt;0,+(Y42/X42)*100,0)</f>
        <v>-28.068550137835107</v>
      </c>
      <c r="AA42" s="19">
        <f>SUM(AA43:AA46)</f>
        <v>1830430759</v>
      </c>
    </row>
    <row r="43" spans="1:27" ht="13.5">
      <c r="A43" s="5" t="s">
        <v>47</v>
      </c>
      <c r="B43" s="3"/>
      <c r="C43" s="22">
        <v>1015741000</v>
      </c>
      <c r="D43" s="22"/>
      <c r="E43" s="23"/>
      <c r="F43" s="24">
        <v>1261456667</v>
      </c>
      <c r="G43" s="24">
        <v>13978938</v>
      </c>
      <c r="H43" s="24">
        <v>22467632</v>
      </c>
      <c r="I43" s="24">
        <v>14404131</v>
      </c>
      <c r="J43" s="24">
        <v>50850701</v>
      </c>
      <c r="K43" s="24">
        <v>24866779</v>
      </c>
      <c r="L43" s="24">
        <v>40867191</v>
      </c>
      <c r="M43" s="24">
        <v>60099639</v>
      </c>
      <c r="N43" s="24">
        <v>125833609</v>
      </c>
      <c r="O43" s="24">
        <v>11905681</v>
      </c>
      <c r="P43" s="24">
        <v>14742437</v>
      </c>
      <c r="Q43" s="24">
        <v>547448201</v>
      </c>
      <c r="R43" s="24">
        <v>574096319</v>
      </c>
      <c r="S43" s="24">
        <v>73053614</v>
      </c>
      <c r="T43" s="24">
        <v>80334582</v>
      </c>
      <c r="U43" s="24">
        <v>215662110</v>
      </c>
      <c r="V43" s="24">
        <v>369050306</v>
      </c>
      <c r="W43" s="24">
        <v>1119830935</v>
      </c>
      <c r="X43" s="24">
        <v>1286210834</v>
      </c>
      <c r="Y43" s="24">
        <v>-166379899</v>
      </c>
      <c r="Z43" s="6">
        <v>-12.94</v>
      </c>
      <c r="AA43" s="22">
        <v>1261456667</v>
      </c>
    </row>
    <row r="44" spans="1:27" ht="13.5">
      <c r="A44" s="5" t="s">
        <v>48</v>
      </c>
      <c r="B44" s="3"/>
      <c r="C44" s="22">
        <v>387958000</v>
      </c>
      <c r="D44" s="22"/>
      <c r="E44" s="23"/>
      <c r="F44" s="24">
        <v>305173061</v>
      </c>
      <c r="G44" s="24">
        <v>6880470</v>
      </c>
      <c r="H44" s="24">
        <v>9391841</v>
      </c>
      <c r="I44" s="24">
        <v>14426132</v>
      </c>
      <c r="J44" s="24">
        <v>30698443</v>
      </c>
      <c r="K44" s="24">
        <v>12769847</v>
      </c>
      <c r="L44" s="24">
        <v>15085688</v>
      </c>
      <c r="M44" s="24">
        <v>20409769</v>
      </c>
      <c r="N44" s="24">
        <v>48265304</v>
      </c>
      <c r="O44" s="24">
        <v>12278642</v>
      </c>
      <c r="P44" s="24">
        <v>5531672</v>
      </c>
      <c r="Q44" s="24">
        <v>16662720</v>
      </c>
      <c r="R44" s="24">
        <v>34473034</v>
      </c>
      <c r="S44" s="24">
        <v>10681783</v>
      </c>
      <c r="T44" s="24">
        <v>14450412</v>
      </c>
      <c r="U44" s="24">
        <v>9622576</v>
      </c>
      <c r="V44" s="24">
        <v>34754771</v>
      </c>
      <c r="W44" s="24">
        <v>148191552</v>
      </c>
      <c r="X44" s="24">
        <v>329411707</v>
      </c>
      <c r="Y44" s="24">
        <v>-181220155</v>
      </c>
      <c r="Z44" s="6">
        <v>-55.01</v>
      </c>
      <c r="AA44" s="22">
        <v>305173061</v>
      </c>
    </row>
    <row r="45" spans="1:27" ht="13.5">
      <c r="A45" s="5" t="s">
        <v>49</v>
      </c>
      <c r="B45" s="3"/>
      <c r="C45" s="25">
        <v>182074000</v>
      </c>
      <c r="D45" s="25"/>
      <c r="E45" s="26"/>
      <c r="F45" s="27">
        <v>156836159</v>
      </c>
      <c r="G45" s="27">
        <v>5050069</v>
      </c>
      <c r="H45" s="27">
        <v>5771129</v>
      </c>
      <c r="I45" s="27">
        <v>5980411</v>
      </c>
      <c r="J45" s="27">
        <v>16801609</v>
      </c>
      <c r="K45" s="27">
        <v>5947670</v>
      </c>
      <c r="L45" s="27">
        <v>6152731</v>
      </c>
      <c r="M45" s="27">
        <v>6602521</v>
      </c>
      <c r="N45" s="27">
        <v>18702922</v>
      </c>
      <c r="O45" s="27">
        <v>8560545</v>
      </c>
      <c r="P45" s="27">
        <v>6049924</v>
      </c>
      <c r="Q45" s="27">
        <v>6914318</v>
      </c>
      <c r="R45" s="27">
        <v>21524787</v>
      </c>
      <c r="S45" s="27">
        <v>5946829</v>
      </c>
      <c r="T45" s="27">
        <v>7369373</v>
      </c>
      <c r="U45" s="27">
        <v>6709667</v>
      </c>
      <c r="V45" s="27">
        <v>20025869</v>
      </c>
      <c r="W45" s="27">
        <v>77055187</v>
      </c>
      <c r="X45" s="27">
        <v>150237861</v>
      </c>
      <c r="Y45" s="27">
        <v>-73182674</v>
      </c>
      <c r="Z45" s="7">
        <v>-48.71</v>
      </c>
      <c r="AA45" s="25">
        <v>156836159</v>
      </c>
    </row>
    <row r="46" spans="1:27" ht="13.5">
      <c r="A46" s="5" t="s">
        <v>50</v>
      </c>
      <c r="B46" s="3"/>
      <c r="C46" s="22">
        <v>74943000</v>
      </c>
      <c r="D46" s="22"/>
      <c r="E46" s="23"/>
      <c r="F46" s="24">
        <v>106964872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104083380</v>
      </c>
      <c r="Y46" s="24">
        <v>-104083380</v>
      </c>
      <c r="Z46" s="6">
        <v>-100</v>
      </c>
      <c r="AA46" s="22">
        <v>106964872</v>
      </c>
    </row>
    <row r="47" spans="1:27" ht="13.5">
      <c r="A47" s="2" t="s">
        <v>51</v>
      </c>
      <c r="B47" s="8" t="s">
        <v>52</v>
      </c>
      <c r="C47" s="19">
        <v>3802000</v>
      </c>
      <c r="D47" s="19"/>
      <c r="E47" s="20"/>
      <c r="F47" s="21">
        <v>5580233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23915929</v>
      </c>
      <c r="Y47" s="21">
        <v>-23915929</v>
      </c>
      <c r="Z47" s="4">
        <v>-100</v>
      </c>
      <c r="AA47" s="19">
        <v>5580233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2721718000</v>
      </c>
      <c r="D48" s="40">
        <f>+D28+D32+D38+D42+D47</f>
        <v>0</v>
      </c>
      <c r="E48" s="41">
        <f t="shared" si="9"/>
        <v>2696508340</v>
      </c>
      <c r="F48" s="42">
        <f t="shared" si="9"/>
        <v>2694461763</v>
      </c>
      <c r="G48" s="42">
        <f t="shared" si="9"/>
        <v>75480496</v>
      </c>
      <c r="H48" s="42">
        <f t="shared" si="9"/>
        <v>87250937</v>
      </c>
      <c r="I48" s="42">
        <f t="shared" si="9"/>
        <v>103734386</v>
      </c>
      <c r="J48" s="42">
        <f t="shared" si="9"/>
        <v>266465819</v>
      </c>
      <c r="K48" s="42">
        <f t="shared" si="9"/>
        <v>97474462</v>
      </c>
      <c r="L48" s="42">
        <f t="shared" si="9"/>
        <v>122413780</v>
      </c>
      <c r="M48" s="42">
        <f t="shared" si="9"/>
        <v>152735257</v>
      </c>
      <c r="N48" s="42">
        <f t="shared" si="9"/>
        <v>372623499</v>
      </c>
      <c r="O48" s="42">
        <f t="shared" si="9"/>
        <v>89153656</v>
      </c>
      <c r="P48" s="42">
        <f t="shared" si="9"/>
        <v>79073648</v>
      </c>
      <c r="Q48" s="42">
        <f t="shared" si="9"/>
        <v>631807527</v>
      </c>
      <c r="R48" s="42">
        <f t="shared" si="9"/>
        <v>800034831</v>
      </c>
      <c r="S48" s="42">
        <f t="shared" si="9"/>
        <v>151702555</v>
      </c>
      <c r="T48" s="42">
        <f t="shared" si="9"/>
        <v>160925637</v>
      </c>
      <c r="U48" s="42">
        <f t="shared" si="9"/>
        <v>302412083</v>
      </c>
      <c r="V48" s="42">
        <f t="shared" si="9"/>
        <v>615040275</v>
      </c>
      <c r="W48" s="42">
        <f t="shared" si="9"/>
        <v>2054164424</v>
      </c>
      <c r="X48" s="42">
        <f t="shared" si="9"/>
        <v>2696508346</v>
      </c>
      <c r="Y48" s="42">
        <f t="shared" si="9"/>
        <v>-642343922</v>
      </c>
      <c r="Z48" s="43">
        <f>+IF(X48&lt;&gt;0,+(Y48/X48)*100,0)</f>
        <v>-23.821321486093407</v>
      </c>
      <c r="AA48" s="40">
        <f>+AA28+AA32+AA38+AA42+AA47</f>
        <v>2694461763</v>
      </c>
    </row>
    <row r="49" spans="1:27" ht="13.5">
      <c r="A49" s="14" t="s">
        <v>58</v>
      </c>
      <c r="B49" s="15"/>
      <c r="C49" s="44">
        <f aca="true" t="shared" si="10" ref="C49:Y49">+C25-C48</f>
        <v>-392758555</v>
      </c>
      <c r="D49" s="44">
        <f>+D25-D48</f>
        <v>0</v>
      </c>
      <c r="E49" s="45">
        <f t="shared" si="10"/>
        <v>185977785</v>
      </c>
      <c r="F49" s="46">
        <f t="shared" si="10"/>
        <v>210024362</v>
      </c>
      <c r="G49" s="46">
        <f t="shared" si="10"/>
        <v>193417930</v>
      </c>
      <c r="H49" s="46">
        <f t="shared" si="10"/>
        <v>96838460</v>
      </c>
      <c r="I49" s="46">
        <f t="shared" si="10"/>
        <v>50910535</v>
      </c>
      <c r="J49" s="46">
        <f t="shared" si="10"/>
        <v>341166925</v>
      </c>
      <c r="K49" s="46">
        <f t="shared" si="10"/>
        <v>80142050</v>
      </c>
      <c r="L49" s="46">
        <f t="shared" si="10"/>
        <v>35083991</v>
      </c>
      <c r="M49" s="46">
        <f t="shared" si="10"/>
        <v>83759472</v>
      </c>
      <c r="N49" s="46">
        <f t="shared" si="10"/>
        <v>198985513</v>
      </c>
      <c r="O49" s="46">
        <f t="shared" si="10"/>
        <v>67043192</v>
      </c>
      <c r="P49" s="46">
        <f t="shared" si="10"/>
        <v>87151129</v>
      </c>
      <c r="Q49" s="46">
        <f t="shared" si="10"/>
        <v>-388172667</v>
      </c>
      <c r="R49" s="46">
        <f t="shared" si="10"/>
        <v>-233978346</v>
      </c>
      <c r="S49" s="46">
        <f t="shared" si="10"/>
        <v>1991578</v>
      </c>
      <c r="T49" s="46">
        <f t="shared" si="10"/>
        <v>2336881</v>
      </c>
      <c r="U49" s="46">
        <f t="shared" si="10"/>
        <v>-117232325</v>
      </c>
      <c r="V49" s="46">
        <f t="shared" si="10"/>
        <v>-112903866</v>
      </c>
      <c r="W49" s="46">
        <f t="shared" si="10"/>
        <v>193270226</v>
      </c>
      <c r="X49" s="46">
        <f>IF(F25=F48,0,X25-X48)</f>
        <v>185977780</v>
      </c>
      <c r="Y49" s="46">
        <f t="shared" si="10"/>
        <v>7292446</v>
      </c>
      <c r="Z49" s="47">
        <f>+IF(X49&lt;&gt;0,+(Y49/X49)*100,0)</f>
        <v>3.921138320932748</v>
      </c>
      <c r="AA49" s="44">
        <f>+AA25-AA48</f>
        <v>210024362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455560219</v>
      </c>
      <c r="D5" s="19">
        <f>SUM(D6:D8)</f>
        <v>0</v>
      </c>
      <c r="E5" s="20">
        <f t="shared" si="0"/>
        <v>492831299</v>
      </c>
      <c r="F5" s="21">
        <f t="shared" si="0"/>
        <v>500176595</v>
      </c>
      <c r="G5" s="21">
        <f t="shared" si="0"/>
        <v>63259231</v>
      </c>
      <c r="H5" s="21">
        <f t="shared" si="0"/>
        <v>30504912</v>
      </c>
      <c r="I5" s="21">
        <f t="shared" si="0"/>
        <v>35539473</v>
      </c>
      <c r="J5" s="21">
        <f t="shared" si="0"/>
        <v>129303616</v>
      </c>
      <c r="K5" s="21">
        <f t="shared" si="0"/>
        <v>32055336</v>
      </c>
      <c r="L5" s="21">
        <f t="shared" si="0"/>
        <v>31765807</v>
      </c>
      <c r="M5" s="21">
        <f t="shared" si="0"/>
        <v>55035960</v>
      </c>
      <c r="N5" s="21">
        <f t="shared" si="0"/>
        <v>118857103</v>
      </c>
      <c r="O5" s="21">
        <f t="shared" si="0"/>
        <v>23619512</v>
      </c>
      <c r="P5" s="21">
        <f t="shared" si="0"/>
        <v>30856795</v>
      </c>
      <c r="Q5" s="21">
        <f t="shared" si="0"/>
        <v>52080816</v>
      </c>
      <c r="R5" s="21">
        <f t="shared" si="0"/>
        <v>106557123</v>
      </c>
      <c r="S5" s="21">
        <f t="shared" si="0"/>
        <v>33115879</v>
      </c>
      <c r="T5" s="21">
        <f t="shared" si="0"/>
        <v>34026041</v>
      </c>
      <c r="U5" s="21">
        <f t="shared" si="0"/>
        <v>32548894</v>
      </c>
      <c r="V5" s="21">
        <f t="shared" si="0"/>
        <v>99690814</v>
      </c>
      <c r="W5" s="21">
        <f t="shared" si="0"/>
        <v>454408656</v>
      </c>
      <c r="X5" s="21">
        <f t="shared" si="0"/>
        <v>492831299</v>
      </c>
      <c r="Y5" s="21">
        <f t="shared" si="0"/>
        <v>-38422643</v>
      </c>
      <c r="Z5" s="4">
        <f>+IF(X5&lt;&gt;0,+(Y5/X5)*100,0)</f>
        <v>-7.796307393212053</v>
      </c>
      <c r="AA5" s="19">
        <f>SUM(AA6:AA8)</f>
        <v>500176595</v>
      </c>
    </row>
    <row r="6" spans="1:27" ht="13.5">
      <c r="A6" s="5" t="s">
        <v>33</v>
      </c>
      <c r="B6" s="3"/>
      <c r="C6" s="22">
        <v>55526690</v>
      </c>
      <c r="D6" s="22"/>
      <c r="E6" s="23">
        <v>63831979</v>
      </c>
      <c r="F6" s="24">
        <v>67777230</v>
      </c>
      <c r="G6" s="24">
        <v>26378206</v>
      </c>
      <c r="H6" s="24">
        <v>30369</v>
      </c>
      <c r="I6" s="24">
        <v>145906</v>
      </c>
      <c r="J6" s="24">
        <v>26554481</v>
      </c>
      <c r="K6" s="24">
        <v>29626</v>
      </c>
      <c r="L6" s="24">
        <v>41658</v>
      </c>
      <c r="M6" s="24">
        <v>21084312</v>
      </c>
      <c r="N6" s="24">
        <v>21155596</v>
      </c>
      <c r="O6" s="24">
        <v>5531</v>
      </c>
      <c r="P6" s="24">
        <v>17219</v>
      </c>
      <c r="Q6" s="24">
        <v>15872945</v>
      </c>
      <c r="R6" s="24">
        <v>15895695</v>
      </c>
      <c r="S6" s="24">
        <v>33382</v>
      </c>
      <c r="T6" s="24">
        <v>552517</v>
      </c>
      <c r="U6" s="24">
        <v>78913</v>
      </c>
      <c r="V6" s="24">
        <v>664812</v>
      </c>
      <c r="W6" s="24">
        <v>64270584</v>
      </c>
      <c r="X6" s="24">
        <v>63831979</v>
      </c>
      <c r="Y6" s="24">
        <v>438605</v>
      </c>
      <c r="Z6" s="6">
        <v>0.69</v>
      </c>
      <c r="AA6" s="22">
        <v>67777230</v>
      </c>
    </row>
    <row r="7" spans="1:27" ht="13.5">
      <c r="A7" s="5" t="s">
        <v>34</v>
      </c>
      <c r="B7" s="3"/>
      <c r="C7" s="25">
        <v>364628071</v>
      </c>
      <c r="D7" s="25"/>
      <c r="E7" s="26">
        <v>347134688</v>
      </c>
      <c r="F7" s="27">
        <v>356794791</v>
      </c>
      <c r="G7" s="27">
        <v>35185662</v>
      </c>
      <c r="H7" s="27">
        <v>28827589</v>
      </c>
      <c r="I7" s="27">
        <v>32058731</v>
      </c>
      <c r="J7" s="27">
        <v>96071982</v>
      </c>
      <c r="K7" s="27">
        <v>30633919</v>
      </c>
      <c r="L7" s="27">
        <v>29344537</v>
      </c>
      <c r="M7" s="27">
        <v>33313366</v>
      </c>
      <c r="N7" s="27">
        <v>93291822</v>
      </c>
      <c r="O7" s="27">
        <v>20598530</v>
      </c>
      <c r="P7" s="27">
        <v>29017215</v>
      </c>
      <c r="Q7" s="27">
        <v>33860976</v>
      </c>
      <c r="R7" s="27">
        <v>83476721</v>
      </c>
      <c r="S7" s="27">
        <v>31416456</v>
      </c>
      <c r="T7" s="27">
        <v>31537097</v>
      </c>
      <c r="U7" s="27">
        <v>30730784</v>
      </c>
      <c r="V7" s="27">
        <v>93684337</v>
      </c>
      <c r="W7" s="27">
        <v>366524862</v>
      </c>
      <c r="X7" s="27">
        <v>347134688</v>
      </c>
      <c r="Y7" s="27">
        <v>19390174</v>
      </c>
      <c r="Z7" s="7">
        <v>5.59</v>
      </c>
      <c r="AA7" s="25">
        <v>356794791</v>
      </c>
    </row>
    <row r="8" spans="1:27" ht="13.5">
      <c r="A8" s="5" t="s">
        <v>35</v>
      </c>
      <c r="B8" s="3"/>
      <c r="C8" s="22">
        <v>35405458</v>
      </c>
      <c r="D8" s="22"/>
      <c r="E8" s="23">
        <v>81864632</v>
      </c>
      <c r="F8" s="24">
        <v>75604574</v>
      </c>
      <c r="G8" s="24">
        <v>1695363</v>
      </c>
      <c r="H8" s="24">
        <v>1646954</v>
      </c>
      <c r="I8" s="24">
        <v>3334836</v>
      </c>
      <c r="J8" s="24">
        <v>6677153</v>
      </c>
      <c r="K8" s="24">
        <v>1391791</v>
      </c>
      <c r="L8" s="24">
        <v>2379612</v>
      </c>
      <c r="M8" s="24">
        <v>638282</v>
      </c>
      <c r="N8" s="24">
        <v>4409685</v>
      </c>
      <c r="O8" s="24">
        <v>3015451</v>
      </c>
      <c r="P8" s="24">
        <v>1822361</v>
      </c>
      <c r="Q8" s="24">
        <v>2346895</v>
      </c>
      <c r="R8" s="24">
        <v>7184707</v>
      </c>
      <c r="S8" s="24">
        <v>1666041</v>
      </c>
      <c r="T8" s="24">
        <v>1936427</v>
      </c>
      <c r="U8" s="24">
        <v>1739197</v>
      </c>
      <c r="V8" s="24">
        <v>5341665</v>
      </c>
      <c r="W8" s="24">
        <v>23613210</v>
      </c>
      <c r="X8" s="24">
        <v>81864632</v>
      </c>
      <c r="Y8" s="24">
        <v>-58251422</v>
      </c>
      <c r="Z8" s="6">
        <v>-71.16</v>
      </c>
      <c r="AA8" s="22">
        <v>75604574</v>
      </c>
    </row>
    <row r="9" spans="1:27" ht="13.5">
      <c r="A9" s="2" t="s">
        <v>36</v>
      </c>
      <c r="B9" s="3"/>
      <c r="C9" s="19">
        <f aca="true" t="shared" si="1" ref="C9:Y9">SUM(C10:C14)</f>
        <v>34714095</v>
      </c>
      <c r="D9" s="19">
        <f>SUM(D10:D14)</f>
        <v>0</v>
      </c>
      <c r="E9" s="20">
        <f t="shared" si="1"/>
        <v>18391257</v>
      </c>
      <c r="F9" s="21">
        <f t="shared" si="1"/>
        <v>26538401</v>
      </c>
      <c r="G9" s="21">
        <f t="shared" si="1"/>
        <v>634854</v>
      </c>
      <c r="H9" s="21">
        <f t="shared" si="1"/>
        <v>746685</v>
      </c>
      <c r="I9" s="21">
        <f t="shared" si="1"/>
        <v>637076</v>
      </c>
      <c r="J9" s="21">
        <f t="shared" si="1"/>
        <v>2018615</v>
      </c>
      <c r="K9" s="21">
        <f t="shared" si="1"/>
        <v>3219024</v>
      </c>
      <c r="L9" s="21">
        <f t="shared" si="1"/>
        <v>1277438</v>
      </c>
      <c r="M9" s="21">
        <f t="shared" si="1"/>
        <v>3370168</v>
      </c>
      <c r="N9" s="21">
        <f t="shared" si="1"/>
        <v>7866630</v>
      </c>
      <c r="O9" s="21">
        <f t="shared" si="1"/>
        <v>2936648</v>
      </c>
      <c r="P9" s="21">
        <f t="shared" si="1"/>
        <v>1846391</v>
      </c>
      <c r="Q9" s="21">
        <f t="shared" si="1"/>
        <v>1948297</v>
      </c>
      <c r="R9" s="21">
        <f t="shared" si="1"/>
        <v>6731336</v>
      </c>
      <c r="S9" s="21">
        <f t="shared" si="1"/>
        <v>-17072</v>
      </c>
      <c r="T9" s="21">
        <f t="shared" si="1"/>
        <v>676524</v>
      </c>
      <c r="U9" s="21">
        <f t="shared" si="1"/>
        <v>1931142</v>
      </c>
      <c r="V9" s="21">
        <f t="shared" si="1"/>
        <v>2590594</v>
      </c>
      <c r="W9" s="21">
        <f t="shared" si="1"/>
        <v>19207175</v>
      </c>
      <c r="X9" s="21">
        <f t="shared" si="1"/>
        <v>18391257</v>
      </c>
      <c r="Y9" s="21">
        <f t="shared" si="1"/>
        <v>815918</v>
      </c>
      <c r="Z9" s="4">
        <f>+IF(X9&lt;&gt;0,+(Y9/X9)*100,0)</f>
        <v>4.4364449912259944</v>
      </c>
      <c r="AA9" s="19">
        <f>SUM(AA10:AA14)</f>
        <v>26538401</v>
      </c>
    </row>
    <row r="10" spans="1:27" ht="13.5">
      <c r="A10" s="5" t="s">
        <v>37</v>
      </c>
      <c r="B10" s="3"/>
      <c r="C10" s="22">
        <v>4186425</v>
      </c>
      <c r="D10" s="22"/>
      <c r="E10" s="23">
        <v>4128467</v>
      </c>
      <c r="F10" s="24">
        <v>4501920</v>
      </c>
      <c r="G10" s="24">
        <v>241824</v>
      </c>
      <c r="H10" s="24">
        <v>153829</v>
      </c>
      <c r="I10" s="24">
        <v>115114</v>
      </c>
      <c r="J10" s="24">
        <v>510767</v>
      </c>
      <c r="K10" s="24">
        <v>149906</v>
      </c>
      <c r="L10" s="24">
        <v>184120</v>
      </c>
      <c r="M10" s="24">
        <v>1192331</v>
      </c>
      <c r="N10" s="24">
        <v>1526357</v>
      </c>
      <c r="O10" s="24">
        <v>95577</v>
      </c>
      <c r="P10" s="24">
        <v>544514</v>
      </c>
      <c r="Q10" s="24">
        <v>121380</v>
      </c>
      <c r="R10" s="24">
        <v>761471</v>
      </c>
      <c r="S10" s="24">
        <v>109322</v>
      </c>
      <c r="T10" s="24">
        <v>129253</v>
      </c>
      <c r="U10" s="24">
        <v>1461702</v>
      </c>
      <c r="V10" s="24">
        <v>1700277</v>
      </c>
      <c r="W10" s="24">
        <v>4498872</v>
      </c>
      <c r="X10" s="24">
        <v>4128467</v>
      </c>
      <c r="Y10" s="24">
        <v>370405</v>
      </c>
      <c r="Z10" s="6">
        <v>8.97</v>
      </c>
      <c r="AA10" s="22">
        <v>4501920</v>
      </c>
    </row>
    <row r="11" spans="1:27" ht="13.5">
      <c r="A11" s="5" t="s">
        <v>38</v>
      </c>
      <c r="B11" s="3"/>
      <c r="C11" s="22">
        <v>3630047</v>
      </c>
      <c r="D11" s="22"/>
      <c r="E11" s="23">
        <v>4679553</v>
      </c>
      <c r="F11" s="24">
        <v>4837064</v>
      </c>
      <c r="G11" s="24">
        <v>46077</v>
      </c>
      <c r="H11" s="24">
        <v>21028</v>
      </c>
      <c r="I11" s="24">
        <v>40131</v>
      </c>
      <c r="J11" s="24">
        <v>107236</v>
      </c>
      <c r="K11" s="24">
        <v>38909</v>
      </c>
      <c r="L11" s="24">
        <v>65649</v>
      </c>
      <c r="M11" s="24">
        <v>1527750</v>
      </c>
      <c r="N11" s="24">
        <v>1632308</v>
      </c>
      <c r="O11" s="24">
        <v>1598178</v>
      </c>
      <c r="P11" s="24">
        <v>948540</v>
      </c>
      <c r="Q11" s="24">
        <v>1214311</v>
      </c>
      <c r="R11" s="24">
        <v>3761029</v>
      </c>
      <c r="S11" s="24">
        <v>-787697</v>
      </c>
      <c r="T11" s="24">
        <v>33750</v>
      </c>
      <c r="U11" s="24">
        <v>6690</v>
      </c>
      <c r="V11" s="24">
        <v>-747257</v>
      </c>
      <c r="W11" s="24">
        <v>4753316</v>
      </c>
      <c r="X11" s="24">
        <v>4679553</v>
      </c>
      <c r="Y11" s="24">
        <v>73763</v>
      </c>
      <c r="Z11" s="6">
        <v>1.58</v>
      </c>
      <c r="AA11" s="22">
        <v>4837064</v>
      </c>
    </row>
    <row r="12" spans="1:27" ht="13.5">
      <c r="A12" s="5" t="s">
        <v>39</v>
      </c>
      <c r="B12" s="3"/>
      <c r="C12" s="22">
        <v>25953431</v>
      </c>
      <c r="D12" s="22"/>
      <c r="E12" s="23">
        <v>8645343</v>
      </c>
      <c r="F12" s="24">
        <v>15597084</v>
      </c>
      <c r="G12" s="24">
        <v>323635</v>
      </c>
      <c r="H12" s="24">
        <v>551250</v>
      </c>
      <c r="I12" s="24">
        <v>453956</v>
      </c>
      <c r="J12" s="24">
        <v>1328841</v>
      </c>
      <c r="K12" s="24">
        <v>3002232</v>
      </c>
      <c r="L12" s="24">
        <v>1003905</v>
      </c>
      <c r="M12" s="24">
        <v>580050</v>
      </c>
      <c r="N12" s="24">
        <v>4586187</v>
      </c>
      <c r="O12" s="24">
        <v>1222003</v>
      </c>
      <c r="P12" s="24">
        <v>331870</v>
      </c>
      <c r="Q12" s="24">
        <v>591079</v>
      </c>
      <c r="R12" s="24">
        <v>2144952</v>
      </c>
      <c r="S12" s="24">
        <v>630806</v>
      </c>
      <c r="T12" s="24">
        <v>486117</v>
      </c>
      <c r="U12" s="24">
        <v>326433</v>
      </c>
      <c r="V12" s="24">
        <v>1443356</v>
      </c>
      <c r="W12" s="24">
        <v>9503336</v>
      </c>
      <c r="X12" s="24">
        <v>8645343</v>
      </c>
      <c r="Y12" s="24">
        <v>857993</v>
      </c>
      <c r="Z12" s="6">
        <v>9.92</v>
      </c>
      <c r="AA12" s="22">
        <v>15597084</v>
      </c>
    </row>
    <row r="13" spans="1:27" ht="13.5">
      <c r="A13" s="5" t="s">
        <v>40</v>
      </c>
      <c r="B13" s="3"/>
      <c r="C13" s="22">
        <v>452631</v>
      </c>
      <c r="D13" s="22"/>
      <c r="E13" s="23">
        <v>634054</v>
      </c>
      <c r="F13" s="24">
        <v>1293493</v>
      </c>
      <c r="G13" s="24">
        <v>17218</v>
      </c>
      <c r="H13" s="24">
        <v>17218</v>
      </c>
      <c r="I13" s="24">
        <v>17218</v>
      </c>
      <c r="J13" s="24">
        <v>51654</v>
      </c>
      <c r="K13" s="24">
        <v>17218</v>
      </c>
      <c r="L13" s="24">
        <v>16993</v>
      </c>
      <c r="M13" s="24">
        <v>67203</v>
      </c>
      <c r="N13" s="24">
        <v>101414</v>
      </c>
      <c r="O13" s="24">
        <v>16953</v>
      </c>
      <c r="P13" s="24">
        <v>16953</v>
      </c>
      <c r="Q13" s="24">
        <v>17013</v>
      </c>
      <c r="R13" s="24">
        <v>50919</v>
      </c>
      <c r="S13" s="24">
        <v>17583</v>
      </c>
      <c r="T13" s="24">
        <v>17273</v>
      </c>
      <c r="U13" s="24">
        <v>-15416</v>
      </c>
      <c r="V13" s="24">
        <v>19440</v>
      </c>
      <c r="W13" s="24">
        <v>223427</v>
      </c>
      <c r="X13" s="24">
        <v>634054</v>
      </c>
      <c r="Y13" s="24">
        <v>-410627</v>
      </c>
      <c r="Z13" s="6">
        <v>-64.76</v>
      </c>
      <c r="AA13" s="22">
        <v>1293493</v>
      </c>
    </row>
    <row r="14" spans="1:27" ht="13.5">
      <c r="A14" s="5" t="s">
        <v>41</v>
      </c>
      <c r="B14" s="3"/>
      <c r="C14" s="25">
        <v>491561</v>
      </c>
      <c r="D14" s="25"/>
      <c r="E14" s="26">
        <v>303840</v>
      </c>
      <c r="F14" s="27">
        <v>308840</v>
      </c>
      <c r="G14" s="27">
        <v>6100</v>
      </c>
      <c r="H14" s="27">
        <v>3360</v>
      </c>
      <c r="I14" s="27">
        <v>10657</v>
      </c>
      <c r="J14" s="27">
        <v>20117</v>
      </c>
      <c r="K14" s="27">
        <v>10759</v>
      </c>
      <c r="L14" s="27">
        <v>6771</v>
      </c>
      <c r="M14" s="27">
        <v>2834</v>
      </c>
      <c r="N14" s="27">
        <v>20364</v>
      </c>
      <c r="O14" s="27">
        <v>3937</v>
      </c>
      <c r="P14" s="27">
        <v>4514</v>
      </c>
      <c r="Q14" s="27">
        <v>4514</v>
      </c>
      <c r="R14" s="27">
        <v>12965</v>
      </c>
      <c r="S14" s="27">
        <v>12914</v>
      </c>
      <c r="T14" s="27">
        <v>10131</v>
      </c>
      <c r="U14" s="27">
        <v>151733</v>
      </c>
      <c r="V14" s="27">
        <v>174778</v>
      </c>
      <c r="W14" s="27">
        <v>228224</v>
      </c>
      <c r="X14" s="27">
        <v>303840</v>
      </c>
      <c r="Y14" s="27">
        <v>-75616</v>
      </c>
      <c r="Z14" s="7">
        <v>-24.89</v>
      </c>
      <c r="AA14" s="25">
        <v>308840</v>
      </c>
    </row>
    <row r="15" spans="1:27" ht="13.5">
      <c r="A15" s="2" t="s">
        <v>42</v>
      </c>
      <c r="B15" s="8"/>
      <c r="C15" s="19">
        <f aca="true" t="shared" si="2" ref="C15:Y15">SUM(C16:C18)</f>
        <v>64034982</v>
      </c>
      <c r="D15" s="19">
        <f>SUM(D16:D18)</f>
        <v>0</v>
      </c>
      <c r="E15" s="20">
        <f t="shared" si="2"/>
        <v>51612432</v>
      </c>
      <c r="F15" s="21">
        <f t="shared" si="2"/>
        <v>46210604</v>
      </c>
      <c r="G15" s="21">
        <f t="shared" si="2"/>
        <v>828125</v>
      </c>
      <c r="H15" s="21">
        <f t="shared" si="2"/>
        <v>2484724</v>
      </c>
      <c r="I15" s="21">
        <f t="shared" si="2"/>
        <v>2839945</v>
      </c>
      <c r="J15" s="21">
        <f t="shared" si="2"/>
        <v>6152794</v>
      </c>
      <c r="K15" s="21">
        <f t="shared" si="2"/>
        <v>2857183</v>
      </c>
      <c r="L15" s="21">
        <f t="shared" si="2"/>
        <v>2439555</v>
      </c>
      <c r="M15" s="21">
        <f t="shared" si="2"/>
        <v>8342509</v>
      </c>
      <c r="N15" s="21">
        <f t="shared" si="2"/>
        <v>13639247</v>
      </c>
      <c r="O15" s="21">
        <f t="shared" si="2"/>
        <v>7110093</v>
      </c>
      <c r="P15" s="21">
        <f t="shared" si="2"/>
        <v>1974593</v>
      </c>
      <c r="Q15" s="21">
        <f t="shared" si="2"/>
        <v>4045206</v>
      </c>
      <c r="R15" s="21">
        <f t="shared" si="2"/>
        <v>13129892</v>
      </c>
      <c r="S15" s="21">
        <f t="shared" si="2"/>
        <v>4215109</v>
      </c>
      <c r="T15" s="21">
        <f t="shared" si="2"/>
        <v>1508028</v>
      </c>
      <c r="U15" s="21">
        <f t="shared" si="2"/>
        <v>6549924</v>
      </c>
      <c r="V15" s="21">
        <f t="shared" si="2"/>
        <v>12273061</v>
      </c>
      <c r="W15" s="21">
        <f t="shared" si="2"/>
        <v>45194994</v>
      </c>
      <c r="X15" s="21">
        <f t="shared" si="2"/>
        <v>51612432</v>
      </c>
      <c r="Y15" s="21">
        <f t="shared" si="2"/>
        <v>-6417438</v>
      </c>
      <c r="Z15" s="4">
        <f>+IF(X15&lt;&gt;0,+(Y15/X15)*100,0)</f>
        <v>-12.433899646503772</v>
      </c>
      <c r="AA15" s="19">
        <f>SUM(AA16:AA18)</f>
        <v>46210604</v>
      </c>
    </row>
    <row r="16" spans="1:27" ht="13.5">
      <c r="A16" s="5" t="s">
        <v>43</v>
      </c>
      <c r="B16" s="3"/>
      <c r="C16" s="22">
        <v>18096962</v>
      </c>
      <c r="D16" s="22"/>
      <c r="E16" s="23">
        <v>3831949</v>
      </c>
      <c r="F16" s="24">
        <v>4430871</v>
      </c>
      <c r="G16" s="24">
        <v>166694</v>
      </c>
      <c r="H16" s="24">
        <v>72800</v>
      </c>
      <c r="I16" s="24">
        <v>108376</v>
      </c>
      <c r="J16" s="24">
        <v>347870</v>
      </c>
      <c r="K16" s="24">
        <v>119629</v>
      </c>
      <c r="L16" s="24">
        <v>98537</v>
      </c>
      <c r="M16" s="24">
        <v>76073</v>
      </c>
      <c r="N16" s="24">
        <v>294239</v>
      </c>
      <c r="O16" s="24">
        <v>83180</v>
      </c>
      <c r="P16" s="24">
        <v>71477</v>
      </c>
      <c r="Q16" s="24">
        <v>238500</v>
      </c>
      <c r="R16" s="24">
        <v>393157</v>
      </c>
      <c r="S16" s="24">
        <v>53871</v>
      </c>
      <c r="T16" s="24">
        <v>154746</v>
      </c>
      <c r="U16" s="24">
        <v>136520</v>
      </c>
      <c r="V16" s="24">
        <v>345137</v>
      </c>
      <c r="W16" s="24">
        <v>1380403</v>
      </c>
      <c r="X16" s="24">
        <v>3831949</v>
      </c>
      <c r="Y16" s="24">
        <v>-2451546</v>
      </c>
      <c r="Z16" s="6">
        <v>-63.98</v>
      </c>
      <c r="AA16" s="22">
        <v>4430871</v>
      </c>
    </row>
    <row r="17" spans="1:27" ht="13.5">
      <c r="A17" s="5" t="s">
        <v>44</v>
      </c>
      <c r="B17" s="3"/>
      <c r="C17" s="22">
        <v>45938020</v>
      </c>
      <c r="D17" s="22"/>
      <c r="E17" s="23">
        <v>47780483</v>
      </c>
      <c r="F17" s="24">
        <v>41779733</v>
      </c>
      <c r="G17" s="24">
        <v>661431</v>
      </c>
      <c r="H17" s="24">
        <v>2411924</v>
      </c>
      <c r="I17" s="24">
        <v>2731569</v>
      </c>
      <c r="J17" s="24">
        <v>5804924</v>
      </c>
      <c r="K17" s="24">
        <v>2737554</v>
      </c>
      <c r="L17" s="24">
        <v>2341018</v>
      </c>
      <c r="M17" s="24">
        <v>8266436</v>
      </c>
      <c r="N17" s="24">
        <v>13345008</v>
      </c>
      <c r="O17" s="24">
        <v>7026913</v>
      </c>
      <c r="P17" s="24">
        <v>1903116</v>
      </c>
      <c r="Q17" s="24">
        <v>3806706</v>
      </c>
      <c r="R17" s="24">
        <v>12736735</v>
      </c>
      <c r="S17" s="24">
        <v>4161238</v>
      </c>
      <c r="T17" s="24">
        <v>1353282</v>
      </c>
      <c r="U17" s="24">
        <v>6413404</v>
      </c>
      <c r="V17" s="24">
        <v>11927924</v>
      </c>
      <c r="W17" s="24">
        <v>43814591</v>
      </c>
      <c r="X17" s="24">
        <v>47780483</v>
      </c>
      <c r="Y17" s="24">
        <v>-3965892</v>
      </c>
      <c r="Z17" s="6">
        <v>-8.3</v>
      </c>
      <c r="AA17" s="22">
        <v>41779733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865837060</v>
      </c>
      <c r="D19" s="19">
        <f>SUM(D20:D23)</f>
        <v>0</v>
      </c>
      <c r="E19" s="20">
        <f t="shared" si="3"/>
        <v>884063681</v>
      </c>
      <c r="F19" s="21">
        <f t="shared" si="3"/>
        <v>845628608</v>
      </c>
      <c r="G19" s="21">
        <f t="shared" si="3"/>
        <v>91357371</v>
      </c>
      <c r="H19" s="21">
        <f t="shared" si="3"/>
        <v>70243048</v>
      </c>
      <c r="I19" s="21">
        <f t="shared" si="3"/>
        <v>71571279</v>
      </c>
      <c r="J19" s="21">
        <f t="shared" si="3"/>
        <v>233171698</v>
      </c>
      <c r="K19" s="21">
        <f t="shared" si="3"/>
        <v>61669924</v>
      </c>
      <c r="L19" s="21">
        <f t="shared" si="3"/>
        <v>65940133</v>
      </c>
      <c r="M19" s="21">
        <f t="shared" si="3"/>
        <v>84436701</v>
      </c>
      <c r="N19" s="21">
        <f t="shared" si="3"/>
        <v>212046758</v>
      </c>
      <c r="O19" s="21">
        <f t="shared" si="3"/>
        <v>57383376</v>
      </c>
      <c r="P19" s="21">
        <f t="shared" si="3"/>
        <v>63645274</v>
      </c>
      <c r="Q19" s="21">
        <f t="shared" si="3"/>
        <v>76942265</v>
      </c>
      <c r="R19" s="21">
        <f t="shared" si="3"/>
        <v>197970915</v>
      </c>
      <c r="S19" s="21">
        <f t="shared" si="3"/>
        <v>30992156</v>
      </c>
      <c r="T19" s="21">
        <f t="shared" si="3"/>
        <v>61430290</v>
      </c>
      <c r="U19" s="21">
        <f t="shared" si="3"/>
        <v>76149523</v>
      </c>
      <c r="V19" s="21">
        <f t="shared" si="3"/>
        <v>168571969</v>
      </c>
      <c r="W19" s="21">
        <f t="shared" si="3"/>
        <v>811761340</v>
      </c>
      <c r="X19" s="21">
        <f t="shared" si="3"/>
        <v>884063681</v>
      </c>
      <c r="Y19" s="21">
        <f t="shared" si="3"/>
        <v>-72302341</v>
      </c>
      <c r="Z19" s="4">
        <f>+IF(X19&lt;&gt;0,+(Y19/X19)*100,0)</f>
        <v>-8.178408699949749</v>
      </c>
      <c r="AA19" s="19">
        <f>SUM(AA20:AA23)</f>
        <v>845628608</v>
      </c>
    </row>
    <row r="20" spans="1:27" ht="13.5">
      <c r="A20" s="5" t="s">
        <v>47</v>
      </c>
      <c r="B20" s="3"/>
      <c r="C20" s="22">
        <v>531505204</v>
      </c>
      <c r="D20" s="22"/>
      <c r="E20" s="23">
        <v>589515388</v>
      </c>
      <c r="F20" s="24">
        <v>551084217</v>
      </c>
      <c r="G20" s="24">
        <v>50217568</v>
      </c>
      <c r="H20" s="24">
        <v>57685454</v>
      </c>
      <c r="I20" s="24">
        <v>54306772</v>
      </c>
      <c r="J20" s="24">
        <v>162209794</v>
      </c>
      <c r="K20" s="24">
        <v>43861126</v>
      </c>
      <c r="L20" s="24">
        <v>49032578</v>
      </c>
      <c r="M20" s="24">
        <v>46832874</v>
      </c>
      <c r="N20" s="24">
        <v>139726578</v>
      </c>
      <c r="O20" s="24">
        <v>40610104</v>
      </c>
      <c r="P20" s="24">
        <v>46174016</v>
      </c>
      <c r="Q20" s="24">
        <v>44140878</v>
      </c>
      <c r="R20" s="24">
        <v>130924998</v>
      </c>
      <c r="S20" s="24">
        <v>15738901</v>
      </c>
      <c r="T20" s="24">
        <v>41966045</v>
      </c>
      <c r="U20" s="24">
        <v>55834332</v>
      </c>
      <c r="V20" s="24">
        <v>113539278</v>
      </c>
      <c r="W20" s="24">
        <v>546400648</v>
      </c>
      <c r="X20" s="24">
        <v>589515388</v>
      </c>
      <c r="Y20" s="24">
        <v>-43114740</v>
      </c>
      <c r="Z20" s="6">
        <v>-7.31</v>
      </c>
      <c r="AA20" s="22">
        <v>551084217</v>
      </c>
    </row>
    <row r="21" spans="1:27" ht="13.5">
      <c r="A21" s="5" t="s">
        <v>48</v>
      </c>
      <c r="B21" s="3"/>
      <c r="C21" s="22">
        <v>125152230</v>
      </c>
      <c r="D21" s="22"/>
      <c r="E21" s="23">
        <v>110532581</v>
      </c>
      <c r="F21" s="24">
        <v>108127634</v>
      </c>
      <c r="G21" s="24">
        <v>10086823</v>
      </c>
      <c r="H21" s="24">
        <v>5457333</v>
      </c>
      <c r="I21" s="24">
        <v>7145786</v>
      </c>
      <c r="J21" s="24">
        <v>22689942</v>
      </c>
      <c r="K21" s="24">
        <v>6481263</v>
      </c>
      <c r="L21" s="24">
        <v>5788844</v>
      </c>
      <c r="M21" s="24">
        <v>12471394</v>
      </c>
      <c r="N21" s="24">
        <v>24741501</v>
      </c>
      <c r="O21" s="24">
        <v>6834409</v>
      </c>
      <c r="P21" s="24">
        <v>7237316</v>
      </c>
      <c r="Q21" s="24">
        <v>9986493</v>
      </c>
      <c r="R21" s="24">
        <v>24058218</v>
      </c>
      <c r="S21" s="24">
        <v>5816712</v>
      </c>
      <c r="T21" s="24">
        <v>9114033</v>
      </c>
      <c r="U21" s="24">
        <v>8326175</v>
      </c>
      <c r="V21" s="24">
        <v>23256920</v>
      </c>
      <c r="W21" s="24">
        <v>94746581</v>
      </c>
      <c r="X21" s="24">
        <v>110532581</v>
      </c>
      <c r="Y21" s="24">
        <v>-15786000</v>
      </c>
      <c r="Z21" s="6">
        <v>-14.28</v>
      </c>
      <c r="AA21" s="22">
        <v>108127634</v>
      </c>
    </row>
    <row r="22" spans="1:27" ht="13.5">
      <c r="A22" s="5" t="s">
        <v>49</v>
      </c>
      <c r="B22" s="3"/>
      <c r="C22" s="25">
        <v>95497955</v>
      </c>
      <c r="D22" s="25"/>
      <c r="E22" s="26">
        <v>91562977</v>
      </c>
      <c r="F22" s="27">
        <v>93404147</v>
      </c>
      <c r="G22" s="27">
        <v>13958668</v>
      </c>
      <c r="H22" s="27">
        <v>3328669</v>
      </c>
      <c r="I22" s="27">
        <v>4774907</v>
      </c>
      <c r="J22" s="27">
        <v>22062244</v>
      </c>
      <c r="K22" s="27">
        <v>5299561</v>
      </c>
      <c r="L22" s="27">
        <v>4938806</v>
      </c>
      <c r="M22" s="27">
        <v>11871691</v>
      </c>
      <c r="N22" s="27">
        <v>22110058</v>
      </c>
      <c r="O22" s="27">
        <v>4699535</v>
      </c>
      <c r="P22" s="27">
        <v>4697906</v>
      </c>
      <c r="Q22" s="27">
        <v>11466608</v>
      </c>
      <c r="R22" s="27">
        <v>20864049</v>
      </c>
      <c r="S22" s="27">
        <v>4320797</v>
      </c>
      <c r="T22" s="27">
        <v>4771398</v>
      </c>
      <c r="U22" s="27">
        <v>6536747</v>
      </c>
      <c r="V22" s="27">
        <v>15628942</v>
      </c>
      <c r="W22" s="27">
        <v>80665293</v>
      </c>
      <c r="X22" s="27">
        <v>91562977</v>
      </c>
      <c r="Y22" s="27">
        <v>-10897684</v>
      </c>
      <c r="Z22" s="7">
        <v>-11.9</v>
      </c>
      <c r="AA22" s="25">
        <v>93404147</v>
      </c>
    </row>
    <row r="23" spans="1:27" ht="13.5">
      <c r="A23" s="5" t="s">
        <v>50</v>
      </c>
      <c r="B23" s="3"/>
      <c r="C23" s="22">
        <v>113681671</v>
      </c>
      <c r="D23" s="22"/>
      <c r="E23" s="23">
        <v>92452735</v>
      </c>
      <c r="F23" s="24">
        <v>93012610</v>
      </c>
      <c r="G23" s="24">
        <v>17094312</v>
      </c>
      <c r="H23" s="24">
        <v>3771592</v>
      </c>
      <c r="I23" s="24">
        <v>5343814</v>
      </c>
      <c r="J23" s="24">
        <v>26209718</v>
      </c>
      <c r="K23" s="24">
        <v>6027974</v>
      </c>
      <c r="L23" s="24">
        <v>6179905</v>
      </c>
      <c r="M23" s="24">
        <v>13260742</v>
      </c>
      <c r="N23" s="24">
        <v>25468621</v>
      </c>
      <c r="O23" s="24">
        <v>5239328</v>
      </c>
      <c r="P23" s="24">
        <v>5536036</v>
      </c>
      <c r="Q23" s="24">
        <v>11348286</v>
      </c>
      <c r="R23" s="24">
        <v>22123650</v>
      </c>
      <c r="S23" s="24">
        <v>5115746</v>
      </c>
      <c r="T23" s="24">
        <v>5578814</v>
      </c>
      <c r="U23" s="24">
        <v>5452269</v>
      </c>
      <c r="V23" s="24">
        <v>16146829</v>
      </c>
      <c r="W23" s="24">
        <v>89948818</v>
      </c>
      <c r="X23" s="24">
        <v>92452735</v>
      </c>
      <c r="Y23" s="24">
        <v>-2503917</v>
      </c>
      <c r="Z23" s="6">
        <v>-2.71</v>
      </c>
      <c r="AA23" s="22">
        <v>93012610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1420146356</v>
      </c>
      <c r="D25" s="40">
        <f>+D5+D9+D15+D19+D24</f>
        <v>0</v>
      </c>
      <c r="E25" s="41">
        <f t="shared" si="4"/>
        <v>1446898669</v>
      </c>
      <c r="F25" s="42">
        <f t="shared" si="4"/>
        <v>1418554208</v>
      </c>
      <c r="G25" s="42">
        <f t="shared" si="4"/>
        <v>156079581</v>
      </c>
      <c r="H25" s="42">
        <f t="shared" si="4"/>
        <v>103979369</v>
      </c>
      <c r="I25" s="42">
        <f t="shared" si="4"/>
        <v>110587773</v>
      </c>
      <c r="J25" s="42">
        <f t="shared" si="4"/>
        <v>370646723</v>
      </c>
      <c r="K25" s="42">
        <f t="shared" si="4"/>
        <v>99801467</v>
      </c>
      <c r="L25" s="42">
        <f t="shared" si="4"/>
        <v>101422933</v>
      </c>
      <c r="M25" s="42">
        <f t="shared" si="4"/>
        <v>151185338</v>
      </c>
      <c r="N25" s="42">
        <f t="shared" si="4"/>
        <v>352409738</v>
      </c>
      <c r="O25" s="42">
        <f t="shared" si="4"/>
        <v>91049629</v>
      </c>
      <c r="P25" s="42">
        <f t="shared" si="4"/>
        <v>98323053</v>
      </c>
      <c r="Q25" s="42">
        <f t="shared" si="4"/>
        <v>135016584</v>
      </c>
      <c r="R25" s="42">
        <f t="shared" si="4"/>
        <v>324389266</v>
      </c>
      <c r="S25" s="42">
        <f t="shared" si="4"/>
        <v>68306072</v>
      </c>
      <c r="T25" s="42">
        <f t="shared" si="4"/>
        <v>97640883</v>
      </c>
      <c r="U25" s="42">
        <f t="shared" si="4"/>
        <v>117179483</v>
      </c>
      <c r="V25" s="42">
        <f t="shared" si="4"/>
        <v>283126438</v>
      </c>
      <c r="W25" s="42">
        <f t="shared" si="4"/>
        <v>1330572165</v>
      </c>
      <c r="X25" s="42">
        <f t="shared" si="4"/>
        <v>1446898669</v>
      </c>
      <c r="Y25" s="42">
        <f t="shared" si="4"/>
        <v>-116326504</v>
      </c>
      <c r="Z25" s="43">
        <f>+IF(X25&lt;&gt;0,+(Y25/X25)*100,0)</f>
        <v>-8.03971324960836</v>
      </c>
      <c r="AA25" s="40">
        <f>+AA5+AA9+AA15+AA19+AA24</f>
        <v>1418554208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270736417</v>
      </c>
      <c r="D28" s="19">
        <f>SUM(D29:D31)</f>
        <v>0</v>
      </c>
      <c r="E28" s="20">
        <f t="shared" si="5"/>
        <v>290621417</v>
      </c>
      <c r="F28" s="21">
        <f t="shared" si="5"/>
        <v>299669295</v>
      </c>
      <c r="G28" s="21">
        <f t="shared" si="5"/>
        <v>23051059</v>
      </c>
      <c r="H28" s="21">
        <f t="shared" si="5"/>
        <v>19115927</v>
      </c>
      <c r="I28" s="21">
        <f t="shared" si="5"/>
        <v>21754006</v>
      </c>
      <c r="J28" s="21">
        <f t="shared" si="5"/>
        <v>63920992</v>
      </c>
      <c r="K28" s="21">
        <f t="shared" si="5"/>
        <v>15333213</v>
      </c>
      <c r="L28" s="21">
        <f t="shared" si="5"/>
        <v>20493025</v>
      </c>
      <c r="M28" s="21">
        <f t="shared" si="5"/>
        <v>20902693</v>
      </c>
      <c r="N28" s="21">
        <f t="shared" si="5"/>
        <v>56728931</v>
      </c>
      <c r="O28" s="21">
        <f t="shared" si="5"/>
        <v>19082893</v>
      </c>
      <c r="P28" s="21">
        <f t="shared" si="5"/>
        <v>18906252</v>
      </c>
      <c r="Q28" s="21">
        <f t="shared" si="5"/>
        <v>19411760</v>
      </c>
      <c r="R28" s="21">
        <f t="shared" si="5"/>
        <v>57400905</v>
      </c>
      <c r="S28" s="21">
        <f t="shared" si="5"/>
        <v>15907671</v>
      </c>
      <c r="T28" s="21">
        <f t="shared" si="5"/>
        <v>26544901</v>
      </c>
      <c r="U28" s="21">
        <f t="shared" si="5"/>
        <v>22401066</v>
      </c>
      <c r="V28" s="21">
        <f t="shared" si="5"/>
        <v>64853638</v>
      </c>
      <c r="W28" s="21">
        <f t="shared" si="5"/>
        <v>242904466</v>
      </c>
      <c r="X28" s="21">
        <f t="shared" si="5"/>
        <v>290621417</v>
      </c>
      <c r="Y28" s="21">
        <f t="shared" si="5"/>
        <v>-47716951</v>
      </c>
      <c r="Z28" s="4">
        <f>+IF(X28&lt;&gt;0,+(Y28/X28)*100,0)</f>
        <v>-16.418938250514415</v>
      </c>
      <c r="AA28" s="19">
        <f>SUM(AA29:AA31)</f>
        <v>299669295</v>
      </c>
    </row>
    <row r="29" spans="1:27" ht="13.5">
      <c r="A29" s="5" t="s">
        <v>33</v>
      </c>
      <c r="B29" s="3"/>
      <c r="C29" s="22">
        <v>93427664</v>
      </c>
      <c r="D29" s="22"/>
      <c r="E29" s="23">
        <v>90329904</v>
      </c>
      <c r="F29" s="24">
        <v>98954690</v>
      </c>
      <c r="G29" s="24">
        <v>5582148</v>
      </c>
      <c r="H29" s="24">
        <v>6794252</v>
      </c>
      <c r="I29" s="24">
        <v>6499375</v>
      </c>
      <c r="J29" s="24">
        <v>18875775</v>
      </c>
      <c r="K29" s="24">
        <v>7130640</v>
      </c>
      <c r="L29" s="24">
        <v>5490477</v>
      </c>
      <c r="M29" s="24">
        <v>6127926</v>
      </c>
      <c r="N29" s="24">
        <v>18749043</v>
      </c>
      <c r="O29" s="24">
        <v>7630465</v>
      </c>
      <c r="P29" s="24">
        <v>6206122</v>
      </c>
      <c r="Q29" s="24">
        <v>5990563</v>
      </c>
      <c r="R29" s="24">
        <v>19827150</v>
      </c>
      <c r="S29" s="24">
        <v>6234255</v>
      </c>
      <c r="T29" s="24">
        <v>10874021</v>
      </c>
      <c r="U29" s="24">
        <v>7301490</v>
      </c>
      <c r="V29" s="24">
        <v>24409766</v>
      </c>
      <c r="W29" s="24">
        <v>81861734</v>
      </c>
      <c r="X29" s="24">
        <v>90329904</v>
      </c>
      <c r="Y29" s="24">
        <v>-8468170</v>
      </c>
      <c r="Z29" s="6">
        <v>-9.37</v>
      </c>
      <c r="AA29" s="22">
        <v>98954690</v>
      </c>
    </row>
    <row r="30" spans="1:27" ht="13.5">
      <c r="A30" s="5" t="s">
        <v>34</v>
      </c>
      <c r="B30" s="3"/>
      <c r="C30" s="25">
        <v>62568057</v>
      </c>
      <c r="D30" s="25"/>
      <c r="E30" s="26">
        <v>50063573</v>
      </c>
      <c r="F30" s="27">
        <v>51631744</v>
      </c>
      <c r="G30" s="27">
        <v>4927231</v>
      </c>
      <c r="H30" s="27">
        <v>2740194</v>
      </c>
      <c r="I30" s="27">
        <v>3907037</v>
      </c>
      <c r="J30" s="27">
        <v>11574462</v>
      </c>
      <c r="K30" s="27">
        <v>4679126</v>
      </c>
      <c r="L30" s="27">
        <v>4635725</v>
      </c>
      <c r="M30" s="27">
        <v>5064889</v>
      </c>
      <c r="N30" s="27">
        <v>14379740</v>
      </c>
      <c r="O30" s="27">
        <v>2371458</v>
      </c>
      <c r="P30" s="27">
        <v>3527211</v>
      </c>
      <c r="Q30" s="27">
        <v>3750290</v>
      </c>
      <c r="R30" s="27">
        <v>9648959</v>
      </c>
      <c r="S30" s="27">
        <v>3254619</v>
      </c>
      <c r="T30" s="27">
        <v>4221743</v>
      </c>
      <c r="U30" s="27">
        <v>3926313</v>
      </c>
      <c r="V30" s="27">
        <v>11402675</v>
      </c>
      <c r="W30" s="27">
        <v>47005836</v>
      </c>
      <c r="X30" s="27">
        <v>50063573</v>
      </c>
      <c r="Y30" s="27">
        <v>-3057737</v>
      </c>
      <c r="Z30" s="7">
        <v>-6.11</v>
      </c>
      <c r="AA30" s="25">
        <v>51631744</v>
      </c>
    </row>
    <row r="31" spans="1:27" ht="13.5">
      <c r="A31" s="5" t="s">
        <v>35</v>
      </c>
      <c r="B31" s="3"/>
      <c r="C31" s="22">
        <v>114740696</v>
      </c>
      <c r="D31" s="22"/>
      <c r="E31" s="23">
        <v>150227940</v>
      </c>
      <c r="F31" s="24">
        <v>149082861</v>
      </c>
      <c r="G31" s="24">
        <v>12541680</v>
      </c>
      <c r="H31" s="24">
        <v>9581481</v>
      </c>
      <c r="I31" s="24">
        <v>11347594</v>
      </c>
      <c r="J31" s="24">
        <v>33470755</v>
      </c>
      <c r="K31" s="24">
        <v>3523447</v>
      </c>
      <c r="L31" s="24">
        <v>10366823</v>
      </c>
      <c r="M31" s="24">
        <v>9709878</v>
      </c>
      <c r="N31" s="24">
        <v>23600148</v>
      </c>
      <c r="O31" s="24">
        <v>9080970</v>
      </c>
      <c r="P31" s="24">
        <v>9172919</v>
      </c>
      <c r="Q31" s="24">
        <v>9670907</v>
      </c>
      <c r="R31" s="24">
        <v>27924796</v>
      </c>
      <c r="S31" s="24">
        <v>6418797</v>
      </c>
      <c r="T31" s="24">
        <v>11449137</v>
      </c>
      <c r="U31" s="24">
        <v>11173263</v>
      </c>
      <c r="V31" s="24">
        <v>29041197</v>
      </c>
      <c r="W31" s="24">
        <v>114036896</v>
      </c>
      <c r="X31" s="24">
        <v>150227940</v>
      </c>
      <c r="Y31" s="24">
        <v>-36191044</v>
      </c>
      <c r="Z31" s="6">
        <v>-24.09</v>
      </c>
      <c r="AA31" s="22">
        <v>149082861</v>
      </c>
    </row>
    <row r="32" spans="1:27" ht="13.5">
      <c r="A32" s="2" t="s">
        <v>36</v>
      </c>
      <c r="B32" s="3"/>
      <c r="C32" s="19">
        <f aca="true" t="shared" si="6" ref="C32:Y32">SUM(C33:C37)</f>
        <v>184633811</v>
      </c>
      <c r="D32" s="19">
        <f>SUM(D33:D37)</f>
        <v>0</v>
      </c>
      <c r="E32" s="20">
        <f t="shared" si="6"/>
        <v>212560353</v>
      </c>
      <c r="F32" s="21">
        <f t="shared" si="6"/>
        <v>211090729</v>
      </c>
      <c r="G32" s="21">
        <f t="shared" si="6"/>
        <v>13612924</v>
      </c>
      <c r="H32" s="21">
        <f t="shared" si="6"/>
        <v>14056253</v>
      </c>
      <c r="I32" s="21">
        <f t="shared" si="6"/>
        <v>15373534</v>
      </c>
      <c r="J32" s="21">
        <f t="shared" si="6"/>
        <v>43042711</v>
      </c>
      <c r="K32" s="21">
        <f t="shared" si="6"/>
        <v>16594696</v>
      </c>
      <c r="L32" s="21">
        <f t="shared" si="6"/>
        <v>16259959</v>
      </c>
      <c r="M32" s="21">
        <f t="shared" si="6"/>
        <v>17373110</v>
      </c>
      <c r="N32" s="21">
        <f t="shared" si="6"/>
        <v>50227765</v>
      </c>
      <c r="O32" s="21">
        <f t="shared" si="6"/>
        <v>19519944</v>
      </c>
      <c r="P32" s="21">
        <f t="shared" si="6"/>
        <v>17188871</v>
      </c>
      <c r="Q32" s="21">
        <f t="shared" si="6"/>
        <v>19332556</v>
      </c>
      <c r="R32" s="21">
        <f t="shared" si="6"/>
        <v>56041371</v>
      </c>
      <c r="S32" s="21">
        <f t="shared" si="6"/>
        <v>7904299</v>
      </c>
      <c r="T32" s="21">
        <f t="shared" si="6"/>
        <v>17574063</v>
      </c>
      <c r="U32" s="21">
        <f t="shared" si="6"/>
        <v>16570458</v>
      </c>
      <c r="V32" s="21">
        <f t="shared" si="6"/>
        <v>42048820</v>
      </c>
      <c r="W32" s="21">
        <f t="shared" si="6"/>
        <v>191360667</v>
      </c>
      <c r="X32" s="21">
        <f t="shared" si="6"/>
        <v>212560353</v>
      </c>
      <c r="Y32" s="21">
        <f t="shared" si="6"/>
        <v>-21199686</v>
      </c>
      <c r="Z32" s="4">
        <f>+IF(X32&lt;&gt;0,+(Y32/X32)*100,0)</f>
        <v>-9.973490211507128</v>
      </c>
      <c r="AA32" s="19">
        <f>SUM(AA33:AA37)</f>
        <v>211090729</v>
      </c>
    </row>
    <row r="33" spans="1:27" ht="13.5">
      <c r="A33" s="5" t="s">
        <v>37</v>
      </c>
      <c r="B33" s="3"/>
      <c r="C33" s="22">
        <v>31431030</v>
      </c>
      <c r="D33" s="22"/>
      <c r="E33" s="23">
        <v>35413047</v>
      </c>
      <c r="F33" s="24">
        <v>34900643</v>
      </c>
      <c r="G33" s="24">
        <v>2460843</v>
      </c>
      <c r="H33" s="24">
        <v>2405011</v>
      </c>
      <c r="I33" s="24">
        <v>2842676</v>
      </c>
      <c r="J33" s="24">
        <v>7708530</v>
      </c>
      <c r="K33" s="24">
        <v>2917431</v>
      </c>
      <c r="L33" s="24">
        <v>2775392</v>
      </c>
      <c r="M33" s="24">
        <v>2733307</v>
      </c>
      <c r="N33" s="24">
        <v>8426130</v>
      </c>
      <c r="O33" s="24">
        <v>3777120</v>
      </c>
      <c r="P33" s="24">
        <v>2652476</v>
      </c>
      <c r="Q33" s="24">
        <v>2805380</v>
      </c>
      <c r="R33" s="24">
        <v>9234976</v>
      </c>
      <c r="S33" s="24">
        <v>1726201</v>
      </c>
      <c r="T33" s="24">
        <v>2638864</v>
      </c>
      <c r="U33" s="24">
        <v>3046968</v>
      </c>
      <c r="V33" s="24">
        <v>7412033</v>
      </c>
      <c r="W33" s="24">
        <v>32781669</v>
      </c>
      <c r="X33" s="24">
        <v>35413047</v>
      </c>
      <c r="Y33" s="24">
        <v>-2631378</v>
      </c>
      <c r="Z33" s="6">
        <v>-7.43</v>
      </c>
      <c r="AA33" s="22">
        <v>34900643</v>
      </c>
    </row>
    <row r="34" spans="1:27" ht="13.5">
      <c r="A34" s="5" t="s">
        <v>38</v>
      </c>
      <c r="B34" s="3"/>
      <c r="C34" s="22">
        <v>56794955</v>
      </c>
      <c r="D34" s="22"/>
      <c r="E34" s="23">
        <v>67107099</v>
      </c>
      <c r="F34" s="24">
        <v>64707884</v>
      </c>
      <c r="G34" s="24">
        <v>3673583</v>
      </c>
      <c r="H34" s="24">
        <v>3783517</v>
      </c>
      <c r="I34" s="24">
        <v>3993073</v>
      </c>
      <c r="J34" s="24">
        <v>11450173</v>
      </c>
      <c r="K34" s="24">
        <v>4475366</v>
      </c>
      <c r="L34" s="24">
        <v>5274072</v>
      </c>
      <c r="M34" s="24">
        <v>5766124</v>
      </c>
      <c r="N34" s="24">
        <v>15515562</v>
      </c>
      <c r="O34" s="24">
        <v>6429012</v>
      </c>
      <c r="P34" s="24">
        <v>6330519</v>
      </c>
      <c r="Q34" s="24">
        <v>6980060</v>
      </c>
      <c r="R34" s="24">
        <v>19739591</v>
      </c>
      <c r="S34" s="24">
        <v>3464940</v>
      </c>
      <c r="T34" s="24">
        <v>5874706</v>
      </c>
      <c r="U34" s="24">
        <v>4898759</v>
      </c>
      <c r="V34" s="24">
        <v>14238405</v>
      </c>
      <c r="W34" s="24">
        <v>60943731</v>
      </c>
      <c r="X34" s="24">
        <v>67107099</v>
      </c>
      <c r="Y34" s="24">
        <v>-6163368</v>
      </c>
      <c r="Z34" s="6">
        <v>-9.18</v>
      </c>
      <c r="AA34" s="22">
        <v>64707884</v>
      </c>
    </row>
    <row r="35" spans="1:27" ht="13.5">
      <c r="A35" s="5" t="s">
        <v>39</v>
      </c>
      <c r="B35" s="3"/>
      <c r="C35" s="22">
        <v>81070711</v>
      </c>
      <c r="D35" s="22"/>
      <c r="E35" s="23">
        <v>92216385</v>
      </c>
      <c r="F35" s="24">
        <v>92618444</v>
      </c>
      <c r="G35" s="24">
        <v>6394105</v>
      </c>
      <c r="H35" s="24">
        <v>6690946</v>
      </c>
      <c r="I35" s="24">
        <v>7293214</v>
      </c>
      <c r="J35" s="24">
        <v>20378265</v>
      </c>
      <c r="K35" s="24">
        <v>8018398</v>
      </c>
      <c r="L35" s="24">
        <v>6883742</v>
      </c>
      <c r="M35" s="24">
        <v>7331074</v>
      </c>
      <c r="N35" s="24">
        <v>22233214</v>
      </c>
      <c r="O35" s="24">
        <v>7745627</v>
      </c>
      <c r="P35" s="24">
        <v>6975958</v>
      </c>
      <c r="Q35" s="24">
        <v>7621676</v>
      </c>
      <c r="R35" s="24">
        <v>22343261</v>
      </c>
      <c r="S35" s="24">
        <v>2340162</v>
      </c>
      <c r="T35" s="24">
        <v>7366845</v>
      </c>
      <c r="U35" s="24">
        <v>7386380</v>
      </c>
      <c r="V35" s="24">
        <v>17093387</v>
      </c>
      <c r="W35" s="24">
        <v>82048127</v>
      </c>
      <c r="X35" s="24">
        <v>92216385</v>
      </c>
      <c r="Y35" s="24">
        <v>-10168258</v>
      </c>
      <c r="Z35" s="6">
        <v>-11.03</v>
      </c>
      <c r="AA35" s="22">
        <v>92618444</v>
      </c>
    </row>
    <row r="36" spans="1:27" ht="13.5">
      <c r="A36" s="5" t="s">
        <v>40</v>
      </c>
      <c r="B36" s="3"/>
      <c r="C36" s="22">
        <v>10339629</v>
      </c>
      <c r="D36" s="22"/>
      <c r="E36" s="23">
        <v>13099755</v>
      </c>
      <c r="F36" s="24">
        <v>13731619</v>
      </c>
      <c r="G36" s="24">
        <v>837696</v>
      </c>
      <c r="H36" s="24">
        <v>895722</v>
      </c>
      <c r="I36" s="24">
        <v>941447</v>
      </c>
      <c r="J36" s="24">
        <v>2674865</v>
      </c>
      <c r="K36" s="24">
        <v>932127</v>
      </c>
      <c r="L36" s="24">
        <v>994003</v>
      </c>
      <c r="M36" s="24">
        <v>1126791</v>
      </c>
      <c r="N36" s="24">
        <v>3052921</v>
      </c>
      <c r="O36" s="24">
        <v>1265006</v>
      </c>
      <c r="P36" s="24">
        <v>947105</v>
      </c>
      <c r="Q36" s="24">
        <v>1764011</v>
      </c>
      <c r="R36" s="24">
        <v>3976122</v>
      </c>
      <c r="S36" s="24">
        <v>247789</v>
      </c>
      <c r="T36" s="24">
        <v>1273754</v>
      </c>
      <c r="U36" s="24">
        <v>975308</v>
      </c>
      <c r="V36" s="24">
        <v>2496851</v>
      </c>
      <c r="W36" s="24">
        <v>12200759</v>
      </c>
      <c r="X36" s="24">
        <v>13099755</v>
      </c>
      <c r="Y36" s="24">
        <v>-898996</v>
      </c>
      <c r="Z36" s="6">
        <v>-6.86</v>
      </c>
      <c r="AA36" s="22">
        <v>13731619</v>
      </c>
    </row>
    <row r="37" spans="1:27" ht="13.5">
      <c r="A37" s="5" t="s">
        <v>41</v>
      </c>
      <c r="B37" s="3"/>
      <c r="C37" s="25">
        <v>4997486</v>
      </c>
      <c r="D37" s="25"/>
      <c r="E37" s="26">
        <v>4724067</v>
      </c>
      <c r="F37" s="27">
        <v>5132139</v>
      </c>
      <c r="G37" s="27">
        <v>246697</v>
      </c>
      <c r="H37" s="27">
        <v>281057</v>
      </c>
      <c r="I37" s="27">
        <v>303124</v>
      </c>
      <c r="J37" s="27">
        <v>830878</v>
      </c>
      <c r="K37" s="27">
        <v>251374</v>
      </c>
      <c r="L37" s="27">
        <v>332750</v>
      </c>
      <c r="M37" s="27">
        <v>415814</v>
      </c>
      <c r="N37" s="27">
        <v>999938</v>
      </c>
      <c r="O37" s="27">
        <v>303179</v>
      </c>
      <c r="P37" s="27">
        <v>282813</v>
      </c>
      <c r="Q37" s="27">
        <v>161429</v>
      </c>
      <c r="R37" s="27">
        <v>747421</v>
      </c>
      <c r="S37" s="27">
        <v>125207</v>
      </c>
      <c r="T37" s="27">
        <v>419894</v>
      </c>
      <c r="U37" s="27">
        <v>263043</v>
      </c>
      <c r="V37" s="27">
        <v>808144</v>
      </c>
      <c r="W37" s="27">
        <v>3386381</v>
      </c>
      <c r="X37" s="27">
        <v>4724067</v>
      </c>
      <c r="Y37" s="27">
        <v>-1337686</v>
      </c>
      <c r="Z37" s="7">
        <v>-28.32</v>
      </c>
      <c r="AA37" s="25">
        <v>5132139</v>
      </c>
    </row>
    <row r="38" spans="1:27" ht="13.5">
      <c r="A38" s="2" t="s">
        <v>42</v>
      </c>
      <c r="B38" s="8"/>
      <c r="C38" s="19">
        <f aca="true" t="shared" si="7" ref="C38:Y38">SUM(C39:C41)</f>
        <v>104510822</v>
      </c>
      <c r="D38" s="19">
        <f>SUM(D39:D41)</f>
        <v>0</v>
      </c>
      <c r="E38" s="20">
        <f t="shared" si="7"/>
        <v>122614402</v>
      </c>
      <c r="F38" s="21">
        <f t="shared" si="7"/>
        <v>118965814</v>
      </c>
      <c r="G38" s="21">
        <f t="shared" si="7"/>
        <v>8108627</v>
      </c>
      <c r="H38" s="21">
        <f t="shared" si="7"/>
        <v>8019332</v>
      </c>
      <c r="I38" s="21">
        <f t="shared" si="7"/>
        <v>8517741</v>
      </c>
      <c r="J38" s="21">
        <f t="shared" si="7"/>
        <v>24645700</v>
      </c>
      <c r="K38" s="21">
        <f t="shared" si="7"/>
        <v>8448568</v>
      </c>
      <c r="L38" s="21">
        <f t="shared" si="7"/>
        <v>8376008</v>
      </c>
      <c r="M38" s="21">
        <f t="shared" si="7"/>
        <v>10134610</v>
      </c>
      <c r="N38" s="21">
        <f t="shared" si="7"/>
        <v>26959186</v>
      </c>
      <c r="O38" s="21">
        <f t="shared" si="7"/>
        <v>8541472</v>
      </c>
      <c r="P38" s="21">
        <f t="shared" si="7"/>
        <v>8672095</v>
      </c>
      <c r="Q38" s="21">
        <f t="shared" si="7"/>
        <v>8979562</v>
      </c>
      <c r="R38" s="21">
        <f t="shared" si="7"/>
        <v>26193129</v>
      </c>
      <c r="S38" s="21">
        <f t="shared" si="7"/>
        <v>9016714</v>
      </c>
      <c r="T38" s="21">
        <f t="shared" si="7"/>
        <v>9364947</v>
      </c>
      <c r="U38" s="21">
        <f t="shared" si="7"/>
        <v>10738391</v>
      </c>
      <c r="V38" s="21">
        <f t="shared" si="7"/>
        <v>29120052</v>
      </c>
      <c r="W38" s="21">
        <f t="shared" si="7"/>
        <v>106918067</v>
      </c>
      <c r="X38" s="21">
        <f t="shared" si="7"/>
        <v>122614402</v>
      </c>
      <c r="Y38" s="21">
        <f t="shared" si="7"/>
        <v>-15696335</v>
      </c>
      <c r="Z38" s="4">
        <f>+IF(X38&lt;&gt;0,+(Y38/X38)*100,0)</f>
        <v>-12.801379563878637</v>
      </c>
      <c r="AA38" s="19">
        <f>SUM(AA39:AA41)</f>
        <v>118965814</v>
      </c>
    </row>
    <row r="39" spans="1:27" ht="13.5">
      <c r="A39" s="5" t="s">
        <v>43</v>
      </c>
      <c r="B39" s="3"/>
      <c r="C39" s="22">
        <v>12757018</v>
      </c>
      <c r="D39" s="22"/>
      <c r="E39" s="23">
        <v>18049888</v>
      </c>
      <c r="F39" s="24">
        <v>18637224</v>
      </c>
      <c r="G39" s="24">
        <v>1191380</v>
      </c>
      <c r="H39" s="24">
        <v>1177703</v>
      </c>
      <c r="I39" s="24">
        <v>1180791</v>
      </c>
      <c r="J39" s="24">
        <v>3549874</v>
      </c>
      <c r="K39" s="24">
        <v>1186174</v>
      </c>
      <c r="L39" s="24">
        <v>1206713</v>
      </c>
      <c r="M39" s="24">
        <v>1145079</v>
      </c>
      <c r="N39" s="24">
        <v>3537966</v>
      </c>
      <c r="O39" s="24">
        <v>1212054</v>
      </c>
      <c r="P39" s="24">
        <v>1249463</v>
      </c>
      <c r="Q39" s="24">
        <v>1343896</v>
      </c>
      <c r="R39" s="24">
        <v>3805413</v>
      </c>
      <c r="S39" s="24">
        <v>1238953</v>
      </c>
      <c r="T39" s="24">
        <v>1344717</v>
      </c>
      <c r="U39" s="24">
        <v>1291998</v>
      </c>
      <c r="V39" s="24">
        <v>3875668</v>
      </c>
      <c r="W39" s="24">
        <v>14768921</v>
      </c>
      <c r="X39" s="24">
        <v>18049888</v>
      </c>
      <c r="Y39" s="24">
        <v>-3280967</v>
      </c>
      <c r="Z39" s="6">
        <v>-18.18</v>
      </c>
      <c r="AA39" s="22">
        <v>18637224</v>
      </c>
    </row>
    <row r="40" spans="1:27" ht="13.5">
      <c r="A40" s="5" t="s">
        <v>44</v>
      </c>
      <c r="B40" s="3"/>
      <c r="C40" s="22">
        <v>91753804</v>
      </c>
      <c r="D40" s="22"/>
      <c r="E40" s="23">
        <v>104564514</v>
      </c>
      <c r="F40" s="24">
        <v>100328590</v>
      </c>
      <c r="G40" s="24">
        <v>6917247</v>
      </c>
      <c r="H40" s="24">
        <v>6841629</v>
      </c>
      <c r="I40" s="24">
        <v>7336950</v>
      </c>
      <c r="J40" s="24">
        <v>21095826</v>
      </c>
      <c r="K40" s="24">
        <v>7262394</v>
      </c>
      <c r="L40" s="24">
        <v>7169295</v>
      </c>
      <c r="M40" s="24">
        <v>8989531</v>
      </c>
      <c r="N40" s="24">
        <v>23421220</v>
      </c>
      <c r="O40" s="24">
        <v>7329418</v>
      </c>
      <c r="P40" s="24">
        <v>7422632</v>
      </c>
      <c r="Q40" s="24">
        <v>7635666</v>
      </c>
      <c r="R40" s="24">
        <v>22387716</v>
      </c>
      <c r="S40" s="24">
        <v>7777761</v>
      </c>
      <c r="T40" s="24">
        <v>8020230</v>
      </c>
      <c r="U40" s="24">
        <v>9446393</v>
      </c>
      <c r="V40" s="24">
        <v>25244384</v>
      </c>
      <c r="W40" s="24">
        <v>92149146</v>
      </c>
      <c r="X40" s="24">
        <v>104564514</v>
      </c>
      <c r="Y40" s="24">
        <v>-12415368</v>
      </c>
      <c r="Z40" s="6">
        <v>-11.87</v>
      </c>
      <c r="AA40" s="22">
        <v>100328590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699699291</v>
      </c>
      <c r="D42" s="19">
        <f>SUM(D43:D46)</f>
        <v>0</v>
      </c>
      <c r="E42" s="20">
        <f t="shared" si="8"/>
        <v>778364939</v>
      </c>
      <c r="F42" s="21">
        <f t="shared" si="8"/>
        <v>746706002</v>
      </c>
      <c r="G42" s="21">
        <f t="shared" si="8"/>
        <v>26551898</v>
      </c>
      <c r="H42" s="21">
        <f t="shared" si="8"/>
        <v>71527303</v>
      </c>
      <c r="I42" s="21">
        <f t="shared" si="8"/>
        <v>72303857</v>
      </c>
      <c r="J42" s="21">
        <f t="shared" si="8"/>
        <v>170383058</v>
      </c>
      <c r="K42" s="21">
        <f t="shared" si="8"/>
        <v>59443353</v>
      </c>
      <c r="L42" s="21">
        <f t="shared" si="8"/>
        <v>55770696</v>
      </c>
      <c r="M42" s="21">
        <f t="shared" si="8"/>
        <v>62289558</v>
      </c>
      <c r="N42" s="21">
        <f t="shared" si="8"/>
        <v>177503607</v>
      </c>
      <c r="O42" s="21">
        <f t="shared" si="8"/>
        <v>49780339</v>
      </c>
      <c r="P42" s="21">
        <f t="shared" si="8"/>
        <v>54659591</v>
      </c>
      <c r="Q42" s="21">
        <f t="shared" si="8"/>
        <v>56879709</v>
      </c>
      <c r="R42" s="21">
        <f t="shared" si="8"/>
        <v>161319639</v>
      </c>
      <c r="S42" s="21">
        <f t="shared" si="8"/>
        <v>38089003</v>
      </c>
      <c r="T42" s="21">
        <f t="shared" si="8"/>
        <v>55833551</v>
      </c>
      <c r="U42" s="21">
        <f t="shared" si="8"/>
        <v>53823905</v>
      </c>
      <c r="V42" s="21">
        <f t="shared" si="8"/>
        <v>147746459</v>
      </c>
      <c r="W42" s="21">
        <f t="shared" si="8"/>
        <v>656952763</v>
      </c>
      <c r="X42" s="21">
        <f t="shared" si="8"/>
        <v>778364939</v>
      </c>
      <c r="Y42" s="21">
        <f t="shared" si="8"/>
        <v>-121412176</v>
      </c>
      <c r="Z42" s="4">
        <f>+IF(X42&lt;&gt;0,+(Y42/X42)*100,0)</f>
        <v>-15.598361374804936</v>
      </c>
      <c r="AA42" s="19">
        <f>SUM(AA43:AA46)</f>
        <v>746706002</v>
      </c>
    </row>
    <row r="43" spans="1:27" ht="13.5">
      <c r="A43" s="5" t="s">
        <v>47</v>
      </c>
      <c r="B43" s="3"/>
      <c r="C43" s="22">
        <v>464500010</v>
      </c>
      <c r="D43" s="22"/>
      <c r="E43" s="23">
        <v>520628872</v>
      </c>
      <c r="F43" s="24">
        <v>514185844</v>
      </c>
      <c r="G43" s="24">
        <v>6934027</v>
      </c>
      <c r="H43" s="24">
        <v>57196842</v>
      </c>
      <c r="I43" s="24">
        <v>54085154</v>
      </c>
      <c r="J43" s="24">
        <v>118216023</v>
      </c>
      <c r="K43" s="24">
        <v>40287158</v>
      </c>
      <c r="L43" s="24">
        <v>36791340</v>
      </c>
      <c r="M43" s="24">
        <v>40006879</v>
      </c>
      <c r="N43" s="24">
        <v>117085377</v>
      </c>
      <c r="O43" s="24">
        <v>31455990</v>
      </c>
      <c r="P43" s="24">
        <v>35685956</v>
      </c>
      <c r="Q43" s="24">
        <v>38042375</v>
      </c>
      <c r="R43" s="24">
        <v>105184321</v>
      </c>
      <c r="S43" s="24">
        <v>35599729</v>
      </c>
      <c r="T43" s="24">
        <v>36471417</v>
      </c>
      <c r="U43" s="24">
        <v>34158272</v>
      </c>
      <c r="V43" s="24">
        <v>106229418</v>
      </c>
      <c r="W43" s="24">
        <v>446715139</v>
      </c>
      <c r="X43" s="24">
        <v>520628872</v>
      </c>
      <c r="Y43" s="24">
        <v>-73913733</v>
      </c>
      <c r="Z43" s="6">
        <v>-14.2</v>
      </c>
      <c r="AA43" s="22">
        <v>514185844</v>
      </c>
    </row>
    <row r="44" spans="1:27" ht="13.5">
      <c r="A44" s="5" t="s">
        <v>48</v>
      </c>
      <c r="B44" s="3"/>
      <c r="C44" s="22">
        <v>73878886</v>
      </c>
      <c r="D44" s="22"/>
      <c r="E44" s="23">
        <v>98684854</v>
      </c>
      <c r="F44" s="24">
        <v>84613039</v>
      </c>
      <c r="G44" s="24">
        <v>5413147</v>
      </c>
      <c r="H44" s="24">
        <v>5579051</v>
      </c>
      <c r="I44" s="24">
        <v>5972936</v>
      </c>
      <c r="J44" s="24">
        <v>16965134</v>
      </c>
      <c r="K44" s="24">
        <v>7017304</v>
      </c>
      <c r="L44" s="24">
        <v>7213453</v>
      </c>
      <c r="M44" s="24">
        <v>7985416</v>
      </c>
      <c r="N44" s="24">
        <v>22216173</v>
      </c>
      <c r="O44" s="24">
        <v>6766548</v>
      </c>
      <c r="P44" s="24">
        <v>7606126</v>
      </c>
      <c r="Q44" s="24">
        <v>6765745</v>
      </c>
      <c r="R44" s="24">
        <v>21138419</v>
      </c>
      <c r="S44" s="24">
        <v>-1592890</v>
      </c>
      <c r="T44" s="24">
        <v>7458218</v>
      </c>
      <c r="U44" s="24">
        <v>7238211</v>
      </c>
      <c r="V44" s="24">
        <v>13103539</v>
      </c>
      <c r="W44" s="24">
        <v>73423265</v>
      </c>
      <c r="X44" s="24">
        <v>98684854</v>
      </c>
      <c r="Y44" s="24">
        <v>-25261589</v>
      </c>
      <c r="Z44" s="6">
        <v>-25.6</v>
      </c>
      <c r="AA44" s="22">
        <v>84613039</v>
      </c>
    </row>
    <row r="45" spans="1:27" ht="13.5">
      <c r="A45" s="5" t="s">
        <v>49</v>
      </c>
      <c r="B45" s="3"/>
      <c r="C45" s="25">
        <v>68634607</v>
      </c>
      <c r="D45" s="25"/>
      <c r="E45" s="26">
        <v>79234455</v>
      </c>
      <c r="F45" s="27">
        <v>67308561</v>
      </c>
      <c r="G45" s="27">
        <v>6906948</v>
      </c>
      <c r="H45" s="27">
        <v>4889857</v>
      </c>
      <c r="I45" s="27">
        <v>6460253</v>
      </c>
      <c r="J45" s="27">
        <v>18257058</v>
      </c>
      <c r="K45" s="27">
        <v>5772180</v>
      </c>
      <c r="L45" s="27">
        <v>5962810</v>
      </c>
      <c r="M45" s="27">
        <v>8198063</v>
      </c>
      <c r="N45" s="27">
        <v>19933053</v>
      </c>
      <c r="O45" s="27">
        <v>5645919</v>
      </c>
      <c r="P45" s="27">
        <v>5707649</v>
      </c>
      <c r="Q45" s="27">
        <v>5866798</v>
      </c>
      <c r="R45" s="27">
        <v>17220366</v>
      </c>
      <c r="S45" s="27">
        <v>-1957101</v>
      </c>
      <c r="T45" s="27">
        <v>5220263</v>
      </c>
      <c r="U45" s="27">
        <v>5896201</v>
      </c>
      <c r="V45" s="27">
        <v>9159363</v>
      </c>
      <c r="W45" s="27">
        <v>64569840</v>
      </c>
      <c r="X45" s="27">
        <v>79234455</v>
      </c>
      <c r="Y45" s="27">
        <v>-14664615</v>
      </c>
      <c r="Z45" s="7">
        <v>-18.51</v>
      </c>
      <c r="AA45" s="25">
        <v>67308561</v>
      </c>
    </row>
    <row r="46" spans="1:27" ht="13.5">
      <c r="A46" s="5" t="s">
        <v>50</v>
      </c>
      <c r="B46" s="3"/>
      <c r="C46" s="22">
        <v>92685788</v>
      </c>
      <c r="D46" s="22"/>
      <c r="E46" s="23">
        <v>79816758</v>
      </c>
      <c r="F46" s="24">
        <v>80598558</v>
      </c>
      <c r="G46" s="24">
        <v>7297776</v>
      </c>
      <c r="H46" s="24">
        <v>3861553</v>
      </c>
      <c r="I46" s="24">
        <v>5785514</v>
      </c>
      <c r="J46" s="24">
        <v>16944843</v>
      </c>
      <c r="K46" s="24">
        <v>6366711</v>
      </c>
      <c r="L46" s="24">
        <v>5803093</v>
      </c>
      <c r="M46" s="24">
        <v>6099200</v>
      </c>
      <c r="N46" s="24">
        <v>18269004</v>
      </c>
      <c r="O46" s="24">
        <v>5911882</v>
      </c>
      <c r="P46" s="24">
        <v>5659860</v>
      </c>
      <c r="Q46" s="24">
        <v>6204791</v>
      </c>
      <c r="R46" s="24">
        <v>17776533</v>
      </c>
      <c r="S46" s="24">
        <v>6039265</v>
      </c>
      <c r="T46" s="24">
        <v>6683653</v>
      </c>
      <c r="U46" s="24">
        <v>6531221</v>
      </c>
      <c r="V46" s="24">
        <v>19254139</v>
      </c>
      <c r="W46" s="24">
        <v>72244519</v>
      </c>
      <c r="X46" s="24">
        <v>79816758</v>
      </c>
      <c r="Y46" s="24">
        <v>-7572239</v>
      </c>
      <c r="Z46" s="6">
        <v>-9.49</v>
      </c>
      <c r="AA46" s="22">
        <v>80598558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1259580341</v>
      </c>
      <c r="D48" s="40">
        <f>+D28+D32+D38+D42+D47</f>
        <v>0</v>
      </c>
      <c r="E48" s="41">
        <f t="shared" si="9"/>
        <v>1404161111</v>
      </c>
      <c r="F48" s="42">
        <f t="shared" si="9"/>
        <v>1376431840</v>
      </c>
      <c r="G48" s="42">
        <f t="shared" si="9"/>
        <v>71324508</v>
      </c>
      <c r="H48" s="42">
        <f t="shared" si="9"/>
        <v>112718815</v>
      </c>
      <c r="I48" s="42">
        <f t="shared" si="9"/>
        <v>117949138</v>
      </c>
      <c r="J48" s="42">
        <f t="shared" si="9"/>
        <v>301992461</v>
      </c>
      <c r="K48" s="42">
        <f t="shared" si="9"/>
        <v>99819830</v>
      </c>
      <c r="L48" s="42">
        <f t="shared" si="9"/>
        <v>100899688</v>
      </c>
      <c r="M48" s="42">
        <f t="shared" si="9"/>
        <v>110699971</v>
      </c>
      <c r="N48" s="42">
        <f t="shared" si="9"/>
        <v>311419489</v>
      </c>
      <c r="O48" s="42">
        <f t="shared" si="9"/>
        <v>96924648</v>
      </c>
      <c r="P48" s="42">
        <f t="shared" si="9"/>
        <v>99426809</v>
      </c>
      <c r="Q48" s="42">
        <f t="shared" si="9"/>
        <v>104603587</v>
      </c>
      <c r="R48" s="42">
        <f t="shared" si="9"/>
        <v>300955044</v>
      </c>
      <c r="S48" s="42">
        <f t="shared" si="9"/>
        <v>70917687</v>
      </c>
      <c r="T48" s="42">
        <f t="shared" si="9"/>
        <v>109317462</v>
      </c>
      <c r="U48" s="42">
        <f t="shared" si="9"/>
        <v>103533820</v>
      </c>
      <c r="V48" s="42">
        <f t="shared" si="9"/>
        <v>283768969</v>
      </c>
      <c r="W48" s="42">
        <f t="shared" si="9"/>
        <v>1198135963</v>
      </c>
      <c r="X48" s="42">
        <f t="shared" si="9"/>
        <v>1404161111</v>
      </c>
      <c r="Y48" s="42">
        <f t="shared" si="9"/>
        <v>-206025148</v>
      </c>
      <c r="Z48" s="43">
        <f>+IF(X48&lt;&gt;0,+(Y48/X48)*100,0)</f>
        <v>-14.672472153375281</v>
      </c>
      <c r="AA48" s="40">
        <f>+AA28+AA32+AA38+AA42+AA47</f>
        <v>1376431840</v>
      </c>
    </row>
    <row r="49" spans="1:27" ht="13.5">
      <c r="A49" s="14" t="s">
        <v>58</v>
      </c>
      <c r="B49" s="15"/>
      <c r="C49" s="44">
        <f aca="true" t="shared" si="10" ref="C49:Y49">+C25-C48</f>
        <v>160566015</v>
      </c>
      <c r="D49" s="44">
        <f>+D25-D48</f>
        <v>0</v>
      </c>
      <c r="E49" s="45">
        <f t="shared" si="10"/>
        <v>42737558</v>
      </c>
      <c r="F49" s="46">
        <f t="shared" si="10"/>
        <v>42122368</v>
      </c>
      <c r="G49" s="46">
        <f t="shared" si="10"/>
        <v>84755073</v>
      </c>
      <c r="H49" s="46">
        <f t="shared" si="10"/>
        <v>-8739446</v>
      </c>
      <c r="I49" s="46">
        <f t="shared" si="10"/>
        <v>-7361365</v>
      </c>
      <c r="J49" s="46">
        <f t="shared" si="10"/>
        <v>68654262</v>
      </c>
      <c r="K49" s="46">
        <f t="shared" si="10"/>
        <v>-18363</v>
      </c>
      <c r="L49" s="46">
        <f t="shared" si="10"/>
        <v>523245</v>
      </c>
      <c r="M49" s="46">
        <f t="shared" si="10"/>
        <v>40485367</v>
      </c>
      <c r="N49" s="46">
        <f t="shared" si="10"/>
        <v>40990249</v>
      </c>
      <c r="O49" s="46">
        <f t="shared" si="10"/>
        <v>-5875019</v>
      </c>
      <c r="P49" s="46">
        <f t="shared" si="10"/>
        <v>-1103756</v>
      </c>
      <c r="Q49" s="46">
        <f t="shared" si="10"/>
        <v>30412997</v>
      </c>
      <c r="R49" s="46">
        <f t="shared" si="10"/>
        <v>23434222</v>
      </c>
      <c r="S49" s="46">
        <f t="shared" si="10"/>
        <v>-2611615</v>
      </c>
      <c r="T49" s="46">
        <f t="shared" si="10"/>
        <v>-11676579</v>
      </c>
      <c r="U49" s="46">
        <f t="shared" si="10"/>
        <v>13645663</v>
      </c>
      <c r="V49" s="46">
        <f t="shared" si="10"/>
        <v>-642531</v>
      </c>
      <c r="W49" s="46">
        <f t="shared" si="10"/>
        <v>132436202</v>
      </c>
      <c r="X49" s="46">
        <f>IF(F25=F48,0,X25-X48)</f>
        <v>42737558</v>
      </c>
      <c r="Y49" s="46">
        <f t="shared" si="10"/>
        <v>89698644</v>
      </c>
      <c r="Z49" s="47">
        <f>+IF(X49&lt;&gt;0,+(Y49/X49)*100,0)</f>
        <v>209.88247386525921</v>
      </c>
      <c r="AA49" s="44">
        <f>+AA25-AA48</f>
        <v>42122368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103402162</v>
      </c>
      <c r="D5" s="19">
        <f>SUM(D6:D8)</f>
        <v>0</v>
      </c>
      <c r="E5" s="20">
        <f t="shared" si="0"/>
        <v>154426323</v>
      </c>
      <c r="F5" s="21">
        <f t="shared" si="0"/>
        <v>151952265</v>
      </c>
      <c r="G5" s="21">
        <f t="shared" si="0"/>
        <v>36140300</v>
      </c>
      <c r="H5" s="21">
        <f t="shared" si="0"/>
        <v>6275652</v>
      </c>
      <c r="I5" s="21">
        <f t="shared" si="0"/>
        <v>4912617</v>
      </c>
      <c r="J5" s="21">
        <f t="shared" si="0"/>
        <v>47328569</v>
      </c>
      <c r="K5" s="21">
        <f t="shared" si="0"/>
        <v>4543621</v>
      </c>
      <c r="L5" s="21">
        <f t="shared" si="0"/>
        <v>3736804</v>
      </c>
      <c r="M5" s="21">
        <f t="shared" si="0"/>
        <v>19001810</v>
      </c>
      <c r="N5" s="21">
        <f t="shared" si="0"/>
        <v>27282235</v>
      </c>
      <c r="O5" s="21">
        <f t="shared" si="0"/>
        <v>16123345</v>
      </c>
      <c r="P5" s="21">
        <f t="shared" si="0"/>
        <v>3226013</v>
      </c>
      <c r="Q5" s="21">
        <f t="shared" si="0"/>
        <v>31971088</v>
      </c>
      <c r="R5" s="21">
        <f t="shared" si="0"/>
        <v>51320446</v>
      </c>
      <c r="S5" s="21">
        <f t="shared" si="0"/>
        <v>3055702</v>
      </c>
      <c r="T5" s="21">
        <f t="shared" si="0"/>
        <v>1719699</v>
      </c>
      <c r="U5" s="21">
        <f t="shared" si="0"/>
        <v>2989427</v>
      </c>
      <c r="V5" s="21">
        <f t="shared" si="0"/>
        <v>7764828</v>
      </c>
      <c r="W5" s="21">
        <f t="shared" si="0"/>
        <v>133696078</v>
      </c>
      <c r="X5" s="21">
        <f t="shared" si="0"/>
        <v>154426326</v>
      </c>
      <c r="Y5" s="21">
        <f t="shared" si="0"/>
        <v>-20730248</v>
      </c>
      <c r="Z5" s="4">
        <f>+IF(X5&lt;&gt;0,+(Y5/X5)*100,0)</f>
        <v>-13.424037556912413</v>
      </c>
      <c r="AA5" s="19">
        <f>SUM(AA6:AA8)</f>
        <v>151952265</v>
      </c>
    </row>
    <row r="6" spans="1:27" ht="13.5">
      <c r="A6" s="5" t="s">
        <v>33</v>
      </c>
      <c r="B6" s="3"/>
      <c r="C6" s="22">
        <v>71806629</v>
      </c>
      <c r="D6" s="22"/>
      <c r="E6" s="23">
        <v>109387250</v>
      </c>
      <c r="F6" s="24">
        <v>109387250</v>
      </c>
      <c r="G6" s="24">
        <v>31214000</v>
      </c>
      <c r="H6" s="24"/>
      <c r="I6" s="24">
        <v>1855018</v>
      </c>
      <c r="J6" s="24">
        <v>33069018</v>
      </c>
      <c r="K6" s="24"/>
      <c r="L6" s="24"/>
      <c r="M6" s="24">
        <v>16313000</v>
      </c>
      <c r="N6" s="24">
        <v>16313000</v>
      </c>
      <c r="O6" s="24">
        <v>966067</v>
      </c>
      <c r="P6" s="24">
        <v>40980</v>
      </c>
      <c r="Q6" s="24">
        <v>28796571</v>
      </c>
      <c r="R6" s="24">
        <v>29803618</v>
      </c>
      <c r="S6" s="24"/>
      <c r="T6" s="24"/>
      <c r="U6" s="24"/>
      <c r="V6" s="24"/>
      <c r="W6" s="24">
        <v>79185636</v>
      </c>
      <c r="X6" s="24">
        <v>109387254</v>
      </c>
      <c r="Y6" s="24">
        <v>-30201618</v>
      </c>
      <c r="Z6" s="6">
        <v>-27.61</v>
      </c>
      <c r="AA6" s="22">
        <v>109387250</v>
      </c>
    </row>
    <row r="7" spans="1:27" ht="13.5">
      <c r="A7" s="5" t="s">
        <v>34</v>
      </c>
      <c r="B7" s="3"/>
      <c r="C7" s="25">
        <v>31595533</v>
      </c>
      <c r="D7" s="25"/>
      <c r="E7" s="26">
        <v>45039073</v>
      </c>
      <c r="F7" s="27">
        <v>42565015</v>
      </c>
      <c r="G7" s="27">
        <v>4926300</v>
      </c>
      <c r="H7" s="27">
        <v>6275652</v>
      </c>
      <c r="I7" s="27">
        <v>2874599</v>
      </c>
      <c r="J7" s="27">
        <v>14076551</v>
      </c>
      <c r="K7" s="27">
        <v>4543621</v>
      </c>
      <c r="L7" s="27">
        <v>3736804</v>
      </c>
      <c r="M7" s="27">
        <v>2682945</v>
      </c>
      <c r="N7" s="27">
        <v>10963370</v>
      </c>
      <c r="O7" s="27">
        <v>15157278</v>
      </c>
      <c r="P7" s="27">
        <v>3185033</v>
      </c>
      <c r="Q7" s="27">
        <v>2747430</v>
      </c>
      <c r="R7" s="27">
        <v>21089741</v>
      </c>
      <c r="S7" s="27">
        <v>3055702</v>
      </c>
      <c r="T7" s="27">
        <v>1719699</v>
      </c>
      <c r="U7" s="27">
        <v>2989427</v>
      </c>
      <c r="V7" s="27">
        <v>7764828</v>
      </c>
      <c r="W7" s="27">
        <v>53894490</v>
      </c>
      <c r="X7" s="27">
        <v>45039072</v>
      </c>
      <c r="Y7" s="27">
        <v>8855418</v>
      </c>
      <c r="Z7" s="7">
        <v>19.66</v>
      </c>
      <c r="AA7" s="25">
        <v>42565015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>
        <v>183000</v>
      </c>
      <c r="J8" s="24">
        <v>183000</v>
      </c>
      <c r="K8" s="24"/>
      <c r="L8" s="24"/>
      <c r="M8" s="24">
        <v>5865</v>
      </c>
      <c r="N8" s="24">
        <v>5865</v>
      </c>
      <c r="O8" s="24"/>
      <c r="P8" s="24"/>
      <c r="Q8" s="24">
        <v>427087</v>
      </c>
      <c r="R8" s="24">
        <v>427087</v>
      </c>
      <c r="S8" s="24"/>
      <c r="T8" s="24"/>
      <c r="U8" s="24"/>
      <c r="V8" s="24"/>
      <c r="W8" s="24">
        <v>615952</v>
      </c>
      <c r="X8" s="24"/>
      <c r="Y8" s="24">
        <v>615952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80108</v>
      </c>
      <c r="D9" s="19">
        <f>SUM(D10:D14)</f>
        <v>0</v>
      </c>
      <c r="E9" s="20">
        <f t="shared" si="1"/>
        <v>120837</v>
      </c>
      <c r="F9" s="21">
        <f t="shared" si="1"/>
        <v>130723</v>
      </c>
      <c r="G9" s="21">
        <f t="shared" si="1"/>
        <v>6879</v>
      </c>
      <c r="H9" s="21">
        <f t="shared" si="1"/>
        <v>13794</v>
      </c>
      <c r="I9" s="21">
        <f t="shared" si="1"/>
        <v>7884</v>
      </c>
      <c r="J9" s="21">
        <f t="shared" si="1"/>
        <v>28557</v>
      </c>
      <c r="K9" s="21">
        <f t="shared" si="1"/>
        <v>10853</v>
      </c>
      <c r="L9" s="21">
        <f t="shared" si="1"/>
        <v>7993</v>
      </c>
      <c r="M9" s="21">
        <f t="shared" si="1"/>
        <v>9910</v>
      </c>
      <c r="N9" s="21">
        <f t="shared" si="1"/>
        <v>28756</v>
      </c>
      <c r="O9" s="21">
        <f t="shared" si="1"/>
        <v>13169</v>
      </c>
      <c r="P9" s="21">
        <f t="shared" si="1"/>
        <v>8883</v>
      </c>
      <c r="Q9" s="21">
        <f t="shared" si="1"/>
        <v>11189</v>
      </c>
      <c r="R9" s="21">
        <f t="shared" si="1"/>
        <v>33241</v>
      </c>
      <c r="S9" s="21">
        <f t="shared" si="1"/>
        <v>7393</v>
      </c>
      <c r="T9" s="21">
        <f t="shared" si="1"/>
        <v>8043</v>
      </c>
      <c r="U9" s="21">
        <f t="shared" si="1"/>
        <v>7112</v>
      </c>
      <c r="V9" s="21">
        <f t="shared" si="1"/>
        <v>22548</v>
      </c>
      <c r="W9" s="21">
        <f t="shared" si="1"/>
        <v>113102</v>
      </c>
      <c r="X9" s="21">
        <f t="shared" si="1"/>
        <v>120840</v>
      </c>
      <c r="Y9" s="21">
        <f t="shared" si="1"/>
        <v>-7738</v>
      </c>
      <c r="Z9" s="4">
        <f>+IF(X9&lt;&gt;0,+(Y9/X9)*100,0)</f>
        <v>-6.403508771929825</v>
      </c>
      <c r="AA9" s="19">
        <f>SUM(AA10:AA14)</f>
        <v>130723</v>
      </c>
    </row>
    <row r="10" spans="1:27" ht="13.5">
      <c r="A10" s="5" t="s">
        <v>37</v>
      </c>
      <c r="B10" s="3"/>
      <c r="C10" s="22">
        <v>66495</v>
      </c>
      <c r="D10" s="22"/>
      <c r="E10" s="23">
        <v>80337</v>
      </c>
      <c r="F10" s="24">
        <v>90223</v>
      </c>
      <c r="G10" s="24">
        <v>6521</v>
      </c>
      <c r="H10" s="24">
        <v>9513</v>
      </c>
      <c r="I10" s="24">
        <v>7121</v>
      </c>
      <c r="J10" s="24">
        <v>23155</v>
      </c>
      <c r="K10" s="24">
        <v>8935</v>
      </c>
      <c r="L10" s="24">
        <v>7851</v>
      </c>
      <c r="M10" s="24">
        <v>7576</v>
      </c>
      <c r="N10" s="24">
        <v>24362</v>
      </c>
      <c r="O10" s="24">
        <v>10511</v>
      </c>
      <c r="P10" s="24">
        <v>8731</v>
      </c>
      <c r="Q10" s="24">
        <v>11043</v>
      </c>
      <c r="R10" s="24">
        <v>30285</v>
      </c>
      <c r="S10" s="24">
        <v>7084</v>
      </c>
      <c r="T10" s="24">
        <v>6991</v>
      </c>
      <c r="U10" s="24">
        <v>6523</v>
      </c>
      <c r="V10" s="24">
        <v>20598</v>
      </c>
      <c r="W10" s="24">
        <v>98400</v>
      </c>
      <c r="X10" s="24">
        <v>80340</v>
      </c>
      <c r="Y10" s="24">
        <v>18060</v>
      </c>
      <c r="Z10" s="6">
        <v>22.48</v>
      </c>
      <c r="AA10" s="22">
        <v>90223</v>
      </c>
    </row>
    <row r="11" spans="1:27" ht="13.5">
      <c r="A11" s="5" t="s">
        <v>38</v>
      </c>
      <c r="B11" s="3"/>
      <c r="C11" s="22">
        <v>13613</v>
      </c>
      <c r="D11" s="22"/>
      <c r="E11" s="23">
        <v>40500</v>
      </c>
      <c r="F11" s="24">
        <v>40500</v>
      </c>
      <c r="G11" s="24">
        <v>358</v>
      </c>
      <c r="H11" s="24">
        <v>4281</v>
      </c>
      <c r="I11" s="24">
        <v>763</v>
      </c>
      <c r="J11" s="24">
        <v>5402</v>
      </c>
      <c r="K11" s="24">
        <v>1918</v>
      </c>
      <c r="L11" s="24">
        <v>142</v>
      </c>
      <c r="M11" s="24">
        <v>2334</v>
      </c>
      <c r="N11" s="24">
        <v>4394</v>
      </c>
      <c r="O11" s="24">
        <v>2658</v>
      </c>
      <c r="P11" s="24">
        <v>152</v>
      </c>
      <c r="Q11" s="24">
        <v>146</v>
      </c>
      <c r="R11" s="24">
        <v>2956</v>
      </c>
      <c r="S11" s="24">
        <v>309</v>
      </c>
      <c r="T11" s="24">
        <v>1052</v>
      </c>
      <c r="U11" s="24">
        <v>589</v>
      </c>
      <c r="V11" s="24">
        <v>1950</v>
      </c>
      <c r="W11" s="24">
        <v>14702</v>
      </c>
      <c r="X11" s="24">
        <v>40500</v>
      </c>
      <c r="Y11" s="24">
        <v>-25798</v>
      </c>
      <c r="Z11" s="6">
        <v>-63.7</v>
      </c>
      <c r="AA11" s="22">
        <v>40500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33913614</v>
      </c>
      <c r="D15" s="19">
        <f>SUM(D16:D18)</f>
        <v>0</v>
      </c>
      <c r="E15" s="20">
        <f t="shared" si="2"/>
        <v>14486136</v>
      </c>
      <c r="F15" s="21">
        <f t="shared" si="2"/>
        <v>14483868</v>
      </c>
      <c r="G15" s="21">
        <f t="shared" si="2"/>
        <v>12056</v>
      </c>
      <c r="H15" s="21">
        <f t="shared" si="2"/>
        <v>314693</v>
      </c>
      <c r="I15" s="21">
        <f t="shared" si="2"/>
        <v>4022507</v>
      </c>
      <c r="J15" s="21">
        <f t="shared" si="2"/>
        <v>4349256</v>
      </c>
      <c r="K15" s="21">
        <f t="shared" si="2"/>
        <v>1080677</v>
      </c>
      <c r="L15" s="21">
        <f t="shared" si="2"/>
        <v>906394</v>
      </c>
      <c r="M15" s="21">
        <f t="shared" si="2"/>
        <v>555605</v>
      </c>
      <c r="N15" s="21">
        <f t="shared" si="2"/>
        <v>2542676</v>
      </c>
      <c r="O15" s="21">
        <f t="shared" si="2"/>
        <v>1882142</v>
      </c>
      <c r="P15" s="21">
        <f t="shared" si="2"/>
        <v>666214</v>
      </c>
      <c r="Q15" s="21">
        <f t="shared" si="2"/>
        <v>287493</v>
      </c>
      <c r="R15" s="21">
        <f t="shared" si="2"/>
        <v>2835849</v>
      </c>
      <c r="S15" s="21">
        <f t="shared" si="2"/>
        <v>659899</v>
      </c>
      <c r="T15" s="21">
        <f t="shared" si="2"/>
        <v>291671</v>
      </c>
      <c r="U15" s="21">
        <f t="shared" si="2"/>
        <v>3643525</v>
      </c>
      <c r="V15" s="21">
        <f t="shared" si="2"/>
        <v>4595095</v>
      </c>
      <c r="W15" s="21">
        <f t="shared" si="2"/>
        <v>14322876</v>
      </c>
      <c r="X15" s="21">
        <f t="shared" si="2"/>
        <v>14486131</v>
      </c>
      <c r="Y15" s="21">
        <f t="shared" si="2"/>
        <v>-163255</v>
      </c>
      <c r="Z15" s="4">
        <f>+IF(X15&lt;&gt;0,+(Y15/X15)*100,0)</f>
        <v>-1.1269744833869029</v>
      </c>
      <c r="AA15" s="19">
        <f>SUM(AA16:AA18)</f>
        <v>14483868</v>
      </c>
    </row>
    <row r="16" spans="1:27" ht="13.5">
      <c r="A16" s="5" t="s">
        <v>43</v>
      </c>
      <c r="B16" s="3"/>
      <c r="C16" s="22">
        <v>15173148</v>
      </c>
      <c r="D16" s="22"/>
      <c r="E16" s="23">
        <v>1399668</v>
      </c>
      <c r="F16" s="24">
        <v>1399668</v>
      </c>
      <c r="G16" s="24">
        <v>11253</v>
      </c>
      <c r="H16" s="24">
        <v>314746</v>
      </c>
      <c r="I16" s="24">
        <v>4140</v>
      </c>
      <c r="J16" s="24">
        <v>330139</v>
      </c>
      <c r="K16" s="24">
        <v>4900</v>
      </c>
      <c r="L16" s="24">
        <v>26644</v>
      </c>
      <c r="M16" s="24">
        <v>555605</v>
      </c>
      <c r="N16" s="24">
        <v>587149</v>
      </c>
      <c r="O16" s="24">
        <v>4570</v>
      </c>
      <c r="P16" s="24">
        <v>377421</v>
      </c>
      <c r="Q16" s="24">
        <v>9108</v>
      </c>
      <c r="R16" s="24">
        <v>391099</v>
      </c>
      <c r="S16" s="24">
        <v>9024</v>
      </c>
      <c r="T16" s="24">
        <v>6443</v>
      </c>
      <c r="U16" s="24">
        <v>17590</v>
      </c>
      <c r="V16" s="24">
        <v>33057</v>
      </c>
      <c r="W16" s="24">
        <v>1341444</v>
      </c>
      <c r="X16" s="24">
        <v>1399663</v>
      </c>
      <c r="Y16" s="24">
        <v>-58219</v>
      </c>
      <c r="Z16" s="6">
        <v>-4.16</v>
      </c>
      <c r="AA16" s="22">
        <v>1399668</v>
      </c>
    </row>
    <row r="17" spans="1:27" ht="13.5">
      <c r="A17" s="5" t="s">
        <v>44</v>
      </c>
      <c r="B17" s="3"/>
      <c r="C17" s="22">
        <v>18740466</v>
      </c>
      <c r="D17" s="22"/>
      <c r="E17" s="23">
        <v>13086468</v>
      </c>
      <c r="F17" s="24">
        <v>13084200</v>
      </c>
      <c r="G17" s="24">
        <v>803</v>
      </c>
      <c r="H17" s="24">
        <v>-53</v>
      </c>
      <c r="I17" s="24">
        <v>4018367</v>
      </c>
      <c r="J17" s="24">
        <v>4019117</v>
      </c>
      <c r="K17" s="24">
        <v>1075777</v>
      </c>
      <c r="L17" s="24">
        <v>879750</v>
      </c>
      <c r="M17" s="24"/>
      <c r="N17" s="24">
        <v>1955527</v>
      </c>
      <c r="O17" s="24">
        <v>1877572</v>
      </c>
      <c r="P17" s="24">
        <v>288793</v>
      </c>
      <c r="Q17" s="24">
        <v>278385</v>
      </c>
      <c r="R17" s="24">
        <v>2444750</v>
      </c>
      <c r="S17" s="24">
        <v>650875</v>
      </c>
      <c r="T17" s="24">
        <v>285228</v>
      </c>
      <c r="U17" s="24">
        <v>3625935</v>
      </c>
      <c r="V17" s="24">
        <v>4562038</v>
      </c>
      <c r="W17" s="24">
        <v>12981432</v>
      </c>
      <c r="X17" s="24">
        <v>13086468</v>
      </c>
      <c r="Y17" s="24">
        <v>-105036</v>
      </c>
      <c r="Z17" s="6">
        <v>-0.8</v>
      </c>
      <c r="AA17" s="22">
        <v>13084200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112637830</v>
      </c>
      <c r="D19" s="19">
        <f>SUM(D20:D23)</f>
        <v>0</v>
      </c>
      <c r="E19" s="20">
        <f t="shared" si="3"/>
        <v>103055235</v>
      </c>
      <c r="F19" s="21">
        <f t="shared" si="3"/>
        <v>103055235</v>
      </c>
      <c r="G19" s="21">
        <f t="shared" si="3"/>
        <v>8976771</v>
      </c>
      <c r="H19" s="21">
        <f t="shared" si="3"/>
        <v>6941040</v>
      </c>
      <c r="I19" s="21">
        <f t="shared" si="3"/>
        <v>9964423</v>
      </c>
      <c r="J19" s="21">
        <f t="shared" si="3"/>
        <v>25882234</v>
      </c>
      <c r="K19" s="21">
        <f t="shared" si="3"/>
        <v>10300397</v>
      </c>
      <c r="L19" s="21">
        <f t="shared" si="3"/>
        <v>7174558</v>
      </c>
      <c r="M19" s="21">
        <f t="shared" si="3"/>
        <v>5996358</v>
      </c>
      <c r="N19" s="21">
        <f t="shared" si="3"/>
        <v>23471313</v>
      </c>
      <c r="O19" s="21">
        <f t="shared" si="3"/>
        <v>9897683</v>
      </c>
      <c r="P19" s="21">
        <f t="shared" si="3"/>
        <v>6265902</v>
      </c>
      <c r="Q19" s="21">
        <f t="shared" si="3"/>
        <v>7307847</v>
      </c>
      <c r="R19" s="21">
        <f t="shared" si="3"/>
        <v>23471432</v>
      </c>
      <c r="S19" s="21">
        <f t="shared" si="3"/>
        <v>8665228</v>
      </c>
      <c r="T19" s="21">
        <f t="shared" si="3"/>
        <v>10183321</v>
      </c>
      <c r="U19" s="21">
        <f t="shared" si="3"/>
        <v>3793703</v>
      </c>
      <c r="V19" s="21">
        <f t="shared" si="3"/>
        <v>22642252</v>
      </c>
      <c r="W19" s="21">
        <f t="shared" si="3"/>
        <v>95467231</v>
      </c>
      <c r="X19" s="21">
        <f t="shared" si="3"/>
        <v>103055231</v>
      </c>
      <c r="Y19" s="21">
        <f t="shared" si="3"/>
        <v>-7588000</v>
      </c>
      <c r="Z19" s="4">
        <f>+IF(X19&lt;&gt;0,+(Y19/X19)*100,0)</f>
        <v>-7.363042056545388</v>
      </c>
      <c r="AA19" s="19">
        <f>SUM(AA20:AA23)</f>
        <v>103055235</v>
      </c>
    </row>
    <row r="20" spans="1:27" ht="13.5">
      <c r="A20" s="5" t="s">
        <v>47</v>
      </c>
      <c r="B20" s="3"/>
      <c r="C20" s="22">
        <v>44763458</v>
      </c>
      <c r="D20" s="22"/>
      <c r="E20" s="23">
        <v>51328671</v>
      </c>
      <c r="F20" s="24">
        <v>51328671</v>
      </c>
      <c r="G20" s="24">
        <v>6477714</v>
      </c>
      <c r="H20" s="24">
        <v>4040539</v>
      </c>
      <c r="I20" s="24">
        <v>6164403</v>
      </c>
      <c r="J20" s="24">
        <v>16682656</v>
      </c>
      <c r="K20" s="24">
        <v>6744344</v>
      </c>
      <c r="L20" s="24">
        <v>4285065</v>
      </c>
      <c r="M20" s="24">
        <v>2795388</v>
      </c>
      <c r="N20" s="24">
        <v>13824797</v>
      </c>
      <c r="O20" s="24">
        <v>7132148</v>
      </c>
      <c r="P20" s="24">
        <v>4005479</v>
      </c>
      <c r="Q20" s="24">
        <v>4325275</v>
      </c>
      <c r="R20" s="24">
        <v>15462902</v>
      </c>
      <c r="S20" s="24">
        <v>6262468</v>
      </c>
      <c r="T20" s="24">
        <v>7006386</v>
      </c>
      <c r="U20" s="24">
        <v>1308643</v>
      </c>
      <c r="V20" s="24">
        <v>14577497</v>
      </c>
      <c r="W20" s="24">
        <v>60547852</v>
      </c>
      <c r="X20" s="24">
        <v>51328676</v>
      </c>
      <c r="Y20" s="24">
        <v>9219176</v>
      </c>
      <c r="Z20" s="6">
        <v>17.96</v>
      </c>
      <c r="AA20" s="22">
        <v>51328671</v>
      </c>
    </row>
    <row r="21" spans="1:27" ht="13.5">
      <c r="A21" s="5" t="s">
        <v>48</v>
      </c>
      <c r="B21" s="3"/>
      <c r="C21" s="22">
        <v>13155326</v>
      </c>
      <c r="D21" s="22"/>
      <c r="E21" s="23">
        <v>16637412</v>
      </c>
      <c r="F21" s="24">
        <v>16637412</v>
      </c>
      <c r="G21" s="24">
        <v>1072036</v>
      </c>
      <c r="H21" s="24">
        <v>1351625</v>
      </c>
      <c r="I21" s="24">
        <v>2246811</v>
      </c>
      <c r="J21" s="24">
        <v>4670472</v>
      </c>
      <c r="K21" s="24">
        <v>1809445</v>
      </c>
      <c r="L21" s="24">
        <v>1137067</v>
      </c>
      <c r="M21" s="24">
        <v>1452515</v>
      </c>
      <c r="N21" s="24">
        <v>4399027</v>
      </c>
      <c r="O21" s="24">
        <v>1026183</v>
      </c>
      <c r="P21" s="24">
        <v>609076</v>
      </c>
      <c r="Q21" s="24">
        <v>1230953</v>
      </c>
      <c r="R21" s="24">
        <v>2866212</v>
      </c>
      <c r="S21" s="24">
        <v>641487</v>
      </c>
      <c r="T21" s="24">
        <v>1379235</v>
      </c>
      <c r="U21" s="24">
        <v>1168255</v>
      </c>
      <c r="V21" s="24">
        <v>3188977</v>
      </c>
      <c r="W21" s="24">
        <v>15124688</v>
      </c>
      <c r="X21" s="24">
        <v>16637411</v>
      </c>
      <c r="Y21" s="24">
        <v>-1512723</v>
      </c>
      <c r="Z21" s="6">
        <v>-9.09</v>
      </c>
      <c r="AA21" s="22">
        <v>16637412</v>
      </c>
    </row>
    <row r="22" spans="1:27" ht="13.5">
      <c r="A22" s="5" t="s">
        <v>49</v>
      </c>
      <c r="B22" s="3"/>
      <c r="C22" s="25">
        <v>46068456</v>
      </c>
      <c r="D22" s="25"/>
      <c r="E22" s="26">
        <v>26282517</v>
      </c>
      <c r="F22" s="27">
        <v>26282517</v>
      </c>
      <c r="G22" s="27">
        <v>697308</v>
      </c>
      <c r="H22" s="27">
        <v>758397</v>
      </c>
      <c r="I22" s="27">
        <v>761801</v>
      </c>
      <c r="J22" s="27">
        <v>2217506</v>
      </c>
      <c r="K22" s="27">
        <v>848034</v>
      </c>
      <c r="L22" s="27">
        <v>847461</v>
      </c>
      <c r="M22" s="27">
        <v>847060</v>
      </c>
      <c r="N22" s="27">
        <v>2542555</v>
      </c>
      <c r="O22" s="27">
        <v>844278</v>
      </c>
      <c r="P22" s="27">
        <v>848697</v>
      </c>
      <c r="Q22" s="27">
        <v>886238</v>
      </c>
      <c r="R22" s="27">
        <v>2579213</v>
      </c>
      <c r="S22" s="27">
        <v>880850</v>
      </c>
      <c r="T22" s="27">
        <v>902380</v>
      </c>
      <c r="U22" s="27">
        <v>621627</v>
      </c>
      <c r="V22" s="27">
        <v>2404857</v>
      </c>
      <c r="W22" s="27">
        <v>9744131</v>
      </c>
      <c r="X22" s="27">
        <v>26282512</v>
      </c>
      <c r="Y22" s="27">
        <v>-16538381</v>
      </c>
      <c r="Z22" s="7">
        <v>-62.93</v>
      </c>
      <c r="AA22" s="25">
        <v>26282517</v>
      </c>
    </row>
    <row r="23" spans="1:27" ht="13.5">
      <c r="A23" s="5" t="s">
        <v>50</v>
      </c>
      <c r="B23" s="3"/>
      <c r="C23" s="22">
        <v>8650590</v>
      </c>
      <c r="D23" s="22"/>
      <c r="E23" s="23">
        <v>8806635</v>
      </c>
      <c r="F23" s="24">
        <v>8806635</v>
      </c>
      <c r="G23" s="24">
        <v>729713</v>
      </c>
      <c r="H23" s="24">
        <v>790479</v>
      </c>
      <c r="I23" s="24">
        <v>791408</v>
      </c>
      <c r="J23" s="24">
        <v>2311600</v>
      </c>
      <c r="K23" s="24">
        <v>898574</v>
      </c>
      <c r="L23" s="24">
        <v>904965</v>
      </c>
      <c r="M23" s="24">
        <v>901395</v>
      </c>
      <c r="N23" s="24">
        <v>2704934</v>
      </c>
      <c r="O23" s="24">
        <v>895074</v>
      </c>
      <c r="P23" s="24">
        <v>802650</v>
      </c>
      <c r="Q23" s="24">
        <v>865381</v>
      </c>
      <c r="R23" s="24">
        <v>2563105</v>
      </c>
      <c r="S23" s="24">
        <v>880423</v>
      </c>
      <c r="T23" s="24">
        <v>895320</v>
      </c>
      <c r="U23" s="24">
        <v>695178</v>
      </c>
      <c r="V23" s="24">
        <v>2470921</v>
      </c>
      <c r="W23" s="24">
        <v>10050560</v>
      </c>
      <c r="X23" s="24">
        <v>8806632</v>
      </c>
      <c r="Y23" s="24">
        <v>1243928</v>
      </c>
      <c r="Z23" s="6">
        <v>14.12</v>
      </c>
      <c r="AA23" s="22">
        <v>8806635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250033714</v>
      </c>
      <c r="D25" s="40">
        <f>+D5+D9+D15+D19+D24</f>
        <v>0</v>
      </c>
      <c r="E25" s="41">
        <f t="shared" si="4"/>
        <v>272088531</v>
      </c>
      <c r="F25" s="42">
        <f t="shared" si="4"/>
        <v>269622091</v>
      </c>
      <c r="G25" s="42">
        <f t="shared" si="4"/>
        <v>45136006</v>
      </c>
      <c r="H25" s="42">
        <f t="shared" si="4"/>
        <v>13545179</v>
      </c>
      <c r="I25" s="42">
        <f t="shared" si="4"/>
        <v>18907431</v>
      </c>
      <c r="J25" s="42">
        <f t="shared" si="4"/>
        <v>77588616</v>
      </c>
      <c r="K25" s="42">
        <f t="shared" si="4"/>
        <v>15935548</v>
      </c>
      <c r="L25" s="42">
        <f t="shared" si="4"/>
        <v>11825749</v>
      </c>
      <c r="M25" s="42">
        <f t="shared" si="4"/>
        <v>25563683</v>
      </c>
      <c r="N25" s="42">
        <f t="shared" si="4"/>
        <v>53324980</v>
      </c>
      <c r="O25" s="42">
        <f t="shared" si="4"/>
        <v>27916339</v>
      </c>
      <c r="P25" s="42">
        <f t="shared" si="4"/>
        <v>10167012</v>
      </c>
      <c r="Q25" s="42">
        <f t="shared" si="4"/>
        <v>39577617</v>
      </c>
      <c r="R25" s="42">
        <f t="shared" si="4"/>
        <v>77660968</v>
      </c>
      <c r="S25" s="42">
        <f t="shared" si="4"/>
        <v>12388222</v>
      </c>
      <c r="T25" s="42">
        <f t="shared" si="4"/>
        <v>12202734</v>
      </c>
      <c r="U25" s="42">
        <f t="shared" si="4"/>
        <v>10433767</v>
      </c>
      <c r="V25" s="42">
        <f t="shared" si="4"/>
        <v>35024723</v>
      </c>
      <c r="W25" s="42">
        <f t="shared" si="4"/>
        <v>243599287</v>
      </c>
      <c r="X25" s="42">
        <f t="shared" si="4"/>
        <v>272088528</v>
      </c>
      <c r="Y25" s="42">
        <f t="shared" si="4"/>
        <v>-28489241</v>
      </c>
      <c r="Z25" s="43">
        <f>+IF(X25&lt;&gt;0,+(Y25/X25)*100,0)</f>
        <v>-10.470577796650067</v>
      </c>
      <c r="AA25" s="40">
        <f>+AA5+AA9+AA15+AA19+AA24</f>
        <v>269622091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172695238</v>
      </c>
      <c r="D28" s="19">
        <f>SUM(D29:D31)</f>
        <v>0</v>
      </c>
      <c r="E28" s="20">
        <f t="shared" si="5"/>
        <v>124613242</v>
      </c>
      <c r="F28" s="21">
        <f t="shared" si="5"/>
        <v>127605442</v>
      </c>
      <c r="G28" s="21">
        <f t="shared" si="5"/>
        <v>2869625</v>
      </c>
      <c r="H28" s="21">
        <f t="shared" si="5"/>
        <v>5160212</v>
      </c>
      <c r="I28" s="21">
        <f t="shared" si="5"/>
        <v>3217770</v>
      </c>
      <c r="J28" s="21">
        <f t="shared" si="5"/>
        <v>11247607</v>
      </c>
      <c r="K28" s="21">
        <f t="shared" si="5"/>
        <v>4979571</v>
      </c>
      <c r="L28" s="21">
        <f t="shared" si="5"/>
        <v>6207497</v>
      </c>
      <c r="M28" s="21">
        <f t="shared" si="5"/>
        <v>7301243</v>
      </c>
      <c r="N28" s="21">
        <f t="shared" si="5"/>
        <v>18488311</v>
      </c>
      <c r="O28" s="21">
        <f t="shared" si="5"/>
        <v>5344419</v>
      </c>
      <c r="P28" s="21">
        <f t="shared" si="5"/>
        <v>4170363</v>
      </c>
      <c r="Q28" s="21">
        <f t="shared" si="5"/>
        <v>5258924</v>
      </c>
      <c r="R28" s="21">
        <f t="shared" si="5"/>
        <v>14773706</v>
      </c>
      <c r="S28" s="21">
        <f t="shared" si="5"/>
        <v>4193710</v>
      </c>
      <c r="T28" s="21">
        <f t="shared" si="5"/>
        <v>4438244</v>
      </c>
      <c r="U28" s="21">
        <f t="shared" si="5"/>
        <v>3004072</v>
      </c>
      <c r="V28" s="21">
        <f t="shared" si="5"/>
        <v>11636026</v>
      </c>
      <c r="W28" s="21">
        <f t="shared" si="5"/>
        <v>56145650</v>
      </c>
      <c r="X28" s="21">
        <f t="shared" si="5"/>
        <v>124613238</v>
      </c>
      <c r="Y28" s="21">
        <f t="shared" si="5"/>
        <v>-68467588</v>
      </c>
      <c r="Z28" s="4">
        <f>+IF(X28&lt;&gt;0,+(Y28/X28)*100,0)</f>
        <v>-54.94407263536479</v>
      </c>
      <c r="AA28" s="19">
        <f>SUM(AA29:AA31)</f>
        <v>127605442</v>
      </c>
    </row>
    <row r="29" spans="1:27" ht="13.5">
      <c r="A29" s="5" t="s">
        <v>33</v>
      </c>
      <c r="B29" s="3"/>
      <c r="C29" s="22">
        <v>142609567</v>
      </c>
      <c r="D29" s="22"/>
      <c r="E29" s="23">
        <v>83113463</v>
      </c>
      <c r="F29" s="24">
        <v>85029663</v>
      </c>
      <c r="G29" s="24">
        <v>1100191</v>
      </c>
      <c r="H29" s="24">
        <v>2248330</v>
      </c>
      <c r="I29" s="24">
        <v>1160632</v>
      </c>
      <c r="J29" s="24">
        <v>4509153</v>
      </c>
      <c r="K29" s="24">
        <v>1999939</v>
      </c>
      <c r="L29" s="24">
        <v>2455271</v>
      </c>
      <c r="M29" s="24">
        <v>3242253</v>
      </c>
      <c r="N29" s="24">
        <v>7697463</v>
      </c>
      <c r="O29" s="24">
        <v>1639732</v>
      </c>
      <c r="P29" s="24">
        <v>1684339</v>
      </c>
      <c r="Q29" s="24">
        <v>1781904</v>
      </c>
      <c r="R29" s="24">
        <v>5105975</v>
      </c>
      <c r="S29" s="24">
        <v>1198780</v>
      </c>
      <c r="T29" s="24">
        <v>2159252</v>
      </c>
      <c r="U29" s="24">
        <v>1096604</v>
      </c>
      <c r="V29" s="24">
        <v>4454636</v>
      </c>
      <c r="W29" s="24">
        <v>21767227</v>
      </c>
      <c r="X29" s="24">
        <v>83113464</v>
      </c>
      <c r="Y29" s="24">
        <v>-61346237</v>
      </c>
      <c r="Z29" s="6">
        <v>-73.81</v>
      </c>
      <c r="AA29" s="22">
        <v>85029663</v>
      </c>
    </row>
    <row r="30" spans="1:27" ht="13.5">
      <c r="A30" s="5" t="s">
        <v>34</v>
      </c>
      <c r="B30" s="3"/>
      <c r="C30" s="25">
        <v>30085671</v>
      </c>
      <c r="D30" s="25"/>
      <c r="E30" s="26">
        <v>29679315</v>
      </c>
      <c r="F30" s="27">
        <v>42575779</v>
      </c>
      <c r="G30" s="27">
        <v>1118059</v>
      </c>
      <c r="H30" s="27">
        <v>1958960</v>
      </c>
      <c r="I30" s="27">
        <v>1213467</v>
      </c>
      <c r="J30" s="27">
        <v>4290486</v>
      </c>
      <c r="K30" s="27">
        <v>2134112</v>
      </c>
      <c r="L30" s="27">
        <v>2784345</v>
      </c>
      <c r="M30" s="27">
        <v>3097661</v>
      </c>
      <c r="N30" s="27">
        <v>8016118</v>
      </c>
      <c r="O30" s="27">
        <v>2719193</v>
      </c>
      <c r="P30" s="27">
        <v>1459449</v>
      </c>
      <c r="Q30" s="27">
        <v>2464265</v>
      </c>
      <c r="R30" s="27">
        <v>6642907</v>
      </c>
      <c r="S30" s="27">
        <v>2027998</v>
      </c>
      <c r="T30" s="27">
        <v>1221990</v>
      </c>
      <c r="U30" s="27">
        <v>1020668</v>
      </c>
      <c r="V30" s="27">
        <v>4270656</v>
      </c>
      <c r="W30" s="27">
        <v>23220167</v>
      </c>
      <c r="X30" s="27">
        <v>29679312</v>
      </c>
      <c r="Y30" s="27">
        <v>-6459145</v>
      </c>
      <c r="Z30" s="7">
        <v>-21.76</v>
      </c>
      <c r="AA30" s="25">
        <v>42575779</v>
      </c>
    </row>
    <row r="31" spans="1:27" ht="13.5">
      <c r="A31" s="5" t="s">
        <v>35</v>
      </c>
      <c r="B31" s="3"/>
      <c r="C31" s="22"/>
      <c r="D31" s="22"/>
      <c r="E31" s="23">
        <v>11820464</v>
      </c>
      <c r="F31" s="24"/>
      <c r="G31" s="24">
        <v>651375</v>
      </c>
      <c r="H31" s="24">
        <v>952922</v>
      </c>
      <c r="I31" s="24">
        <v>843671</v>
      </c>
      <c r="J31" s="24">
        <v>2447968</v>
      </c>
      <c r="K31" s="24">
        <v>845520</v>
      </c>
      <c r="L31" s="24">
        <v>967881</v>
      </c>
      <c r="M31" s="24">
        <v>961329</v>
      </c>
      <c r="N31" s="24">
        <v>2774730</v>
      </c>
      <c r="O31" s="24">
        <v>985494</v>
      </c>
      <c r="P31" s="24">
        <v>1026575</v>
      </c>
      <c r="Q31" s="24">
        <v>1012755</v>
      </c>
      <c r="R31" s="24">
        <v>3024824</v>
      </c>
      <c r="S31" s="24">
        <v>966932</v>
      </c>
      <c r="T31" s="24">
        <v>1057002</v>
      </c>
      <c r="U31" s="24">
        <v>886800</v>
      </c>
      <c r="V31" s="24">
        <v>2910734</v>
      </c>
      <c r="W31" s="24">
        <v>11158256</v>
      </c>
      <c r="X31" s="24">
        <v>11820462</v>
      </c>
      <c r="Y31" s="24">
        <v>-662206</v>
      </c>
      <c r="Z31" s="6">
        <v>-5.6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8895579</v>
      </c>
      <c r="D32" s="19">
        <f>SUM(D33:D37)</f>
        <v>0</v>
      </c>
      <c r="E32" s="20">
        <f t="shared" si="6"/>
        <v>10493328</v>
      </c>
      <c r="F32" s="21">
        <f t="shared" si="6"/>
        <v>10737327</v>
      </c>
      <c r="G32" s="21">
        <f t="shared" si="6"/>
        <v>729442</v>
      </c>
      <c r="H32" s="21">
        <f t="shared" si="6"/>
        <v>788101</v>
      </c>
      <c r="I32" s="21">
        <f t="shared" si="6"/>
        <v>817060</v>
      </c>
      <c r="J32" s="21">
        <f t="shared" si="6"/>
        <v>2334603</v>
      </c>
      <c r="K32" s="21">
        <f t="shared" si="6"/>
        <v>764582</v>
      </c>
      <c r="L32" s="21">
        <f t="shared" si="6"/>
        <v>789656</v>
      </c>
      <c r="M32" s="21">
        <f t="shared" si="6"/>
        <v>742212</v>
      </c>
      <c r="N32" s="21">
        <f t="shared" si="6"/>
        <v>2296450</v>
      </c>
      <c r="O32" s="21">
        <f t="shared" si="6"/>
        <v>833885</v>
      </c>
      <c r="P32" s="21">
        <f t="shared" si="6"/>
        <v>704902</v>
      </c>
      <c r="Q32" s="21">
        <f t="shared" si="6"/>
        <v>745772</v>
      </c>
      <c r="R32" s="21">
        <f t="shared" si="6"/>
        <v>2284559</v>
      </c>
      <c r="S32" s="21">
        <f t="shared" si="6"/>
        <v>723855</v>
      </c>
      <c r="T32" s="21">
        <f t="shared" si="6"/>
        <v>733850</v>
      </c>
      <c r="U32" s="21">
        <f t="shared" si="6"/>
        <v>704631</v>
      </c>
      <c r="V32" s="21">
        <f t="shared" si="6"/>
        <v>2162336</v>
      </c>
      <c r="W32" s="21">
        <f t="shared" si="6"/>
        <v>9077948</v>
      </c>
      <c r="X32" s="21">
        <f t="shared" si="6"/>
        <v>10493334</v>
      </c>
      <c r="Y32" s="21">
        <f t="shared" si="6"/>
        <v>-1415386</v>
      </c>
      <c r="Z32" s="4">
        <f>+IF(X32&lt;&gt;0,+(Y32/X32)*100,0)</f>
        <v>-13.488429892729995</v>
      </c>
      <c r="AA32" s="19">
        <f>SUM(AA33:AA37)</f>
        <v>10737327</v>
      </c>
    </row>
    <row r="33" spans="1:27" ht="13.5">
      <c r="A33" s="5" t="s">
        <v>37</v>
      </c>
      <c r="B33" s="3"/>
      <c r="C33" s="22">
        <v>1676406</v>
      </c>
      <c r="D33" s="22"/>
      <c r="E33" s="23">
        <v>2394399</v>
      </c>
      <c r="F33" s="24">
        <v>2343398</v>
      </c>
      <c r="G33" s="24">
        <v>149460</v>
      </c>
      <c r="H33" s="24">
        <v>149192</v>
      </c>
      <c r="I33" s="24">
        <v>150382</v>
      </c>
      <c r="J33" s="24">
        <v>449034</v>
      </c>
      <c r="K33" s="24">
        <v>160284</v>
      </c>
      <c r="L33" s="24">
        <v>143945</v>
      </c>
      <c r="M33" s="24">
        <v>141973</v>
      </c>
      <c r="N33" s="24">
        <v>446202</v>
      </c>
      <c r="O33" s="24">
        <v>146658</v>
      </c>
      <c r="P33" s="24">
        <v>137598</v>
      </c>
      <c r="Q33" s="24">
        <v>133119</v>
      </c>
      <c r="R33" s="24">
        <v>417375</v>
      </c>
      <c r="S33" s="24">
        <v>136070</v>
      </c>
      <c r="T33" s="24">
        <v>128459</v>
      </c>
      <c r="U33" s="24">
        <v>128970</v>
      </c>
      <c r="V33" s="24">
        <v>393499</v>
      </c>
      <c r="W33" s="24">
        <v>1706110</v>
      </c>
      <c r="X33" s="24">
        <v>2394397</v>
      </c>
      <c r="Y33" s="24">
        <v>-688287</v>
      </c>
      <c r="Z33" s="6">
        <v>-28.75</v>
      </c>
      <c r="AA33" s="22">
        <v>2343398</v>
      </c>
    </row>
    <row r="34" spans="1:27" ht="13.5">
      <c r="A34" s="5" t="s">
        <v>38</v>
      </c>
      <c r="B34" s="3"/>
      <c r="C34" s="22">
        <v>4771694</v>
      </c>
      <c r="D34" s="22"/>
      <c r="E34" s="23">
        <v>4884617</v>
      </c>
      <c r="F34" s="24">
        <v>5073617</v>
      </c>
      <c r="G34" s="24">
        <v>382669</v>
      </c>
      <c r="H34" s="24">
        <v>390024</v>
      </c>
      <c r="I34" s="24">
        <v>415633</v>
      </c>
      <c r="J34" s="24">
        <v>1188326</v>
      </c>
      <c r="K34" s="24">
        <v>395844</v>
      </c>
      <c r="L34" s="24">
        <v>452864</v>
      </c>
      <c r="M34" s="24">
        <v>407877</v>
      </c>
      <c r="N34" s="24">
        <v>1256585</v>
      </c>
      <c r="O34" s="24">
        <v>449287</v>
      </c>
      <c r="P34" s="24">
        <v>393149</v>
      </c>
      <c r="Q34" s="24">
        <v>430713</v>
      </c>
      <c r="R34" s="24">
        <v>1273149</v>
      </c>
      <c r="S34" s="24">
        <v>387513</v>
      </c>
      <c r="T34" s="24">
        <v>408305</v>
      </c>
      <c r="U34" s="24">
        <v>383813</v>
      </c>
      <c r="V34" s="24">
        <v>1179631</v>
      </c>
      <c r="W34" s="24">
        <v>4897691</v>
      </c>
      <c r="X34" s="24">
        <v>4884620</v>
      </c>
      <c r="Y34" s="24">
        <v>13071</v>
      </c>
      <c r="Z34" s="6">
        <v>0.27</v>
      </c>
      <c r="AA34" s="22">
        <v>5073617</v>
      </c>
    </row>
    <row r="35" spans="1:27" ht="13.5">
      <c r="A35" s="5" t="s">
        <v>39</v>
      </c>
      <c r="B35" s="3"/>
      <c r="C35" s="22">
        <v>2223278</v>
      </c>
      <c r="D35" s="22"/>
      <c r="E35" s="23">
        <v>2291063</v>
      </c>
      <c r="F35" s="24">
        <v>2497063</v>
      </c>
      <c r="G35" s="24">
        <v>169229</v>
      </c>
      <c r="H35" s="24">
        <v>220802</v>
      </c>
      <c r="I35" s="24">
        <v>201391</v>
      </c>
      <c r="J35" s="24">
        <v>591422</v>
      </c>
      <c r="K35" s="24">
        <v>178875</v>
      </c>
      <c r="L35" s="24">
        <v>163268</v>
      </c>
      <c r="M35" s="24">
        <v>162781</v>
      </c>
      <c r="N35" s="24">
        <v>504924</v>
      </c>
      <c r="O35" s="24">
        <v>208361</v>
      </c>
      <c r="P35" s="24">
        <v>144577</v>
      </c>
      <c r="Q35" s="24">
        <v>152362</v>
      </c>
      <c r="R35" s="24">
        <v>505300</v>
      </c>
      <c r="S35" s="24">
        <v>170112</v>
      </c>
      <c r="T35" s="24">
        <v>167508</v>
      </c>
      <c r="U35" s="24">
        <v>162269</v>
      </c>
      <c r="V35" s="24">
        <v>499889</v>
      </c>
      <c r="W35" s="24">
        <v>2101535</v>
      </c>
      <c r="X35" s="24">
        <v>2291064</v>
      </c>
      <c r="Y35" s="24">
        <v>-189529</v>
      </c>
      <c r="Z35" s="6">
        <v>-8.27</v>
      </c>
      <c r="AA35" s="22">
        <v>2497063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224201</v>
      </c>
      <c r="D37" s="25"/>
      <c r="E37" s="26">
        <v>923249</v>
      </c>
      <c r="F37" s="27">
        <v>823249</v>
      </c>
      <c r="G37" s="27">
        <v>28084</v>
      </c>
      <c r="H37" s="27">
        <v>28083</v>
      </c>
      <c r="I37" s="27">
        <v>49654</v>
      </c>
      <c r="J37" s="27">
        <v>105821</v>
      </c>
      <c r="K37" s="27">
        <v>29579</v>
      </c>
      <c r="L37" s="27">
        <v>29579</v>
      </c>
      <c r="M37" s="27">
        <v>29581</v>
      </c>
      <c r="N37" s="27">
        <v>88739</v>
      </c>
      <c r="O37" s="27">
        <v>29579</v>
      </c>
      <c r="P37" s="27">
        <v>29578</v>
      </c>
      <c r="Q37" s="27">
        <v>29578</v>
      </c>
      <c r="R37" s="27">
        <v>88735</v>
      </c>
      <c r="S37" s="27">
        <v>30160</v>
      </c>
      <c r="T37" s="27">
        <v>29578</v>
      </c>
      <c r="U37" s="27">
        <v>29579</v>
      </c>
      <c r="V37" s="27">
        <v>89317</v>
      </c>
      <c r="W37" s="27">
        <v>372612</v>
      </c>
      <c r="X37" s="27">
        <v>923253</v>
      </c>
      <c r="Y37" s="27">
        <v>-550641</v>
      </c>
      <c r="Z37" s="7">
        <v>-59.64</v>
      </c>
      <c r="AA37" s="25">
        <v>823249</v>
      </c>
    </row>
    <row r="38" spans="1:27" ht="13.5">
      <c r="A38" s="2" t="s">
        <v>42</v>
      </c>
      <c r="B38" s="8"/>
      <c r="C38" s="19">
        <f aca="true" t="shared" si="7" ref="C38:Y38">SUM(C39:C41)</f>
        <v>31175788</v>
      </c>
      <c r="D38" s="19">
        <f>SUM(D39:D41)</f>
        <v>0</v>
      </c>
      <c r="E38" s="20">
        <f t="shared" si="7"/>
        <v>40747960</v>
      </c>
      <c r="F38" s="21">
        <f t="shared" si="7"/>
        <v>40848960</v>
      </c>
      <c r="G38" s="21">
        <f t="shared" si="7"/>
        <v>2127322</v>
      </c>
      <c r="H38" s="21">
        <f t="shared" si="7"/>
        <v>3566357</v>
      </c>
      <c r="I38" s="21">
        <f t="shared" si="7"/>
        <v>2282223</v>
      </c>
      <c r="J38" s="21">
        <f t="shared" si="7"/>
        <v>7975902</v>
      </c>
      <c r="K38" s="21">
        <f t="shared" si="7"/>
        <v>2748797</v>
      </c>
      <c r="L38" s="21">
        <f t="shared" si="7"/>
        <v>3062625</v>
      </c>
      <c r="M38" s="21">
        <f t="shared" si="7"/>
        <v>3244509</v>
      </c>
      <c r="N38" s="21">
        <f t="shared" si="7"/>
        <v>9055931</v>
      </c>
      <c r="O38" s="21">
        <f t="shared" si="7"/>
        <v>2438762</v>
      </c>
      <c r="P38" s="21">
        <f t="shared" si="7"/>
        <v>2340534</v>
      </c>
      <c r="Q38" s="21">
        <f t="shared" si="7"/>
        <v>2735204</v>
      </c>
      <c r="R38" s="21">
        <f t="shared" si="7"/>
        <v>7514500</v>
      </c>
      <c r="S38" s="21">
        <f t="shared" si="7"/>
        <v>1835279</v>
      </c>
      <c r="T38" s="21">
        <f t="shared" si="7"/>
        <v>2006579</v>
      </c>
      <c r="U38" s="21">
        <f t="shared" si="7"/>
        <v>1443593</v>
      </c>
      <c r="V38" s="21">
        <f t="shared" si="7"/>
        <v>5285451</v>
      </c>
      <c r="W38" s="21">
        <f t="shared" si="7"/>
        <v>29831784</v>
      </c>
      <c r="X38" s="21">
        <f t="shared" si="7"/>
        <v>40747956</v>
      </c>
      <c r="Y38" s="21">
        <f t="shared" si="7"/>
        <v>-10916172</v>
      </c>
      <c r="Z38" s="4">
        <f>+IF(X38&lt;&gt;0,+(Y38/X38)*100,0)</f>
        <v>-26.78949589520515</v>
      </c>
      <c r="AA38" s="19">
        <f>SUM(AA39:AA41)</f>
        <v>40848960</v>
      </c>
    </row>
    <row r="39" spans="1:27" ht="13.5">
      <c r="A39" s="5" t="s">
        <v>43</v>
      </c>
      <c r="B39" s="3"/>
      <c r="C39" s="22">
        <v>13379718</v>
      </c>
      <c r="D39" s="22"/>
      <c r="E39" s="23">
        <v>16588113</v>
      </c>
      <c r="F39" s="24">
        <v>16513113</v>
      </c>
      <c r="G39" s="24">
        <v>1073821</v>
      </c>
      <c r="H39" s="24">
        <v>1136126</v>
      </c>
      <c r="I39" s="24">
        <v>1160165</v>
      </c>
      <c r="J39" s="24">
        <v>3370112</v>
      </c>
      <c r="K39" s="24">
        <v>1093641</v>
      </c>
      <c r="L39" s="24">
        <v>1130818</v>
      </c>
      <c r="M39" s="24">
        <v>1165955</v>
      </c>
      <c r="N39" s="24">
        <v>3390414</v>
      </c>
      <c r="O39" s="24">
        <v>1151008</v>
      </c>
      <c r="P39" s="24">
        <v>1202082</v>
      </c>
      <c r="Q39" s="24">
        <v>1142809</v>
      </c>
      <c r="R39" s="24">
        <v>3495899</v>
      </c>
      <c r="S39" s="24">
        <v>1043919</v>
      </c>
      <c r="T39" s="24">
        <v>1079554</v>
      </c>
      <c r="U39" s="24">
        <v>958271</v>
      </c>
      <c r="V39" s="24">
        <v>3081744</v>
      </c>
      <c r="W39" s="24">
        <v>13338169</v>
      </c>
      <c r="X39" s="24">
        <v>16588108</v>
      </c>
      <c r="Y39" s="24">
        <v>-3249939</v>
      </c>
      <c r="Z39" s="6">
        <v>-19.59</v>
      </c>
      <c r="AA39" s="22">
        <v>16513113</v>
      </c>
    </row>
    <row r="40" spans="1:27" ht="13.5">
      <c r="A40" s="5" t="s">
        <v>44</v>
      </c>
      <c r="B40" s="3"/>
      <c r="C40" s="22">
        <v>17796070</v>
      </c>
      <c r="D40" s="22"/>
      <c r="E40" s="23">
        <v>24159847</v>
      </c>
      <c r="F40" s="24">
        <v>24335847</v>
      </c>
      <c r="G40" s="24">
        <v>1053501</v>
      </c>
      <c r="H40" s="24">
        <v>2430231</v>
      </c>
      <c r="I40" s="24">
        <v>1122058</v>
      </c>
      <c r="J40" s="24">
        <v>4605790</v>
      </c>
      <c r="K40" s="24">
        <v>1655156</v>
      </c>
      <c r="L40" s="24">
        <v>1931807</v>
      </c>
      <c r="M40" s="24">
        <v>2078554</v>
      </c>
      <c r="N40" s="24">
        <v>5665517</v>
      </c>
      <c r="O40" s="24">
        <v>1287754</v>
      </c>
      <c r="P40" s="24">
        <v>1138452</v>
      </c>
      <c r="Q40" s="24">
        <v>1592395</v>
      </c>
      <c r="R40" s="24">
        <v>4018601</v>
      </c>
      <c r="S40" s="24">
        <v>791360</v>
      </c>
      <c r="T40" s="24">
        <v>927025</v>
      </c>
      <c r="U40" s="24">
        <v>485322</v>
      </c>
      <c r="V40" s="24">
        <v>2203707</v>
      </c>
      <c r="W40" s="24">
        <v>16493615</v>
      </c>
      <c r="X40" s="24">
        <v>24159848</v>
      </c>
      <c r="Y40" s="24">
        <v>-7666233</v>
      </c>
      <c r="Z40" s="6">
        <v>-31.73</v>
      </c>
      <c r="AA40" s="22">
        <v>24335847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64134681</v>
      </c>
      <c r="D42" s="19">
        <f>SUM(D43:D46)</f>
        <v>0</v>
      </c>
      <c r="E42" s="20">
        <f t="shared" si="8"/>
        <v>84206921</v>
      </c>
      <c r="F42" s="21">
        <f t="shared" si="8"/>
        <v>84279321</v>
      </c>
      <c r="G42" s="21">
        <f t="shared" si="8"/>
        <v>1494216</v>
      </c>
      <c r="H42" s="21">
        <f t="shared" si="8"/>
        <v>14641930</v>
      </c>
      <c r="I42" s="21">
        <f t="shared" si="8"/>
        <v>2172051</v>
      </c>
      <c r="J42" s="21">
        <f t="shared" si="8"/>
        <v>18308197</v>
      </c>
      <c r="K42" s="21">
        <f t="shared" si="8"/>
        <v>9508653</v>
      </c>
      <c r="L42" s="21">
        <f t="shared" si="8"/>
        <v>5584978</v>
      </c>
      <c r="M42" s="21">
        <f t="shared" si="8"/>
        <v>5873681</v>
      </c>
      <c r="N42" s="21">
        <f t="shared" si="8"/>
        <v>20967312</v>
      </c>
      <c r="O42" s="21">
        <f t="shared" si="8"/>
        <v>5075980</v>
      </c>
      <c r="P42" s="21">
        <f t="shared" si="8"/>
        <v>5715738</v>
      </c>
      <c r="Q42" s="21">
        <f t="shared" si="8"/>
        <v>7779884</v>
      </c>
      <c r="R42" s="21">
        <f t="shared" si="8"/>
        <v>18571602</v>
      </c>
      <c r="S42" s="21">
        <f t="shared" si="8"/>
        <v>2982197</v>
      </c>
      <c r="T42" s="21">
        <f t="shared" si="8"/>
        <v>10340492</v>
      </c>
      <c r="U42" s="21">
        <f t="shared" si="8"/>
        <v>4137592</v>
      </c>
      <c r="V42" s="21">
        <f t="shared" si="8"/>
        <v>17460281</v>
      </c>
      <c r="W42" s="21">
        <f t="shared" si="8"/>
        <v>75307392</v>
      </c>
      <c r="X42" s="21">
        <f t="shared" si="8"/>
        <v>84206922</v>
      </c>
      <c r="Y42" s="21">
        <f t="shared" si="8"/>
        <v>-8899530</v>
      </c>
      <c r="Z42" s="4">
        <f>+IF(X42&lt;&gt;0,+(Y42/X42)*100,0)</f>
        <v>-10.568644226183686</v>
      </c>
      <c r="AA42" s="19">
        <f>SUM(AA43:AA46)</f>
        <v>84279321</v>
      </c>
    </row>
    <row r="43" spans="1:27" ht="13.5">
      <c r="A43" s="5" t="s">
        <v>47</v>
      </c>
      <c r="B43" s="3"/>
      <c r="C43" s="22">
        <v>43005107</v>
      </c>
      <c r="D43" s="22"/>
      <c r="E43" s="23">
        <v>55616020</v>
      </c>
      <c r="F43" s="24">
        <v>55661020</v>
      </c>
      <c r="G43" s="24">
        <v>247071</v>
      </c>
      <c r="H43" s="24">
        <v>13107365</v>
      </c>
      <c r="I43" s="24">
        <v>287802</v>
      </c>
      <c r="J43" s="24">
        <v>13642238</v>
      </c>
      <c r="K43" s="24">
        <v>8016736</v>
      </c>
      <c r="L43" s="24">
        <v>3861516</v>
      </c>
      <c r="M43" s="24">
        <v>4244269</v>
      </c>
      <c r="N43" s="24">
        <v>16122521</v>
      </c>
      <c r="O43" s="24">
        <v>3371974</v>
      </c>
      <c r="P43" s="24">
        <v>3536113</v>
      </c>
      <c r="Q43" s="24">
        <v>5279884</v>
      </c>
      <c r="R43" s="24">
        <v>12187971</v>
      </c>
      <c r="S43" s="24">
        <v>515713</v>
      </c>
      <c r="T43" s="24">
        <v>8093066</v>
      </c>
      <c r="U43" s="24">
        <v>2371515</v>
      </c>
      <c r="V43" s="24">
        <v>10980294</v>
      </c>
      <c r="W43" s="24">
        <v>52933024</v>
      </c>
      <c r="X43" s="24">
        <v>55616023</v>
      </c>
      <c r="Y43" s="24">
        <v>-2682999</v>
      </c>
      <c r="Z43" s="6">
        <v>-4.82</v>
      </c>
      <c r="AA43" s="22">
        <v>55661020</v>
      </c>
    </row>
    <row r="44" spans="1:27" ht="13.5">
      <c r="A44" s="5" t="s">
        <v>48</v>
      </c>
      <c r="B44" s="3"/>
      <c r="C44" s="22">
        <v>6623001</v>
      </c>
      <c r="D44" s="22"/>
      <c r="E44" s="23">
        <v>9079648</v>
      </c>
      <c r="F44" s="24">
        <v>9134648</v>
      </c>
      <c r="G44" s="24">
        <v>247527</v>
      </c>
      <c r="H44" s="24">
        <v>263807</v>
      </c>
      <c r="I44" s="24">
        <v>368477</v>
      </c>
      <c r="J44" s="24">
        <v>879811</v>
      </c>
      <c r="K44" s="24">
        <v>470994</v>
      </c>
      <c r="L44" s="24">
        <v>696488</v>
      </c>
      <c r="M44" s="24">
        <v>620937</v>
      </c>
      <c r="N44" s="24">
        <v>1788419</v>
      </c>
      <c r="O44" s="24">
        <v>642287</v>
      </c>
      <c r="P44" s="24">
        <v>1097563</v>
      </c>
      <c r="Q44" s="24">
        <v>1415890</v>
      </c>
      <c r="R44" s="24">
        <v>3155740</v>
      </c>
      <c r="S44" s="24">
        <v>1312919</v>
      </c>
      <c r="T44" s="24">
        <v>709541</v>
      </c>
      <c r="U44" s="24">
        <v>490931</v>
      </c>
      <c r="V44" s="24">
        <v>2513391</v>
      </c>
      <c r="W44" s="24">
        <v>8337361</v>
      </c>
      <c r="X44" s="24">
        <v>9079649</v>
      </c>
      <c r="Y44" s="24">
        <v>-742288</v>
      </c>
      <c r="Z44" s="6">
        <v>-8.18</v>
      </c>
      <c r="AA44" s="22">
        <v>9134648</v>
      </c>
    </row>
    <row r="45" spans="1:27" ht="13.5">
      <c r="A45" s="5" t="s">
        <v>49</v>
      </c>
      <c r="B45" s="3"/>
      <c r="C45" s="25">
        <v>6490635</v>
      </c>
      <c r="D45" s="25"/>
      <c r="E45" s="26">
        <v>7644568</v>
      </c>
      <c r="F45" s="27">
        <v>7791968</v>
      </c>
      <c r="G45" s="27">
        <v>531631</v>
      </c>
      <c r="H45" s="27">
        <v>534935</v>
      </c>
      <c r="I45" s="27">
        <v>532347</v>
      </c>
      <c r="J45" s="27">
        <v>1598913</v>
      </c>
      <c r="K45" s="27">
        <v>507769</v>
      </c>
      <c r="L45" s="27">
        <v>439133</v>
      </c>
      <c r="M45" s="27">
        <v>424166</v>
      </c>
      <c r="N45" s="27">
        <v>1371068</v>
      </c>
      <c r="O45" s="27">
        <v>484301</v>
      </c>
      <c r="P45" s="27">
        <v>497651</v>
      </c>
      <c r="Q45" s="27">
        <v>495447</v>
      </c>
      <c r="R45" s="27">
        <v>1477399</v>
      </c>
      <c r="S45" s="27">
        <v>544408</v>
      </c>
      <c r="T45" s="27">
        <v>606218</v>
      </c>
      <c r="U45" s="27">
        <v>508173</v>
      </c>
      <c r="V45" s="27">
        <v>1658799</v>
      </c>
      <c r="W45" s="27">
        <v>6106179</v>
      </c>
      <c r="X45" s="27">
        <v>7644568</v>
      </c>
      <c r="Y45" s="27">
        <v>-1538389</v>
      </c>
      <c r="Z45" s="7">
        <v>-20.12</v>
      </c>
      <c r="AA45" s="25">
        <v>7791968</v>
      </c>
    </row>
    <row r="46" spans="1:27" ht="13.5">
      <c r="A46" s="5" t="s">
        <v>50</v>
      </c>
      <c r="B46" s="3"/>
      <c r="C46" s="22">
        <v>8015938</v>
      </c>
      <c r="D46" s="22"/>
      <c r="E46" s="23">
        <v>11866685</v>
      </c>
      <c r="F46" s="24">
        <v>11691685</v>
      </c>
      <c r="G46" s="24">
        <v>467987</v>
      </c>
      <c r="H46" s="24">
        <v>735823</v>
      </c>
      <c r="I46" s="24">
        <v>983425</v>
      </c>
      <c r="J46" s="24">
        <v>2187235</v>
      </c>
      <c r="K46" s="24">
        <v>513154</v>
      </c>
      <c r="L46" s="24">
        <v>587841</v>
      </c>
      <c r="M46" s="24">
        <v>584309</v>
      </c>
      <c r="N46" s="24">
        <v>1685304</v>
      </c>
      <c r="O46" s="24">
        <v>577418</v>
      </c>
      <c r="P46" s="24">
        <v>584411</v>
      </c>
      <c r="Q46" s="24">
        <v>588663</v>
      </c>
      <c r="R46" s="24">
        <v>1750492</v>
      </c>
      <c r="S46" s="24">
        <v>609157</v>
      </c>
      <c r="T46" s="24">
        <v>931667</v>
      </c>
      <c r="U46" s="24">
        <v>766973</v>
      </c>
      <c r="V46" s="24">
        <v>2307797</v>
      </c>
      <c r="W46" s="24">
        <v>7930828</v>
      </c>
      <c r="X46" s="24">
        <v>11866682</v>
      </c>
      <c r="Y46" s="24">
        <v>-3935854</v>
      </c>
      <c r="Z46" s="6">
        <v>-33.17</v>
      </c>
      <c r="AA46" s="22">
        <v>11691685</v>
      </c>
    </row>
    <row r="47" spans="1:27" ht="13.5">
      <c r="A47" s="2" t="s">
        <v>51</v>
      </c>
      <c r="B47" s="8" t="s">
        <v>52</v>
      </c>
      <c r="C47" s="19">
        <v>356387</v>
      </c>
      <c r="D47" s="19"/>
      <c r="E47" s="20">
        <v>819892</v>
      </c>
      <c r="F47" s="21">
        <v>829893</v>
      </c>
      <c r="G47" s="21">
        <v>60091</v>
      </c>
      <c r="H47" s="21">
        <v>58131</v>
      </c>
      <c r="I47" s="21">
        <v>72879</v>
      </c>
      <c r="J47" s="21">
        <v>191101</v>
      </c>
      <c r="K47" s="21">
        <v>72367</v>
      </c>
      <c r="L47" s="21">
        <v>61433</v>
      </c>
      <c r="M47" s="21">
        <v>83824</v>
      </c>
      <c r="N47" s="21">
        <v>217624</v>
      </c>
      <c r="O47" s="21">
        <v>60680</v>
      </c>
      <c r="P47" s="21">
        <v>61593</v>
      </c>
      <c r="Q47" s="21">
        <v>66118</v>
      </c>
      <c r="R47" s="21">
        <v>188391</v>
      </c>
      <c r="S47" s="21">
        <v>56684</v>
      </c>
      <c r="T47" s="21">
        <v>54479</v>
      </c>
      <c r="U47" s="21">
        <v>51363</v>
      </c>
      <c r="V47" s="21">
        <v>162526</v>
      </c>
      <c r="W47" s="21">
        <v>759642</v>
      </c>
      <c r="X47" s="21">
        <v>819892</v>
      </c>
      <c r="Y47" s="21">
        <v>-60250</v>
      </c>
      <c r="Z47" s="4">
        <v>-7.35</v>
      </c>
      <c r="AA47" s="19">
        <v>829893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277257673</v>
      </c>
      <c r="D48" s="40">
        <f>+D28+D32+D38+D42+D47</f>
        <v>0</v>
      </c>
      <c r="E48" s="41">
        <f t="shared" si="9"/>
        <v>260881343</v>
      </c>
      <c r="F48" s="42">
        <f t="shared" si="9"/>
        <v>264300943</v>
      </c>
      <c r="G48" s="42">
        <f t="shared" si="9"/>
        <v>7280696</v>
      </c>
      <c r="H48" s="42">
        <f t="shared" si="9"/>
        <v>24214731</v>
      </c>
      <c r="I48" s="42">
        <f t="shared" si="9"/>
        <v>8561983</v>
      </c>
      <c r="J48" s="42">
        <f t="shared" si="9"/>
        <v>40057410</v>
      </c>
      <c r="K48" s="42">
        <f t="shared" si="9"/>
        <v>18073970</v>
      </c>
      <c r="L48" s="42">
        <f t="shared" si="9"/>
        <v>15706189</v>
      </c>
      <c r="M48" s="42">
        <f t="shared" si="9"/>
        <v>17245469</v>
      </c>
      <c r="N48" s="42">
        <f t="shared" si="9"/>
        <v>51025628</v>
      </c>
      <c r="O48" s="42">
        <f t="shared" si="9"/>
        <v>13753726</v>
      </c>
      <c r="P48" s="42">
        <f t="shared" si="9"/>
        <v>12993130</v>
      </c>
      <c r="Q48" s="42">
        <f t="shared" si="9"/>
        <v>16585902</v>
      </c>
      <c r="R48" s="42">
        <f t="shared" si="9"/>
        <v>43332758</v>
      </c>
      <c r="S48" s="42">
        <f t="shared" si="9"/>
        <v>9791725</v>
      </c>
      <c r="T48" s="42">
        <f t="shared" si="9"/>
        <v>17573644</v>
      </c>
      <c r="U48" s="42">
        <f t="shared" si="9"/>
        <v>9341251</v>
      </c>
      <c r="V48" s="42">
        <f t="shared" si="9"/>
        <v>36706620</v>
      </c>
      <c r="W48" s="42">
        <f t="shared" si="9"/>
        <v>171122416</v>
      </c>
      <c r="X48" s="42">
        <f t="shared" si="9"/>
        <v>260881342</v>
      </c>
      <c r="Y48" s="42">
        <f t="shared" si="9"/>
        <v>-89758926</v>
      </c>
      <c r="Z48" s="43">
        <f>+IF(X48&lt;&gt;0,+(Y48/X48)*100,0)</f>
        <v>-34.40603506248446</v>
      </c>
      <c r="AA48" s="40">
        <f>+AA28+AA32+AA38+AA42+AA47</f>
        <v>264300943</v>
      </c>
    </row>
    <row r="49" spans="1:27" ht="13.5">
      <c r="A49" s="14" t="s">
        <v>58</v>
      </c>
      <c r="B49" s="15"/>
      <c r="C49" s="44">
        <f aca="true" t="shared" si="10" ref="C49:Y49">+C25-C48</f>
        <v>-27223959</v>
      </c>
      <c r="D49" s="44">
        <f>+D25-D48</f>
        <v>0</v>
      </c>
      <c r="E49" s="45">
        <f t="shared" si="10"/>
        <v>11207188</v>
      </c>
      <c r="F49" s="46">
        <f t="shared" si="10"/>
        <v>5321148</v>
      </c>
      <c r="G49" s="46">
        <f t="shared" si="10"/>
        <v>37855310</v>
      </c>
      <c r="H49" s="46">
        <f t="shared" si="10"/>
        <v>-10669552</v>
      </c>
      <c r="I49" s="46">
        <f t="shared" si="10"/>
        <v>10345448</v>
      </c>
      <c r="J49" s="46">
        <f t="shared" si="10"/>
        <v>37531206</v>
      </c>
      <c r="K49" s="46">
        <f t="shared" si="10"/>
        <v>-2138422</v>
      </c>
      <c r="L49" s="46">
        <f t="shared" si="10"/>
        <v>-3880440</v>
      </c>
      <c r="M49" s="46">
        <f t="shared" si="10"/>
        <v>8318214</v>
      </c>
      <c r="N49" s="46">
        <f t="shared" si="10"/>
        <v>2299352</v>
      </c>
      <c r="O49" s="46">
        <f t="shared" si="10"/>
        <v>14162613</v>
      </c>
      <c r="P49" s="46">
        <f t="shared" si="10"/>
        <v>-2826118</v>
      </c>
      <c r="Q49" s="46">
        <f t="shared" si="10"/>
        <v>22991715</v>
      </c>
      <c r="R49" s="46">
        <f t="shared" si="10"/>
        <v>34328210</v>
      </c>
      <c r="S49" s="46">
        <f t="shared" si="10"/>
        <v>2596497</v>
      </c>
      <c r="T49" s="46">
        <f t="shared" si="10"/>
        <v>-5370910</v>
      </c>
      <c r="U49" s="46">
        <f t="shared" si="10"/>
        <v>1092516</v>
      </c>
      <c r="V49" s="46">
        <f t="shared" si="10"/>
        <v>-1681897</v>
      </c>
      <c r="W49" s="46">
        <f t="shared" si="10"/>
        <v>72476871</v>
      </c>
      <c r="X49" s="46">
        <f>IF(F25=F48,0,X25-X48)</f>
        <v>11207186</v>
      </c>
      <c r="Y49" s="46">
        <f t="shared" si="10"/>
        <v>61269685</v>
      </c>
      <c r="Z49" s="47">
        <f>+IF(X49&lt;&gt;0,+(Y49/X49)*100,0)</f>
        <v>546.6999923085064</v>
      </c>
      <c r="AA49" s="44">
        <f>+AA25-AA48</f>
        <v>5321148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365263563</v>
      </c>
      <c r="D5" s="19">
        <f>SUM(D6:D8)</f>
        <v>0</v>
      </c>
      <c r="E5" s="20">
        <f t="shared" si="0"/>
        <v>379948474</v>
      </c>
      <c r="F5" s="21">
        <f t="shared" si="0"/>
        <v>422333049</v>
      </c>
      <c r="G5" s="21">
        <f t="shared" si="0"/>
        <v>20129026</v>
      </c>
      <c r="H5" s="21">
        <f t="shared" si="0"/>
        <v>10406765</v>
      </c>
      <c r="I5" s="21">
        <f t="shared" si="0"/>
        <v>22128553</v>
      </c>
      <c r="J5" s="21">
        <f t="shared" si="0"/>
        <v>52664344</v>
      </c>
      <c r="K5" s="21">
        <f t="shared" si="0"/>
        <v>21935208</v>
      </c>
      <c r="L5" s="21">
        <f t="shared" si="0"/>
        <v>6568376</v>
      </c>
      <c r="M5" s="21">
        <f t="shared" si="0"/>
        <v>89318548</v>
      </c>
      <c r="N5" s="21">
        <f t="shared" si="0"/>
        <v>117822132</v>
      </c>
      <c r="O5" s="21">
        <f t="shared" si="0"/>
        <v>11587887</v>
      </c>
      <c r="P5" s="21">
        <f t="shared" si="0"/>
        <v>6435363</v>
      </c>
      <c r="Q5" s="21">
        <f t="shared" si="0"/>
        <v>93111680</v>
      </c>
      <c r="R5" s="21">
        <f t="shared" si="0"/>
        <v>111134930</v>
      </c>
      <c r="S5" s="21">
        <f t="shared" si="0"/>
        <v>15470292</v>
      </c>
      <c r="T5" s="21">
        <f t="shared" si="0"/>
        <v>8093622</v>
      </c>
      <c r="U5" s="21">
        <f t="shared" si="0"/>
        <v>18915060</v>
      </c>
      <c r="V5" s="21">
        <f t="shared" si="0"/>
        <v>42478974</v>
      </c>
      <c r="W5" s="21">
        <f t="shared" si="0"/>
        <v>324100380</v>
      </c>
      <c r="X5" s="21">
        <f t="shared" si="0"/>
        <v>379948476</v>
      </c>
      <c r="Y5" s="21">
        <f t="shared" si="0"/>
        <v>-55848096</v>
      </c>
      <c r="Z5" s="4">
        <f>+IF(X5&lt;&gt;0,+(Y5/X5)*100,0)</f>
        <v>-14.698860379163623</v>
      </c>
      <c r="AA5" s="19">
        <f>SUM(AA6:AA8)</f>
        <v>422333049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365263563</v>
      </c>
      <c r="D7" s="25"/>
      <c r="E7" s="26">
        <v>379948474</v>
      </c>
      <c r="F7" s="27">
        <v>422333049</v>
      </c>
      <c r="G7" s="27">
        <v>20129026</v>
      </c>
      <c r="H7" s="27">
        <v>10406765</v>
      </c>
      <c r="I7" s="27">
        <v>22128553</v>
      </c>
      <c r="J7" s="27">
        <v>52664344</v>
      </c>
      <c r="K7" s="27">
        <v>21935208</v>
      </c>
      <c r="L7" s="27">
        <v>6568376</v>
      </c>
      <c r="M7" s="27">
        <v>89318548</v>
      </c>
      <c r="N7" s="27">
        <v>117822132</v>
      </c>
      <c r="O7" s="27">
        <v>11587887</v>
      </c>
      <c r="P7" s="27">
        <v>6435363</v>
      </c>
      <c r="Q7" s="27">
        <v>93111680</v>
      </c>
      <c r="R7" s="27">
        <v>111134930</v>
      </c>
      <c r="S7" s="27">
        <v>15470292</v>
      </c>
      <c r="T7" s="27">
        <v>8093622</v>
      </c>
      <c r="U7" s="27">
        <v>18915060</v>
      </c>
      <c r="V7" s="27">
        <v>42478974</v>
      </c>
      <c r="W7" s="27">
        <v>324100380</v>
      </c>
      <c r="X7" s="27">
        <v>379948476</v>
      </c>
      <c r="Y7" s="27">
        <v>-55848096</v>
      </c>
      <c r="Z7" s="7">
        <v>-14.7</v>
      </c>
      <c r="AA7" s="25">
        <v>422333049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9043445</v>
      </c>
      <c r="D9" s="19">
        <f>SUM(D10:D14)</f>
        <v>0</v>
      </c>
      <c r="E9" s="20">
        <f t="shared" si="1"/>
        <v>14221406</v>
      </c>
      <c r="F9" s="21">
        <f t="shared" si="1"/>
        <v>14124667</v>
      </c>
      <c r="G9" s="21">
        <f t="shared" si="1"/>
        <v>168497</v>
      </c>
      <c r="H9" s="21">
        <f t="shared" si="1"/>
        <v>168497</v>
      </c>
      <c r="I9" s="21">
        <f t="shared" si="1"/>
        <v>485190</v>
      </c>
      <c r="J9" s="21">
        <f t="shared" si="1"/>
        <v>822184</v>
      </c>
      <c r="K9" s="21">
        <f t="shared" si="1"/>
        <v>714611</v>
      </c>
      <c r="L9" s="21">
        <f t="shared" si="1"/>
        <v>527350</v>
      </c>
      <c r="M9" s="21">
        <f t="shared" si="1"/>
        <v>2808563</v>
      </c>
      <c r="N9" s="21">
        <f t="shared" si="1"/>
        <v>4050524</v>
      </c>
      <c r="O9" s="21">
        <f t="shared" si="1"/>
        <v>232349</v>
      </c>
      <c r="P9" s="21">
        <f t="shared" si="1"/>
        <v>194883</v>
      </c>
      <c r="Q9" s="21">
        <f t="shared" si="1"/>
        <v>243303</v>
      </c>
      <c r="R9" s="21">
        <f t="shared" si="1"/>
        <v>670535</v>
      </c>
      <c r="S9" s="21">
        <f t="shared" si="1"/>
        <v>442715</v>
      </c>
      <c r="T9" s="21">
        <f t="shared" si="1"/>
        <v>349204</v>
      </c>
      <c r="U9" s="21">
        <f t="shared" si="1"/>
        <v>512773</v>
      </c>
      <c r="V9" s="21">
        <f t="shared" si="1"/>
        <v>1304692</v>
      </c>
      <c r="W9" s="21">
        <f t="shared" si="1"/>
        <v>6847935</v>
      </c>
      <c r="X9" s="21">
        <f t="shared" si="1"/>
        <v>14221416</v>
      </c>
      <c r="Y9" s="21">
        <f t="shared" si="1"/>
        <v>-7373481</v>
      </c>
      <c r="Z9" s="4">
        <f>+IF(X9&lt;&gt;0,+(Y9/X9)*100,0)</f>
        <v>-51.84772739929695</v>
      </c>
      <c r="AA9" s="19">
        <f>SUM(AA10:AA14)</f>
        <v>14124667</v>
      </c>
    </row>
    <row r="10" spans="1:27" ht="13.5">
      <c r="A10" s="5" t="s">
        <v>37</v>
      </c>
      <c r="B10" s="3"/>
      <c r="C10" s="22">
        <v>1685840</v>
      </c>
      <c r="D10" s="22"/>
      <c r="E10" s="23">
        <v>7519075</v>
      </c>
      <c r="F10" s="24">
        <v>4822744</v>
      </c>
      <c r="G10" s="24">
        <v>104271</v>
      </c>
      <c r="H10" s="24">
        <v>104271</v>
      </c>
      <c r="I10" s="24">
        <v>469890</v>
      </c>
      <c r="J10" s="24">
        <v>678432</v>
      </c>
      <c r="K10" s="24">
        <v>695711</v>
      </c>
      <c r="L10" s="24">
        <v>511975</v>
      </c>
      <c r="M10" s="24">
        <v>497734</v>
      </c>
      <c r="N10" s="24">
        <v>1705420</v>
      </c>
      <c r="O10" s="24">
        <v>223949</v>
      </c>
      <c r="P10" s="24">
        <v>182533</v>
      </c>
      <c r="Q10" s="24">
        <v>229603</v>
      </c>
      <c r="R10" s="24">
        <v>636085</v>
      </c>
      <c r="S10" s="24">
        <v>428865</v>
      </c>
      <c r="T10" s="24">
        <v>338879</v>
      </c>
      <c r="U10" s="24">
        <v>499653</v>
      </c>
      <c r="V10" s="24">
        <v>1267397</v>
      </c>
      <c r="W10" s="24">
        <v>4287334</v>
      </c>
      <c r="X10" s="24">
        <v>7519080</v>
      </c>
      <c r="Y10" s="24">
        <v>-3231746</v>
      </c>
      <c r="Z10" s="6">
        <v>-42.98</v>
      </c>
      <c r="AA10" s="22">
        <v>4822744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7357605</v>
      </c>
      <c r="D12" s="22"/>
      <c r="E12" s="23">
        <v>6702331</v>
      </c>
      <c r="F12" s="24">
        <v>9301923</v>
      </c>
      <c r="G12" s="24">
        <v>64226</v>
      </c>
      <c r="H12" s="24">
        <v>64226</v>
      </c>
      <c r="I12" s="24">
        <v>15300</v>
      </c>
      <c r="J12" s="24">
        <v>143752</v>
      </c>
      <c r="K12" s="24">
        <v>18900</v>
      </c>
      <c r="L12" s="24">
        <v>15375</v>
      </c>
      <c r="M12" s="24">
        <v>2310829</v>
      </c>
      <c r="N12" s="24">
        <v>2345104</v>
      </c>
      <c r="O12" s="24">
        <v>8400</v>
      </c>
      <c r="P12" s="24">
        <v>12350</v>
      </c>
      <c r="Q12" s="24">
        <v>13700</v>
      </c>
      <c r="R12" s="24">
        <v>34450</v>
      </c>
      <c r="S12" s="24">
        <v>13850</v>
      </c>
      <c r="T12" s="24">
        <v>10325</v>
      </c>
      <c r="U12" s="24">
        <v>13120</v>
      </c>
      <c r="V12" s="24">
        <v>37295</v>
      </c>
      <c r="W12" s="24">
        <v>2560601</v>
      </c>
      <c r="X12" s="24">
        <v>6702336</v>
      </c>
      <c r="Y12" s="24">
        <v>-4141735</v>
      </c>
      <c r="Z12" s="6">
        <v>-61.8</v>
      </c>
      <c r="AA12" s="22">
        <v>9301923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125423616</v>
      </c>
      <c r="D15" s="19">
        <f>SUM(D16:D18)</f>
        <v>0</v>
      </c>
      <c r="E15" s="20">
        <f t="shared" si="2"/>
        <v>117584000</v>
      </c>
      <c r="F15" s="21">
        <f t="shared" si="2"/>
        <v>117915027</v>
      </c>
      <c r="G15" s="21">
        <f t="shared" si="2"/>
        <v>43564</v>
      </c>
      <c r="H15" s="21">
        <f t="shared" si="2"/>
        <v>0</v>
      </c>
      <c r="I15" s="21">
        <f t="shared" si="2"/>
        <v>27851</v>
      </c>
      <c r="J15" s="21">
        <f t="shared" si="2"/>
        <v>71415</v>
      </c>
      <c r="K15" s="21">
        <f t="shared" si="2"/>
        <v>107719</v>
      </c>
      <c r="L15" s="21">
        <f t="shared" si="2"/>
        <v>20697</v>
      </c>
      <c r="M15" s="21">
        <f t="shared" si="2"/>
        <v>60320492</v>
      </c>
      <c r="N15" s="21">
        <f t="shared" si="2"/>
        <v>60448908</v>
      </c>
      <c r="O15" s="21">
        <f t="shared" si="2"/>
        <v>16785</v>
      </c>
      <c r="P15" s="21">
        <f t="shared" si="2"/>
        <v>79159</v>
      </c>
      <c r="Q15" s="21">
        <f t="shared" si="2"/>
        <v>77571</v>
      </c>
      <c r="R15" s="21">
        <f t="shared" si="2"/>
        <v>173515</v>
      </c>
      <c r="S15" s="21">
        <f t="shared" si="2"/>
        <v>65921</v>
      </c>
      <c r="T15" s="21">
        <f t="shared" si="2"/>
        <v>97368</v>
      </c>
      <c r="U15" s="21">
        <f t="shared" si="2"/>
        <v>0</v>
      </c>
      <c r="V15" s="21">
        <f t="shared" si="2"/>
        <v>163289</v>
      </c>
      <c r="W15" s="21">
        <f t="shared" si="2"/>
        <v>60857127</v>
      </c>
      <c r="X15" s="21">
        <f t="shared" si="2"/>
        <v>117584004</v>
      </c>
      <c r="Y15" s="21">
        <f t="shared" si="2"/>
        <v>-56726877</v>
      </c>
      <c r="Z15" s="4">
        <f>+IF(X15&lt;&gt;0,+(Y15/X15)*100,0)</f>
        <v>-48.24370243421886</v>
      </c>
      <c r="AA15" s="19">
        <f>SUM(AA16:AA18)</f>
        <v>117915027</v>
      </c>
    </row>
    <row r="16" spans="1:27" ht="13.5">
      <c r="A16" s="5" t="s">
        <v>43</v>
      </c>
      <c r="B16" s="3"/>
      <c r="C16" s="22">
        <v>125423616</v>
      </c>
      <c r="D16" s="22"/>
      <c r="E16" s="23">
        <v>117584000</v>
      </c>
      <c r="F16" s="24">
        <v>117915027</v>
      </c>
      <c r="G16" s="24">
        <v>43564</v>
      </c>
      <c r="H16" s="24"/>
      <c r="I16" s="24">
        <v>27851</v>
      </c>
      <c r="J16" s="24">
        <v>71415</v>
      </c>
      <c r="K16" s="24">
        <v>107719</v>
      </c>
      <c r="L16" s="24">
        <v>20697</v>
      </c>
      <c r="M16" s="24">
        <v>60320492</v>
      </c>
      <c r="N16" s="24">
        <v>60448908</v>
      </c>
      <c r="O16" s="24">
        <v>16785</v>
      </c>
      <c r="P16" s="24">
        <v>79159</v>
      </c>
      <c r="Q16" s="24">
        <v>77571</v>
      </c>
      <c r="R16" s="24">
        <v>173515</v>
      </c>
      <c r="S16" s="24">
        <v>65921</v>
      </c>
      <c r="T16" s="24">
        <v>97368</v>
      </c>
      <c r="U16" s="24"/>
      <c r="V16" s="24">
        <v>163289</v>
      </c>
      <c r="W16" s="24">
        <v>60857127</v>
      </c>
      <c r="X16" s="24">
        <v>117584004</v>
      </c>
      <c r="Y16" s="24">
        <v>-56726877</v>
      </c>
      <c r="Z16" s="6">
        <v>-48.24</v>
      </c>
      <c r="AA16" s="22">
        <v>117915027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202605129</v>
      </c>
      <c r="D19" s="19">
        <f>SUM(D20:D23)</f>
        <v>0</v>
      </c>
      <c r="E19" s="20">
        <f t="shared" si="3"/>
        <v>115097768</v>
      </c>
      <c r="F19" s="21">
        <f t="shared" si="3"/>
        <v>159329926</v>
      </c>
      <c r="G19" s="21">
        <f t="shared" si="3"/>
        <v>12605063</v>
      </c>
      <c r="H19" s="21">
        <f t="shared" si="3"/>
        <v>13166063</v>
      </c>
      <c r="I19" s="21">
        <f t="shared" si="3"/>
        <v>3836678</v>
      </c>
      <c r="J19" s="21">
        <f t="shared" si="3"/>
        <v>29607804</v>
      </c>
      <c r="K19" s="21">
        <f t="shared" si="3"/>
        <v>11512636</v>
      </c>
      <c r="L19" s="21">
        <f t="shared" si="3"/>
        <v>12558311</v>
      </c>
      <c r="M19" s="21">
        <f t="shared" si="3"/>
        <v>11517874</v>
      </c>
      <c r="N19" s="21">
        <f t="shared" si="3"/>
        <v>35588821</v>
      </c>
      <c r="O19" s="21">
        <f t="shared" si="3"/>
        <v>11606909</v>
      </c>
      <c r="P19" s="21">
        <f t="shared" si="3"/>
        <v>15577052</v>
      </c>
      <c r="Q19" s="21">
        <f t="shared" si="3"/>
        <v>11557265</v>
      </c>
      <c r="R19" s="21">
        <f t="shared" si="3"/>
        <v>38741226</v>
      </c>
      <c r="S19" s="21">
        <f t="shared" si="3"/>
        <v>11567923</v>
      </c>
      <c r="T19" s="21">
        <f t="shared" si="3"/>
        <v>11548114</v>
      </c>
      <c r="U19" s="21">
        <f t="shared" si="3"/>
        <v>28015171</v>
      </c>
      <c r="V19" s="21">
        <f t="shared" si="3"/>
        <v>51131208</v>
      </c>
      <c r="W19" s="21">
        <f t="shared" si="3"/>
        <v>155069059</v>
      </c>
      <c r="X19" s="21">
        <f t="shared" si="3"/>
        <v>115097772</v>
      </c>
      <c r="Y19" s="21">
        <f t="shared" si="3"/>
        <v>39971287</v>
      </c>
      <c r="Z19" s="4">
        <f>+IF(X19&lt;&gt;0,+(Y19/X19)*100,0)</f>
        <v>34.72811532789705</v>
      </c>
      <c r="AA19" s="19">
        <f>SUM(AA20:AA23)</f>
        <v>159329926</v>
      </c>
    </row>
    <row r="20" spans="1:27" ht="13.5">
      <c r="A20" s="5" t="s">
        <v>47</v>
      </c>
      <c r="B20" s="3"/>
      <c r="C20" s="22">
        <v>38703000</v>
      </c>
      <c r="D20" s="22"/>
      <c r="E20" s="23">
        <v>2000000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2000004</v>
      </c>
      <c r="Y20" s="24">
        <v>-2000004</v>
      </c>
      <c r="Z20" s="6">
        <v>-100</v>
      </c>
      <c r="AA20" s="22"/>
    </row>
    <row r="21" spans="1:27" ht="13.5">
      <c r="A21" s="5" t="s">
        <v>48</v>
      </c>
      <c r="B21" s="3"/>
      <c r="C21" s="22">
        <v>135054646</v>
      </c>
      <c r="D21" s="22"/>
      <c r="E21" s="23">
        <v>60129425</v>
      </c>
      <c r="F21" s="24">
        <v>124460287</v>
      </c>
      <c r="G21" s="24">
        <v>9677106</v>
      </c>
      <c r="H21" s="24">
        <v>9677106</v>
      </c>
      <c r="I21" s="24">
        <v>1112441</v>
      </c>
      <c r="J21" s="24">
        <v>20466653</v>
      </c>
      <c r="K21" s="24">
        <v>8796453</v>
      </c>
      <c r="L21" s="24">
        <v>8815578</v>
      </c>
      <c r="M21" s="24">
        <v>8795830</v>
      </c>
      <c r="N21" s="24">
        <v>26407861</v>
      </c>
      <c r="O21" s="24">
        <v>8870194</v>
      </c>
      <c r="P21" s="24">
        <v>12164451</v>
      </c>
      <c r="Q21" s="24">
        <v>8825033</v>
      </c>
      <c r="R21" s="24">
        <v>29859678</v>
      </c>
      <c r="S21" s="24">
        <v>8835398</v>
      </c>
      <c r="T21" s="24">
        <v>8823346</v>
      </c>
      <c r="U21" s="24">
        <v>25295586</v>
      </c>
      <c r="V21" s="24">
        <v>42954330</v>
      </c>
      <c r="W21" s="24">
        <v>119688522</v>
      </c>
      <c r="X21" s="24">
        <v>60129420</v>
      </c>
      <c r="Y21" s="24">
        <v>59559102</v>
      </c>
      <c r="Z21" s="6">
        <v>99.05</v>
      </c>
      <c r="AA21" s="22">
        <v>124460287</v>
      </c>
    </row>
    <row r="22" spans="1:27" ht="13.5">
      <c r="A22" s="5" t="s">
        <v>49</v>
      </c>
      <c r="B22" s="3"/>
      <c r="C22" s="25">
        <v>1875782</v>
      </c>
      <c r="D22" s="25"/>
      <c r="E22" s="26">
        <v>1224716</v>
      </c>
      <c r="F22" s="27">
        <v>2224294</v>
      </c>
      <c r="G22" s="27">
        <v>27299</v>
      </c>
      <c r="H22" s="27">
        <v>27299</v>
      </c>
      <c r="I22" s="27">
        <v>192051</v>
      </c>
      <c r="J22" s="27">
        <v>246649</v>
      </c>
      <c r="K22" s="27">
        <v>184565</v>
      </c>
      <c r="L22" s="27">
        <v>197654</v>
      </c>
      <c r="M22" s="27">
        <v>185855</v>
      </c>
      <c r="N22" s="27">
        <v>568074</v>
      </c>
      <c r="O22" s="27">
        <v>200453</v>
      </c>
      <c r="P22" s="27">
        <v>202339</v>
      </c>
      <c r="Q22" s="27">
        <v>196158</v>
      </c>
      <c r="R22" s="27">
        <v>598950</v>
      </c>
      <c r="S22" s="27">
        <v>188567</v>
      </c>
      <c r="T22" s="27">
        <v>187769</v>
      </c>
      <c r="U22" s="27">
        <v>183735</v>
      </c>
      <c r="V22" s="27">
        <v>560071</v>
      </c>
      <c r="W22" s="27">
        <v>1973744</v>
      </c>
      <c r="X22" s="27">
        <v>1224720</v>
      </c>
      <c r="Y22" s="27">
        <v>749024</v>
      </c>
      <c r="Z22" s="7">
        <v>61.16</v>
      </c>
      <c r="AA22" s="25">
        <v>2224294</v>
      </c>
    </row>
    <row r="23" spans="1:27" ht="13.5">
      <c r="A23" s="5" t="s">
        <v>50</v>
      </c>
      <c r="B23" s="3"/>
      <c r="C23" s="22">
        <v>26971701</v>
      </c>
      <c r="D23" s="22"/>
      <c r="E23" s="23">
        <v>51743627</v>
      </c>
      <c r="F23" s="24">
        <v>32645345</v>
      </c>
      <c r="G23" s="24">
        <v>2900658</v>
      </c>
      <c r="H23" s="24">
        <v>3461658</v>
      </c>
      <c r="I23" s="24">
        <v>2532186</v>
      </c>
      <c r="J23" s="24">
        <v>8894502</v>
      </c>
      <c r="K23" s="24">
        <v>2531618</v>
      </c>
      <c r="L23" s="24">
        <v>3545079</v>
      </c>
      <c r="M23" s="24">
        <v>2536189</v>
      </c>
      <c r="N23" s="24">
        <v>8612886</v>
      </c>
      <c r="O23" s="24">
        <v>2536262</v>
      </c>
      <c r="P23" s="24">
        <v>3210262</v>
      </c>
      <c r="Q23" s="24">
        <v>2536074</v>
      </c>
      <c r="R23" s="24">
        <v>8282598</v>
      </c>
      <c r="S23" s="24">
        <v>2543958</v>
      </c>
      <c r="T23" s="24">
        <v>2536999</v>
      </c>
      <c r="U23" s="24">
        <v>2535850</v>
      </c>
      <c r="V23" s="24">
        <v>7616807</v>
      </c>
      <c r="W23" s="24">
        <v>33406793</v>
      </c>
      <c r="X23" s="24">
        <v>51743628</v>
      </c>
      <c r="Y23" s="24">
        <v>-18336835</v>
      </c>
      <c r="Z23" s="6">
        <v>-35.44</v>
      </c>
      <c r="AA23" s="22">
        <v>32645345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702335753</v>
      </c>
      <c r="D25" s="40">
        <f>+D5+D9+D15+D19+D24</f>
        <v>0</v>
      </c>
      <c r="E25" s="41">
        <f t="shared" si="4"/>
        <v>626851648</v>
      </c>
      <c r="F25" s="42">
        <f t="shared" si="4"/>
        <v>713702669</v>
      </c>
      <c r="G25" s="42">
        <f t="shared" si="4"/>
        <v>32946150</v>
      </c>
      <c r="H25" s="42">
        <f t="shared" si="4"/>
        <v>23741325</v>
      </c>
      <c r="I25" s="42">
        <f t="shared" si="4"/>
        <v>26478272</v>
      </c>
      <c r="J25" s="42">
        <f t="shared" si="4"/>
        <v>83165747</v>
      </c>
      <c r="K25" s="42">
        <f t="shared" si="4"/>
        <v>34270174</v>
      </c>
      <c r="L25" s="42">
        <f t="shared" si="4"/>
        <v>19674734</v>
      </c>
      <c r="M25" s="42">
        <f t="shared" si="4"/>
        <v>163965477</v>
      </c>
      <c r="N25" s="42">
        <f t="shared" si="4"/>
        <v>217910385</v>
      </c>
      <c r="O25" s="42">
        <f t="shared" si="4"/>
        <v>23443930</v>
      </c>
      <c r="P25" s="42">
        <f t="shared" si="4"/>
        <v>22286457</v>
      </c>
      <c r="Q25" s="42">
        <f t="shared" si="4"/>
        <v>104989819</v>
      </c>
      <c r="R25" s="42">
        <f t="shared" si="4"/>
        <v>150720206</v>
      </c>
      <c r="S25" s="42">
        <f t="shared" si="4"/>
        <v>27546851</v>
      </c>
      <c r="T25" s="42">
        <f t="shared" si="4"/>
        <v>20088308</v>
      </c>
      <c r="U25" s="42">
        <f t="shared" si="4"/>
        <v>47443004</v>
      </c>
      <c r="V25" s="42">
        <f t="shared" si="4"/>
        <v>95078163</v>
      </c>
      <c r="W25" s="42">
        <f t="shared" si="4"/>
        <v>546874501</v>
      </c>
      <c r="X25" s="42">
        <f t="shared" si="4"/>
        <v>626851668</v>
      </c>
      <c r="Y25" s="42">
        <f t="shared" si="4"/>
        <v>-79977167</v>
      </c>
      <c r="Z25" s="43">
        <f>+IF(X25&lt;&gt;0,+(Y25/X25)*100,0)</f>
        <v>-12.758547369774249</v>
      </c>
      <c r="AA25" s="40">
        <f>+AA5+AA9+AA15+AA19+AA24</f>
        <v>713702669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416101420</v>
      </c>
      <c r="D28" s="19">
        <f>SUM(D29:D31)</f>
        <v>0</v>
      </c>
      <c r="E28" s="20">
        <f t="shared" si="5"/>
        <v>342507097</v>
      </c>
      <c r="F28" s="21">
        <f t="shared" si="5"/>
        <v>479735214</v>
      </c>
      <c r="G28" s="21">
        <f t="shared" si="5"/>
        <v>9320072</v>
      </c>
      <c r="H28" s="21">
        <f t="shared" si="5"/>
        <v>8051541</v>
      </c>
      <c r="I28" s="21">
        <f t="shared" si="5"/>
        <v>7800164</v>
      </c>
      <c r="J28" s="21">
        <f t="shared" si="5"/>
        <v>25171777</v>
      </c>
      <c r="K28" s="21">
        <f t="shared" si="5"/>
        <v>9283173</v>
      </c>
      <c r="L28" s="21">
        <f t="shared" si="5"/>
        <v>6340725</v>
      </c>
      <c r="M28" s="21">
        <f t="shared" si="5"/>
        <v>13295855</v>
      </c>
      <c r="N28" s="21">
        <f t="shared" si="5"/>
        <v>28919753</v>
      </c>
      <c r="O28" s="21">
        <f t="shared" si="5"/>
        <v>8016540</v>
      </c>
      <c r="P28" s="21">
        <f t="shared" si="5"/>
        <v>8863270</v>
      </c>
      <c r="Q28" s="21">
        <f t="shared" si="5"/>
        <v>11082801</v>
      </c>
      <c r="R28" s="21">
        <f t="shared" si="5"/>
        <v>27962611</v>
      </c>
      <c r="S28" s="21">
        <f t="shared" si="5"/>
        <v>7069617</v>
      </c>
      <c r="T28" s="21">
        <f t="shared" si="5"/>
        <v>14374217</v>
      </c>
      <c r="U28" s="21">
        <f t="shared" si="5"/>
        <v>12305490</v>
      </c>
      <c r="V28" s="21">
        <f t="shared" si="5"/>
        <v>33749324</v>
      </c>
      <c r="W28" s="21">
        <f t="shared" si="5"/>
        <v>115803465</v>
      </c>
      <c r="X28" s="21">
        <f t="shared" si="5"/>
        <v>342507092</v>
      </c>
      <c r="Y28" s="21">
        <f t="shared" si="5"/>
        <v>-226703627</v>
      </c>
      <c r="Z28" s="4">
        <f>+IF(X28&lt;&gt;0,+(Y28/X28)*100,0)</f>
        <v>-66.1894694431612</v>
      </c>
      <c r="AA28" s="19">
        <f>SUM(AA29:AA31)</f>
        <v>479735214</v>
      </c>
    </row>
    <row r="29" spans="1:27" ht="13.5">
      <c r="A29" s="5" t="s">
        <v>33</v>
      </c>
      <c r="B29" s="3"/>
      <c r="C29" s="22">
        <v>360890860</v>
      </c>
      <c r="D29" s="22"/>
      <c r="E29" s="23">
        <v>290299610</v>
      </c>
      <c r="F29" s="24">
        <v>392081468</v>
      </c>
      <c r="G29" s="24">
        <v>4317715</v>
      </c>
      <c r="H29" s="24">
        <v>4379091</v>
      </c>
      <c r="I29" s="24">
        <v>4355082</v>
      </c>
      <c r="J29" s="24">
        <v>13051888</v>
      </c>
      <c r="K29" s="24">
        <v>4336328</v>
      </c>
      <c r="L29" s="24">
        <v>2823668</v>
      </c>
      <c r="M29" s="24">
        <v>5666559</v>
      </c>
      <c r="N29" s="24">
        <v>12826555</v>
      </c>
      <c r="O29" s="24">
        <v>4097722</v>
      </c>
      <c r="P29" s="24">
        <v>4836237</v>
      </c>
      <c r="Q29" s="24">
        <v>4289834</v>
      </c>
      <c r="R29" s="24">
        <v>13223793</v>
      </c>
      <c r="S29" s="24">
        <v>3633466</v>
      </c>
      <c r="T29" s="24">
        <v>5095571</v>
      </c>
      <c r="U29" s="24">
        <v>4476937</v>
      </c>
      <c r="V29" s="24">
        <v>13205974</v>
      </c>
      <c r="W29" s="24">
        <v>52308210</v>
      </c>
      <c r="X29" s="24">
        <v>290299604</v>
      </c>
      <c r="Y29" s="24">
        <v>-237991394</v>
      </c>
      <c r="Z29" s="6">
        <v>-81.98</v>
      </c>
      <c r="AA29" s="22">
        <v>392081468</v>
      </c>
    </row>
    <row r="30" spans="1:27" ht="13.5">
      <c r="A30" s="5" t="s">
        <v>34</v>
      </c>
      <c r="B30" s="3"/>
      <c r="C30" s="25">
        <v>26140406</v>
      </c>
      <c r="D30" s="25"/>
      <c r="E30" s="26">
        <v>18058230</v>
      </c>
      <c r="F30" s="27">
        <v>46538033</v>
      </c>
      <c r="G30" s="27">
        <v>2967992</v>
      </c>
      <c r="H30" s="27">
        <v>1619954</v>
      </c>
      <c r="I30" s="27">
        <v>1193724</v>
      </c>
      <c r="J30" s="27">
        <v>5781670</v>
      </c>
      <c r="K30" s="27">
        <v>2556741</v>
      </c>
      <c r="L30" s="27">
        <v>1698138</v>
      </c>
      <c r="M30" s="27">
        <v>1437758</v>
      </c>
      <c r="N30" s="27">
        <v>5692637</v>
      </c>
      <c r="O30" s="27">
        <v>1602651</v>
      </c>
      <c r="P30" s="27">
        <v>1941964</v>
      </c>
      <c r="Q30" s="27">
        <v>4630187</v>
      </c>
      <c r="R30" s="27">
        <v>8174802</v>
      </c>
      <c r="S30" s="27">
        <v>1547373</v>
      </c>
      <c r="T30" s="27">
        <v>4464138</v>
      </c>
      <c r="U30" s="27">
        <v>3253692</v>
      </c>
      <c r="V30" s="27">
        <v>9265203</v>
      </c>
      <c r="W30" s="27">
        <v>28914312</v>
      </c>
      <c r="X30" s="27">
        <v>18058236</v>
      </c>
      <c r="Y30" s="27">
        <v>10856076</v>
      </c>
      <c r="Z30" s="7">
        <v>60.12</v>
      </c>
      <c r="AA30" s="25">
        <v>46538033</v>
      </c>
    </row>
    <row r="31" spans="1:27" ht="13.5">
      <c r="A31" s="5" t="s">
        <v>35</v>
      </c>
      <c r="B31" s="3"/>
      <c r="C31" s="22">
        <v>29070154</v>
      </c>
      <c r="D31" s="22"/>
      <c r="E31" s="23">
        <v>34149257</v>
      </c>
      <c r="F31" s="24">
        <v>41115713</v>
      </c>
      <c r="G31" s="24">
        <v>2034365</v>
      </c>
      <c r="H31" s="24">
        <v>2052496</v>
      </c>
      <c r="I31" s="24">
        <v>2251358</v>
      </c>
      <c r="J31" s="24">
        <v>6338219</v>
      </c>
      <c r="K31" s="24">
        <v>2390104</v>
      </c>
      <c r="L31" s="24">
        <v>1818919</v>
      </c>
      <c r="M31" s="24">
        <v>6191538</v>
      </c>
      <c r="N31" s="24">
        <v>10400561</v>
      </c>
      <c r="O31" s="24">
        <v>2316167</v>
      </c>
      <c r="P31" s="24">
        <v>2085069</v>
      </c>
      <c r="Q31" s="24">
        <v>2162780</v>
      </c>
      <c r="R31" s="24">
        <v>6564016</v>
      </c>
      <c r="S31" s="24">
        <v>1888778</v>
      </c>
      <c r="T31" s="24">
        <v>4814508</v>
      </c>
      <c r="U31" s="24">
        <v>4574861</v>
      </c>
      <c r="V31" s="24">
        <v>11278147</v>
      </c>
      <c r="W31" s="24">
        <v>34580943</v>
      </c>
      <c r="X31" s="24">
        <v>34149252</v>
      </c>
      <c r="Y31" s="24">
        <v>431691</v>
      </c>
      <c r="Z31" s="6">
        <v>1.26</v>
      </c>
      <c r="AA31" s="22">
        <v>41115713</v>
      </c>
    </row>
    <row r="32" spans="1:27" ht="13.5">
      <c r="A32" s="2" t="s">
        <v>36</v>
      </c>
      <c r="B32" s="3"/>
      <c r="C32" s="19">
        <f aca="true" t="shared" si="6" ref="C32:Y32">SUM(C33:C37)</f>
        <v>36433325</v>
      </c>
      <c r="D32" s="19">
        <f>SUM(D33:D37)</f>
        <v>0</v>
      </c>
      <c r="E32" s="20">
        <f t="shared" si="6"/>
        <v>39753765</v>
      </c>
      <c r="F32" s="21">
        <f t="shared" si="6"/>
        <v>40822193</v>
      </c>
      <c r="G32" s="21">
        <f t="shared" si="6"/>
        <v>3283684</v>
      </c>
      <c r="H32" s="21">
        <f t="shared" si="6"/>
        <v>3371752</v>
      </c>
      <c r="I32" s="21">
        <f t="shared" si="6"/>
        <v>3306393</v>
      </c>
      <c r="J32" s="21">
        <f t="shared" si="6"/>
        <v>9961829</v>
      </c>
      <c r="K32" s="21">
        <f t="shared" si="6"/>
        <v>3122543</v>
      </c>
      <c r="L32" s="21">
        <f t="shared" si="6"/>
        <v>2306701</v>
      </c>
      <c r="M32" s="21">
        <f t="shared" si="6"/>
        <v>4058862</v>
      </c>
      <c r="N32" s="21">
        <f t="shared" si="6"/>
        <v>9488106</v>
      </c>
      <c r="O32" s="21">
        <f t="shared" si="6"/>
        <v>3227528</v>
      </c>
      <c r="P32" s="21">
        <f t="shared" si="6"/>
        <v>2119712</v>
      </c>
      <c r="Q32" s="21">
        <f t="shared" si="6"/>
        <v>4170516</v>
      </c>
      <c r="R32" s="21">
        <f t="shared" si="6"/>
        <v>9517756</v>
      </c>
      <c r="S32" s="21">
        <f t="shared" si="6"/>
        <v>3292727</v>
      </c>
      <c r="T32" s="21">
        <f t="shared" si="6"/>
        <v>3318392</v>
      </c>
      <c r="U32" s="21">
        <f t="shared" si="6"/>
        <v>3176265</v>
      </c>
      <c r="V32" s="21">
        <f t="shared" si="6"/>
        <v>9787384</v>
      </c>
      <c r="W32" s="21">
        <f t="shared" si="6"/>
        <v>38755075</v>
      </c>
      <c r="X32" s="21">
        <f t="shared" si="6"/>
        <v>39753768</v>
      </c>
      <c r="Y32" s="21">
        <f t="shared" si="6"/>
        <v>-998693</v>
      </c>
      <c r="Z32" s="4">
        <f>+IF(X32&lt;&gt;0,+(Y32/X32)*100,0)</f>
        <v>-2.5121970828023144</v>
      </c>
      <c r="AA32" s="19">
        <f>SUM(AA33:AA37)</f>
        <v>40822193</v>
      </c>
    </row>
    <row r="33" spans="1:27" ht="13.5">
      <c r="A33" s="5" t="s">
        <v>37</v>
      </c>
      <c r="B33" s="3"/>
      <c r="C33" s="22">
        <v>12778172</v>
      </c>
      <c r="D33" s="22"/>
      <c r="E33" s="23">
        <v>14720797</v>
      </c>
      <c r="F33" s="24">
        <v>15273430</v>
      </c>
      <c r="G33" s="24">
        <v>1052896</v>
      </c>
      <c r="H33" s="24">
        <v>1072359</v>
      </c>
      <c r="I33" s="24">
        <v>1135630</v>
      </c>
      <c r="J33" s="24">
        <v>3260885</v>
      </c>
      <c r="K33" s="24">
        <v>1218162</v>
      </c>
      <c r="L33" s="24">
        <v>1194942</v>
      </c>
      <c r="M33" s="24">
        <v>1177745</v>
      </c>
      <c r="N33" s="24">
        <v>3590849</v>
      </c>
      <c r="O33" s="24">
        <v>1042711</v>
      </c>
      <c r="P33" s="24">
        <v>1121419</v>
      </c>
      <c r="Q33" s="24">
        <v>1150082</v>
      </c>
      <c r="R33" s="24">
        <v>3314212</v>
      </c>
      <c r="S33" s="24">
        <v>1229229</v>
      </c>
      <c r="T33" s="24">
        <v>1185660</v>
      </c>
      <c r="U33" s="24">
        <v>1177979</v>
      </c>
      <c r="V33" s="24">
        <v>3592868</v>
      </c>
      <c r="W33" s="24">
        <v>13758814</v>
      </c>
      <c r="X33" s="24">
        <v>14720796</v>
      </c>
      <c r="Y33" s="24">
        <v>-961982</v>
      </c>
      <c r="Z33" s="6">
        <v>-6.53</v>
      </c>
      <c r="AA33" s="22">
        <v>15273430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23655153</v>
      </c>
      <c r="D35" s="22"/>
      <c r="E35" s="23">
        <v>25032968</v>
      </c>
      <c r="F35" s="24">
        <v>25548763</v>
      </c>
      <c r="G35" s="24">
        <v>2230788</v>
      </c>
      <c r="H35" s="24">
        <v>2299393</v>
      </c>
      <c r="I35" s="24">
        <v>2170763</v>
      </c>
      <c r="J35" s="24">
        <v>6700944</v>
      </c>
      <c r="K35" s="24">
        <v>1904381</v>
      </c>
      <c r="L35" s="24">
        <v>1111759</v>
      </c>
      <c r="M35" s="24">
        <v>2881117</v>
      </c>
      <c r="N35" s="24">
        <v>5897257</v>
      </c>
      <c r="O35" s="24">
        <v>2184817</v>
      </c>
      <c r="P35" s="24">
        <v>998293</v>
      </c>
      <c r="Q35" s="24">
        <v>3020434</v>
      </c>
      <c r="R35" s="24">
        <v>6203544</v>
      </c>
      <c r="S35" s="24">
        <v>2063498</v>
      </c>
      <c r="T35" s="24">
        <v>2132732</v>
      </c>
      <c r="U35" s="24">
        <v>1998286</v>
      </c>
      <c r="V35" s="24">
        <v>6194516</v>
      </c>
      <c r="W35" s="24">
        <v>24996261</v>
      </c>
      <c r="X35" s="24">
        <v>25032972</v>
      </c>
      <c r="Y35" s="24">
        <v>-36711</v>
      </c>
      <c r="Z35" s="6">
        <v>-0.15</v>
      </c>
      <c r="AA35" s="22">
        <v>25548763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9901673</v>
      </c>
      <c r="D38" s="19">
        <f>SUM(D39:D41)</f>
        <v>0</v>
      </c>
      <c r="E38" s="20">
        <f t="shared" si="7"/>
        <v>13284321</v>
      </c>
      <c r="F38" s="21">
        <f t="shared" si="7"/>
        <v>13801587</v>
      </c>
      <c r="G38" s="21">
        <f t="shared" si="7"/>
        <v>797162</v>
      </c>
      <c r="H38" s="21">
        <f t="shared" si="7"/>
        <v>844949</v>
      </c>
      <c r="I38" s="21">
        <f t="shared" si="7"/>
        <v>1032589</v>
      </c>
      <c r="J38" s="21">
        <f t="shared" si="7"/>
        <v>2674700</v>
      </c>
      <c r="K38" s="21">
        <f t="shared" si="7"/>
        <v>1063602</v>
      </c>
      <c r="L38" s="21">
        <f t="shared" si="7"/>
        <v>1011645</v>
      </c>
      <c r="M38" s="21">
        <f t="shared" si="7"/>
        <v>1033959</v>
      </c>
      <c r="N38" s="21">
        <f t="shared" si="7"/>
        <v>3109206</v>
      </c>
      <c r="O38" s="21">
        <f t="shared" si="7"/>
        <v>1953364</v>
      </c>
      <c r="P38" s="21">
        <f t="shared" si="7"/>
        <v>958234</v>
      </c>
      <c r="Q38" s="21">
        <f t="shared" si="7"/>
        <v>11442067</v>
      </c>
      <c r="R38" s="21">
        <f t="shared" si="7"/>
        <v>14353665</v>
      </c>
      <c r="S38" s="21">
        <f t="shared" si="7"/>
        <v>915623</v>
      </c>
      <c r="T38" s="21">
        <f t="shared" si="7"/>
        <v>1348963</v>
      </c>
      <c r="U38" s="21">
        <f t="shared" si="7"/>
        <v>1488381</v>
      </c>
      <c r="V38" s="21">
        <f t="shared" si="7"/>
        <v>3752967</v>
      </c>
      <c r="W38" s="21">
        <f t="shared" si="7"/>
        <v>23890538</v>
      </c>
      <c r="X38" s="21">
        <f t="shared" si="7"/>
        <v>13284324</v>
      </c>
      <c r="Y38" s="21">
        <f t="shared" si="7"/>
        <v>10606214</v>
      </c>
      <c r="Z38" s="4">
        <f>+IF(X38&lt;&gt;0,+(Y38/X38)*100,0)</f>
        <v>79.84007315690282</v>
      </c>
      <c r="AA38" s="19">
        <f>SUM(AA39:AA41)</f>
        <v>13801587</v>
      </c>
    </row>
    <row r="39" spans="1:27" ht="13.5">
      <c r="A39" s="5" t="s">
        <v>43</v>
      </c>
      <c r="B39" s="3"/>
      <c r="C39" s="22">
        <v>9901673</v>
      </c>
      <c r="D39" s="22"/>
      <c r="E39" s="23">
        <v>13284321</v>
      </c>
      <c r="F39" s="24">
        <v>13801587</v>
      </c>
      <c r="G39" s="24">
        <v>797162</v>
      </c>
      <c r="H39" s="24">
        <v>844949</v>
      </c>
      <c r="I39" s="24">
        <v>1032589</v>
      </c>
      <c r="J39" s="24">
        <v>2674700</v>
      </c>
      <c r="K39" s="24">
        <v>1063602</v>
      </c>
      <c r="L39" s="24">
        <v>1011645</v>
      </c>
      <c r="M39" s="24">
        <v>1033959</v>
      </c>
      <c r="N39" s="24">
        <v>3109206</v>
      </c>
      <c r="O39" s="24">
        <v>1953364</v>
      </c>
      <c r="P39" s="24">
        <v>958234</v>
      </c>
      <c r="Q39" s="24">
        <v>11442067</v>
      </c>
      <c r="R39" s="24">
        <v>14353665</v>
      </c>
      <c r="S39" s="24">
        <v>915623</v>
      </c>
      <c r="T39" s="24">
        <v>1348963</v>
      </c>
      <c r="U39" s="24">
        <v>1488381</v>
      </c>
      <c r="V39" s="24">
        <v>3752967</v>
      </c>
      <c r="W39" s="24">
        <v>23890538</v>
      </c>
      <c r="X39" s="24">
        <v>13284324</v>
      </c>
      <c r="Y39" s="24">
        <v>10606214</v>
      </c>
      <c r="Z39" s="6">
        <v>79.84</v>
      </c>
      <c r="AA39" s="22">
        <v>13801587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274769029</v>
      </c>
      <c r="D42" s="19">
        <f>SUM(D43:D46)</f>
        <v>0</v>
      </c>
      <c r="E42" s="20">
        <f t="shared" si="8"/>
        <v>217740158</v>
      </c>
      <c r="F42" s="21">
        <f t="shared" si="8"/>
        <v>234046936</v>
      </c>
      <c r="G42" s="21">
        <f t="shared" si="8"/>
        <v>5646961</v>
      </c>
      <c r="H42" s="21">
        <f t="shared" si="8"/>
        <v>16645894</v>
      </c>
      <c r="I42" s="21">
        <f t="shared" si="8"/>
        <v>16064671</v>
      </c>
      <c r="J42" s="21">
        <f t="shared" si="8"/>
        <v>38357526</v>
      </c>
      <c r="K42" s="21">
        <f t="shared" si="8"/>
        <v>14066426</v>
      </c>
      <c r="L42" s="21">
        <f t="shared" si="8"/>
        <v>14880786</v>
      </c>
      <c r="M42" s="21">
        <f t="shared" si="8"/>
        <v>20000557</v>
      </c>
      <c r="N42" s="21">
        <f t="shared" si="8"/>
        <v>48947769</v>
      </c>
      <c r="O42" s="21">
        <f t="shared" si="8"/>
        <v>18291460</v>
      </c>
      <c r="P42" s="21">
        <f t="shared" si="8"/>
        <v>16330536</v>
      </c>
      <c r="Q42" s="21">
        <f t="shared" si="8"/>
        <v>20358347</v>
      </c>
      <c r="R42" s="21">
        <f t="shared" si="8"/>
        <v>54980343</v>
      </c>
      <c r="S42" s="21">
        <f t="shared" si="8"/>
        <v>10562154</v>
      </c>
      <c r="T42" s="21">
        <f t="shared" si="8"/>
        <v>25209454</v>
      </c>
      <c r="U42" s="21">
        <f t="shared" si="8"/>
        <v>42498432</v>
      </c>
      <c r="V42" s="21">
        <f t="shared" si="8"/>
        <v>78270040</v>
      </c>
      <c r="W42" s="21">
        <f t="shared" si="8"/>
        <v>220555678</v>
      </c>
      <c r="X42" s="21">
        <f t="shared" si="8"/>
        <v>217740156</v>
      </c>
      <c r="Y42" s="21">
        <f t="shared" si="8"/>
        <v>2815522</v>
      </c>
      <c r="Z42" s="4">
        <f>+IF(X42&lt;&gt;0,+(Y42/X42)*100,0)</f>
        <v>1.293065115650969</v>
      </c>
      <c r="AA42" s="19">
        <f>SUM(AA43:AA46)</f>
        <v>234046936</v>
      </c>
    </row>
    <row r="43" spans="1:27" ht="13.5">
      <c r="A43" s="5" t="s">
        <v>47</v>
      </c>
      <c r="B43" s="3"/>
      <c r="C43" s="22">
        <v>42343782</v>
      </c>
      <c r="D43" s="22"/>
      <c r="E43" s="23">
        <v>4744420</v>
      </c>
      <c r="F43" s="24">
        <v>4761176</v>
      </c>
      <c r="G43" s="24">
        <v>343974</v>
      </c>
      <c r="H43" s="24">
        <v>29191</v>
      </c>
      <c r="I43" s="24">
        <v>557583</v>
      </c>
      <c r="J43" s="24">
        <v>930748</v>
      </c>
      <c r="K43" s="24">
        <v>491104</v>
      </c>
      <c r="L43" s="24">
        <v>494354</v>
      </c>
      <c r="M43" s="24">
        <v>266787</v>
      </c>
      <c r="N43" s="24">
        <v>1252245</v>
      </c>
      <c r="O43" s="24">
        <v>1235038</v>
      </c>
      <c r="P43" s="24">
        <v>680767</v>
      </c>
      <c r="Q43" s="24">
        <v>272231</v>
      </c>
      <c r="R43" s="24">
        <v>2188036</v>
      </c>
      <c r="S43" s="24">
        <v>272998</v>
      </c>
      <c r="T43" s="24">
        <v>414065</v>
      </c>
      <c r="U43" s="24">
        <v>276234</v>
      </c>
      <c r="V43" s="24">
        <v>963297</v>
      </c>
      <c r="W43" s="24">
        <v>5334326</v>
      </c>
      <c r="X43" s="24">
        <v>4744416</v>
      </c>
      <c r="Y43" s="24">
        <v>589910</v>
      </c>
      <c r="Z43" s="6">
        <v>12.43</v>
      </c>
      <c r="AA43" s="22">
        <v>4761176</v>
      </c>
    </row>
    <row r="44" spans="1:27" ht="13.5">
      <c r="A44" s="5" t="s">
        <v>48</v>
      </c>
      <c r="B44" s="3"/>
      <c r="C44" s="22">
        <v>208448536</v>
      </c>
      <c r="D44" s="22"/>
      <c r="E44" s="23">
        <v>186598984</v>
      </c>
      <c r="F44" s="24">
        <v>202585993</v>
      </c>
      <c r="G44" s="24">
        <v>3738367</v>
      </c>
      <c r="H44" s="24">
        <v>14441430</v>
      </c>
      <c r="I44" s="24">
        <v>13409215</v>
      </c>
      <c r="J44" s="24">
        <v>31589012</v>
      </c>
      <c r="K44" s="24">
        <v>11494270</v>
      </c>
      <c r="L44" s="24">
        <v>12548832</v>
      </c>
      <c r="M44" s="24">
        <v>17601556</v>
      </c>
      <c r="N44" s="24">
        <v>41644658</v>
      </c>
      <c r="O44" s="24">
        <v>14828570</v>
      </c>
      <c r="P44" s="24">
        <v>13703224</v>
      </c>
      <c r="Q44" s="24">
        <v>16165450</v>
      </c>
      <c r="R44" s="24">
        <v>44697244</v>
      </c>
      <c r="S44" s="24">
        <v>8605217</v>
      </c>
      <c r="T44" s="24">
        <v>21862705</v>
      </c>
      <c r="U44" s="24">
        <v>40444207</v>
      </c>
      <c r="V44" s="24">
        <v>70912129</v>
      </c>
      <c r="W44" s="24">
        <v>188843043</v>
      </c>
      <c r="X44" s="24">
        <v>186598980</v>
      </c>
      <c r="Y44" s="24">
        <v>2244063</v>
      </c>
      <c r="Z44" s="6">
        <v>1.2</v>
      </c>
      <c r="AA44" s="22">
        <v>202585993</v>
      </c>
    </row>
    <row r="45" spans="1:27" ht="13.5">
      <c r="A45" s="5" t="s">
        <v>49</v>
      </c>
      <c r="B45" s="3"/>
      <c r="C45" s="25">
        <v>16942070</v>
      </c>
      <c r="D45" s="25"/>
      <c r="E45" s="26">
        <v>18911670</v>
      </c>
      <c r="F45" s="27">
        <v>18818091</v>
      </c>
      <c r="G45" s="27">
        <v>1179973</v>
      </c>
      <c r="H45" s="27">
        <v>1570896</v>
      </c>
      <c r="I45" s="27">
        <v>1282620</v>
      </c>
      <c r="J45" s="27">
        <v>4033489</v>
      </c>
      <c r="K45" s="27">
        <v>1495706</v>
      </c>
      <c r="L45" s="27">
        <v>1209753</v>
      </c>
      <c r="M45" s="27">
        <v>1480188</v>
      </c>
      <c r="N45" s="27">
        <v>4185647</v>
      </c>
      <c r="O45" s="27">
        <v>1628792</v>
      </c>
      <c r="P45" s="27">
        <v>1367601</v>
      </c>
      <c r="Q45" s="27">
        <v>3339861</v>
      </c>
      <c r="R45" s="27">
        <v>6336254</v>
      </c>
      <c r="S45" s="27">
        <v>1130439</v>
      </c>
      <c r="T45" s="27">
        <v>1344254</v>
      </c>
      <c r="U45" s="27">
        <v>1394477</v>
      </c>
      <c r="V45" s="27">
        <v>3869170</v>
      </c>
      <c r="W45" s="27">
        <v>18424560</v>
      </c>
      <c r="X45" s="27">
        <v>18911676</v>
      </c>
      <c r="Y45" s="27">
        <v>-487116</v>
      </c>
      <c r="Z45" s="7">
        <v>-2.58</v>
      </c>
      <c r="AA45" s="25">
        <v>18818091</v>
      </c>
    </row>
    <row r="46" spans="1:27" ht="13.5">
      <c r="A46" s="5" t="s">
        <v>50</v>
      </c>
      <c r="B46" s="3"/>
      <c r="C46" s="22">
        <v>7034641</v>
      </c>
      <c r="D46" s="22"/>
      <c r="E46" s="23">
        <v>7485084</v>
      </c>
      <c r="F46" s="24">
        <v>7881676</v>
      </c>
      <c r="G46" s="24">
        <v>384647</v>
      </c>
      <c r="H46" s="24">
        <v>604377</v>
      </c>
      <c r="I46" s="24">
        <v>815253</v>
      </c>
      <c r="J46" s="24">
        <v>1804277</v>
      </c>
      <c r="K46" s="24">
        <v>585346</v>
      </c>
      <c r="L46" s="24">
        <v>627847</v>
      </c>
      <c r="M46" s="24">
        <v>652026</v>
      </c>
      <c r="N46" s="24">
        <v>1865219</v>
      </c>
      <c r="O46" s="24">
        <v>599060</v>
      </c>
      <c r="P46" s="24">
        <v>578944</v>
      </c>
      <c r="Q46" s="24">
        <v>580805</v>
      </c>
      <c r="R46" s="24">
        <v>1758809</v>
      </c>
      <c r="S46" s="24">
        <v>553500</v>
      </c>
      <c r="T46" s="24">
        <v>1588430</v>
      </c>
      <c r="U46" s="24">
        <v>383514</v>
      </c>
      <c r="V46" s="24">
        <v>2525444</v>
      </c>
      <c r="W46" s="24">
        <v>7953749</v>
      </c>
      <c r="X46" s="24">
        <v>7485084</v>
      </c>
      <c r="Y46" s="24">
        <v>468665</v>
      </c>
      <c r="Z46" s="6">
        <v>6.26</v>
      </c>
      <c r="AA46" s="22">
        <v>7881676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737205447</v>
      </c>
      <c r="D48" s="40">
        <f>+D28+D32+D38+D42+D47</f>
        <v>0</v>
      </c>
      <c r="E48" s="41">
        <f t="shared" si="9"/>
        <v>613285341</v>
      </c>
      <c r="F48" s="42">
        <f t="shared" si="9"/>
        <v>768405930</v>
      </c>
      <c r="G48" s="42">
        <f t="shared" si="9"/>
        <v>19047879</v>
      </c>
      <c r="H48" s="42">
        <f t="shared" si="9"/>
        <v>28914136</v>
      </c>
      <c r="I48" s="42">
        <f t="shared" si="9"/>
        <v>28203817</v>
      </c>
      <c r="J48" s="42">
        <f t="shared" si="9"/>
        <v>76165832</v>
      </c>
      <c r="K48" s="42">
        <f t="shared" si="9"/>
        <v>27535744</v>
      </c>
      <c r="L48" s="42">
        <f t="shared" si="9"/>
        <v>24539857</v>
      </c>
      <c r="M48" s="42">
        <f t="shared" si="9"/>
        <v>38389233</v>
      </c>
      <c r="N48" s="42">
        <f t="shared" si="9"/>
        <v>90464834</v>
      </c>
      <c r="O48" s="42">
        <f t="shared" si="9"/>
        <v>31488892</v>
      </c>
      <c r="P48" s="42">
        <f t="shared" si="9"/>
        <v>28271752</v>
      </c>
      <c r="Q48" s="42">
        <f t="shared" si="9"/>
        <v>47053731</v>
      </c>
      <c r="R48" s="42">
        <f t="shared" si="9"/>
        <v>106814375</v>
      </c>
      <c r="S48" s="42">
        <f t="shared" si="9"/>
        <v>21840121</v>
      </c>
      <c r="T48" s="42">
        <f t="shared" si="9"/>
        <v>44251026</v>
      </c>
      <c r="U48" s="42">
        <f t="shared" si="9"/>
        <v>59468568</v>
      </c>
      <c r="V48" s="42">
        <f t="shared" si="9"/>
        <v>125559715</v>
      </c>
      <c r="W48" s="42">
        <f t="shared" si="9"/>
        <v>399004756</v>
      </c>
      <c r="X48" s="42">
        <f t="shared" si="9"/>
        <v>613285340</v>
      </c>
      <c r="Y48" s="42">
        <f t="shared" si="9"/>
        <v>-214280584</v>
      </c>
      <c r="Z48" s="43">
        <f>+IF(X48&lt;&gt;0,+(Y48/X48)*100,0)</f>
        <v>-34.93978577736752</v>
      </c>
      <c r="AA48" s="40">
        <f>+AA28+AA32+AA38+AA42+AA47</f>
        <v>768405930</v>
      </c>
    </row>
    <row r="49" spans="1:27" ht="13.5">
      <c r="A49" s="14" t="s">
        <v>58</v>
      </c>
      <c r="B49" s="15"/>
      <c r="C49" s="44">
        <f aca="true" t="shared" si="10" ref="C49:Y49">+C25-C48</f>
        <v>-34869694</v>
      </c>
      <c r="D49" s="44">
        <f>+D25-D48</f>
        <v>0</v>
      </c>
      <c r="E49" s="45">
        <f t="shared" si="10"/>
        <v>13566307</v>
      </c>
      <c r="F49" s="46">
        <f t="shared" si="10"/>
        <v>-54703261</v>
      </c>
      <c r="G49" s="46">
        <f t="shared" si="10"/>
        <v>13898271</v>
      </c>
      <c r="H49" s="46">
        <f t="shared" si="10"/>
        <v>-5172811</v>
      </c>
      <c r="I49" s="46">
        <f t="shared" si="10"/>
        <v>-1725545</v>
      </c>
      <c r="J49" s="46">
        <f t="shared" si="10"/>
        <v>6999915</v>
      </c>
      <c r="K49" s="46">
        <f t="shared" si="10"/>
        <v>6734430</v>
      </c>
      <c r="L49" s="46">
        <f t="shared" si="10"/>
        <v>-4865123</v>
      </c>
      <c r="M49" s="46">
        <f t="shared" si="10"/>
        <v>125576244</v>
      </c>
      <c r="N49" s="46">
        <f t="shared" si="10"/>
        <v>127445551</v>
      </c>
      <c r="O49" s="46">
        <f t="shared" si="10"/>
        <v>-8044962</v>
      </c>
      <c r="P49" s="46">
        <f t="shared" si="10"/>
        <v>-5985295</v>
      </c>
      <c r="Q49" s="46">
        <f t="shared" si="10"/>
        <v>57936088</v>
      </c>
      <c r="R49" s="46">
        <f t="shared" si="10"/>
        <v>43905831</v>
      </c>
      <c r="S49" s="46">
        <f t="shared" si="10"/>
        <v>5706730</v>
      </c>
      <c r="T49" s="46">
        <f t="shared" si="10"/>
        <v>-24162718</v>
      </c>
      <c r="U49" s="46">
        <f t="shared" si="10"/>
        <v>-12025564</v>
      </c>
      <c r="V49" s="46">
        <f t="shared" si="10"/>
        <v>-30481552</v>
      </c>
      <c r="W49" s="46">
        <f t="shared" si="10"/>
        <v>147869745</v>
      </c>
      <c r="X49" s="46">
        <f>IF(F25=F48,0,X25-X48)</f>
        <v>13566328</v>
      </c>
      <c r="Y49" s="46">
        <f t="shared" si="10"/>
        <v>134303417</v>
      </c>
      <c r="Z49" s="47">
        <f>+IF(X49&lt;&gt;0,+(Y49/X49)*100,0)</f>
        <v>989.9761895776072</v>
      </c>
      <c r="AA49" s="44">
        <f>+AA25-AA48</f>
        <v>-54703261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601493915</v>
      </c>
      <c r="D5" s="19">
        <f>SUM(D6:D8)</f>
        <v>0</v>
      </c>
      <c r="E5" s="20">
        <f t="shared" si="0"/>
        <v>521116000</v>
      </c>
      <c r="F5" s="21">
        <f t="shared" si="0"/>
        <v>502992000</v>
      </c>
      <c r="G5" s="21">
        <f t="shared" si="0"/>
        <v>132681357</v>
      </c>
      <c r="H5" s="21">
        <f t="shared" si="0"/>
        <v>51466000</v>
      </c>
      <c r="I5" s="21">
        <f t="shared" si="0"/>
        <v>7757000</v>
      </c>
      <c r="J5" s="21">
        <f t="shared" si="0"/>
        <v>191904357</v>
      </c>
      <c r="K5" s="21">
        <f t="shared" si="0"/>
        <v>5301353</v>
      </c>
      <c r="L5" s="21">
        <f t="shared" si="0"/>
        <v>103006030</v>
      </c>
      <c r="M5" s="21">
        <f t="shared" si="0"/>
        <v>5450707</v>
      </c>
      <c r="N5" s="21">
        <f t="shared" si="0"/>
        <v>113758090</v>
      </c>
      <c r="O5" s="21">
        <f t="shared" si="0"/>
        <v>5177000</v>
      </c>
      <c r="P5" s="21">
        <f t="shared" si="0"/>
        <v>5464826</v>
      </c>
      <c r="Q5" s="21">
        <f t="shared" si="0"/>
        <v>0</v>
      </c>
      <c r="R5" s="21">
        <f t="shared" si="0"/>
        <v>10641826</v>
      </c>
      <c r="S5" s="21">
        <f t="shared" si="0"/>
        <v>2968760</v>
      </c>
      <c r="T5" s="21">
        <f t="shared" si="0"/>
        <v>2401747</v>
      </c>
      <c r="U5" s="21">
        <f t="shared" si="0"/>
        <v>5716934</v>
      </c>
      <c r="V5" s="21">
        <f t="shared" si="0"/>
        <v>11087441</v>
      </c>
      <c r="W5" s="21">
        <f t="shared" si="0"/>
        <v>327391714</v>
      </c>
      <c r="X5" s="21">
        <f t="shared" si="0"/>
        <v>499527000</v>
      </c>
      <c r="Y5" s="21">
        <f t="shared" si="0"/>
        <v>-172135286</v>
      </c>
      <c r="Z5" s="4">
        <f>+IF(X5&lt;&gt;0,+(Y5/X5)*100,0)</f>
        <v>-34.459656034608734</v>
      </c>
      <c r="AA5" s="19">
        <f>SUM(AA6:AA8)</f>
        <v>502992000</v>
      </c>
    </row>
    <row r="6" spans="1:27" ht="13.5">
      <c r="A6" s="5" t="s">
        <v>33</v>
      </c>
      <c r="B6" s="3"/>
      <c r="C6" s="22">
        <v>17048883</v>
      </c>
      <c r="D6" s="22"/>
      <c r="E6" s="23"/>
      <c r="F6" s="24"/>
      <c r="G6" s="24">
        <v>131253277</v>
      </c>
      <c r="H6" s="24"/>
      <c r="I6" s="24"/>
      <c r="J6" s="24">
        <v>131253277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131253277</v>
      </c>
      <c r="X6" s="24"/>
      <c r="Y6" s="24">
        <v>131253277</v>
      </c>
      <c r="Z6" s="6">
        <v>0</v>
      </c>
      <c r="AA6" s="22"/>
    </row>
    <row r="7" spans="1:27" ht="13.5">
      <c r="A7" s="5" t="s">
        <v>34</v>
      </c>
      <c r="B7" s="3"/>
      <c r="C7" s="25">
        <v>584445032</v>
      </c>
      <c r="D7" s="25"/>
      <c r="E7" s="26">
        <v>521116000</v>
      </c>
      <c r="F7" s="27">
        <v>502992000</v>
      </c>
      <c r="G7" s="27">
        <v>1428080</v>
      </c>
      <c r="H7" s="27">
        <v>51466000</v>
      </c>
      <c r="I7" s="27">
        <v>7757000</v>
      </c>
      <c r="J7" s="27">
        <v>60651080</v>
      </c>
      <c r="K7" s="27">
        <v>5301353</v>
      </c>
      <c r="L7" s="27">
        <v>103006030</v>
      </c>
      <c r="M7" s="27">
        <v>5450707</v>
      </c>
      <c r="N7" s="27">
        <v>113758090</v>
      </c>
      <c r="O7" s="27">
        <v>5177000</v>
      </c>
      <c r="P7" s="27">
        <v>5464826</v>
      </c>
      <c r="Q7" s="27"/>
      <c r="R7" s="27">
        <v>10641826</v>
      </c>
      <c r="S7" s="27">
        <v>2968760</v>
      </c>
      <c r="T7" s="27">
        <v>2401747</v>
      </c>
      <c r="U7" s="27">
        <v>5716934</v>
      </c>
      <c r="V7" s="27">
        <v>11087441</v>
      </c>
      <c r="W7" s="27">
        <v>196138437</v>
      </c>
      <c r="X7" s="27">
        <v>499527000</v>
      </c>
      <c r="Y7" s="27">
        <v>-303388563</v>
      </c>
      <c r="Z7" s="7">
        <v>-60.74</v>
      </c>
      <c r="AA7" s="25">
        <v>502992000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235110</v>
      </c>
      <c r="D9" s="19">
        <f>SUM(D10:D14)</f>
        <v>0</v>
      </c>
      <c r="E9" s="20">
        <f t="shared" si="1"/>
        <v>1025000</v>
      </c>
      <c r="F9" s="21">
        <f t="shared" si="1"/>
        <v>1025000</v>
      </c>
      <c r="G9" s="21">
        <f t="shared" si="1"/>
        <v>12650</v>
      </c>
      <c r="H9" s="21">
        <f t="shared" si="1"/>
        <v>40000</v>
      </c>
      <c r="I9" s="21">
        <f t="shared" si="1"/>
        <v>20000</v>
      </c>
      <c r="J9" s="21">
        <f t="shared" si="1"/>
        <v>72650</v>
      </c>
      <c r="K9" s="21">
        <f t="shared" si="1"/>
        <v>39500</v>
      </c>
      <c r="L9" s="21">
        <f t="shared" si="1"/>
        <v>32004</v>
      </c>
      <c r="M9" s="21">
        <f t="shared" si="1"/>
        <v>43702</v>
      </c>
      <c r="N9" s="21">
        <f t="shared" si="1"/>
        <v>115206</v>
      </c>
      <c r="O9" s="21">
        <f t="shared" si="1"/>
        <v>15000</v>
      </c>
      <c r="P9" s="21">
        <f t="shared" si="1"/>
        <v>588000</v>
      </c>
      <c r="Q9" s="21">
        <f t="shared" si="1"/>
        <v>0</v>
      </c>
      <c r="R9" s="21">
        <f t="shared" si="1"/>
        <v>603000</v>
      </c>
      <c r="S9" s="21">
        <f t="shared" si="1"/>
        <v>95656</v>
      </c>
      <c r="T9" s="21">
        <f t="shared" si="1"/>
        <v>60714</v>
      </c>
      <c r="U9" s="21">
        <f t="shared" si="1"/>
        <v>46728</v>
      </c>
      <c r="V9" s="21">
        <f t="shared" si="1"/>
        <v>203098</v>
      </c>
      <c r="W9" s="21">
        <f t="shared" si="1"/>
        <v>993954</v>
      </c>
      <c r="X9" s="21">
        <f t="shared" si="1"/>
        <v>7903000</v>
      </c>
      <c r="Y9" s="21">
        <f t="shared" si="1"/>
        <v>-6909046</v>
      </c>
      <c r="Z9" s="4">
        <f>+IF(X9&lt;&gt;0,+(Y9/X9)*100,0)</f>
        <v>-87.42307984309757</v>
      </c>
      <c r="AA9" s="19">
        <f>SUM(AA10:AA14)</f>
        <v>1025000</v>
      </c>
    </row>
    <row r="10" spans="1:27" ht="13.5">
      <c r="A10" s="5" t="s">
        <v>37</v>
      </c>
      <c r="B10" s="3"/>
      <c r="C10" s="22">
        <v>235110</v>
      </c>
      <c r="D10" s="22"/>
      <c r="E10" s="23">
        <v>525000</v>
      </c>
      <c r="F10" s="24">
        <v>525000</v>
      </c>
      <c r="G10" s="24">
        <v>7950</v>
      </c>
      <c r="H10" s="24">
        <v>27000</v>
      </c>
      <c r="I10" s="24">
        <v>11000</v>
      </c>
      <c r="J10" s="24">
        <v>45950</v>
      </c>
      <c r="K10" s="24">
        <v>34250</v>
      </c>
      <c r="L10" s="24">
        <v>19954</v>
      </c>
      <c r="M10" s="24">
        <v>31702</v>
      </c>
      <c r="N10" s="24">
        <v>85906</v>
      </c>
      <c r="O10" s="24">
        <v>9000</v>
      </c>
      <c r="P10" s="24">
        <v>571000</v>
      </c>
      <c r="Q10" s="24"/>
      <c r="R10" s="24">
        <v>580000</v>
      </c>
      <c r="S10" s="24">
        <v>81231</v>
      </c>
      <c r="T10" s="24">
        <v>51489</v>
      </c>
      <c r="U10" s="24">
        <v>35803</v>
      </c>
      <c r="V10" s="24">
        <v>168523</v>
      </c>
      <c r="W10" s="24">
        <v>880379</v>
      </c>
      <c r="X10" s="24">
        <v>1936000</v>
      </c>
      <c r="Y10" s="24">
        <v>-1055621</v>
      </c>
      <c r="Z10" s="6">
        <v>-54.53</v>
      </c>
      <c r="AA10" s="22">
        <v>525000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500000</v>
      </c>
      <c r="F12" s="24">
        <v>500000</v>
      </c>
      <c r="G12" s="24">
        <v>4700</v>
      </c>
      <c r="H12" s="24">
        <v>13000</v>
      </c>
      <c r="I12" s="24">
        <v>9000</v>
      </c>
      <c r="J12" s="24">
        <v>26700</v>
      </c>
      <c r="K12" s="24">
        <v>5250</v>
      </c>
      <c r="L12" s="24">
        <v>12050</v>
      </c>
      <c r="M12" s="24">
        <v>12000</v>
      </c>
      <c r="N12" s="24">
        <v>29300</v>
      </c>
      <c r="O12" s="24">
        <v>6000</v>
      </c>
      <c r="P12" s="24">
        <v>17000</v>
      </c>
      <c r="Q12" s="24"/>
      <c r="R12" s="24">
        <v>23000</v>
      </c>
      <c r="S12" s="24">
        <v>14425</v>
      </c>
      <c r="T12" s="24">
        <v>9225</v>
      </c>
      <c r="U12" s="24">
        <v>10925</v>
      </c>
      <c r="V12" s="24">
        <v>34575</v>
      </c>
      <c r="W12" s="24">
        <v>113575</v>
      </c>
      <c r="X12" s="24">
        <v>5967000</v>
      </c>
      <c r="Y12" s="24">
        <v>-5853425</v>
      </c>
      <c r="Z12" s="6">
        <v>-98.1</v>
      </c>
      <c r="AA12" s="22">
        <v>500000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7096095</v>
      </c>
      <c r="D15" s="19">
        <f>SUM(D16:D18)</f>
        <v>0</v>
      </c>
      <c r="E15" s="20">
        <f t="shared" si="2"/>
        <v>7500000</v>
      </c>
      <c r="F15" s="21">
        <f t="shared" si="2"/>
        <v>7500000</v>
      </c>
      <c r="G15" s="21">
        <f t="shared" si="2"/>
        <v>0</v>
      </c>
      <c r="H15" s="21">
        <f t="shared" si="2"/>
        <v>97000</v>
      </c>
      <c r="I15" s="21">
        <f t="shared" si="2"/>
        <v>605000</v>
      </c>
      <c r="J15" s="21">
        <f t="shared" si="2"/>
        <v>702000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1255678</v>
      </c>
      <c r="U15" s="21">
        <f t="shared" si="2"/>
        <v>2475123</v>
      </c>
      <c r="V15" s="21">
        <f t="shared" si="2"/>
        <v>3730801</v>
      </c>
      <c r="W15" s="21">
        <f t="shared" si="2"/>
        <v>4432801</v>
      </c>
      <c r="X15" s="21">
        <f t="shared" si="2"/>
        <v>14097000</v>
      </c>
      <c r="Y15" s="21">
        <f t="shared" si="2"/>
        <v>-9664199</v>
      </c>
      <c r="Z15" s="4">
        <f>+IF(X15&lt;&gt;0,+(Y15/X15)*100,0)</f>
        <v>-68.55500461091012</v>
      </c>
      <c r="AA15" s="19">
        <f>SUM(AA16:AA18)</f>
        <v>7500000</v>
      </c>
    </row>
    <row r="16" spans="1:27" ht="13.5">
      <c r="A16" s="5" t="s">
        <v>43</v>
      </c>
      <c r="B16" s="3"/>
      <c r="C16" s="22">
        <v>4725445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12142000</v>
      </c>
      <c r="Y16" s="24">
        <v>-12142000</v>
      </c>
      <c r="Z16" s="6">
        <v>-100</v>
      </c>
      <c r="AA16" s="22"/>
    </row>
    <row r="17" spans="1:27" ht="13.5">
      <c r="A17" s="5" t="s">
        <v>44</v>
      </c>
      <c r="B17" s="3"/>
      <c r="C17" s="22">
        <v>2370650</v>
      </c>
      <c r="D17" s="22"/>
      <c r="E17" s="23">
        <v>7500000</v>
      </c>
      <c r="F17" s="24">
        <v>7500000</v>
      </c>
      <c r="G17" s="24"/>
      <c r="H17" s="24">
        <v>97000</v>
      </c>
      <c r="I17" s="24">
        <v>605000</v>
      </c>
      <c r="J17" s="24">
        <v>702000</v>
      </c>
      <c r="K17" s="24"/>
      <c r="L17" s="24"/>
      <c r="M17" s="24"/>
      <c r="N17" s="24"/>
      <c r="O17" s="24"/>
      <c r="P17" s="24"/>
      <c r="Q17" s="24"/>
      <c r="R17" s="24"/>
      <c r="S17" s="24"/>
      <c r="T17" s="24">
        <v>1255678</v>
      </c>
      <c r="U17" s="24">
        <v>2475123</v>
      </c>
      <c r="V17" s="24">
        <v>3730801</v>
      </c>
      <c r="W17" s="24">
        <v>4432801</v>
      </c>
      <c r="X17" s="24">
        <v>1955000</v>
      </c>
      <c r="Y17" s="24">
        <v>2477801</v>
      </c>
      <c r="Z17" s="6">
        <v>126.74</v>
      </c>
      <c r="AA17" s="22">
        <v>7500000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26651000</v>
      </c>
      <c r="F19" s="21">
        <f t="shared" si="3"/>
        <v>25278000</v>
      </c>
      <c r="G19" s="21">
        <f t="shared" si="3"/>
        <v>17093870</v>
      </c>
      <c r="H19" s="21">
        <f t="shared" si="3"/>
        <v>6596000</v>
      </c>
      <c r="I19" s="21">
        <f t="shared" si="3"/>
        <v>12546000</v>
      </c>
      <c r="J19" s="21">
        <f t="shared" si="3"/>
        <v>36235870</v>
      </c>
      <c r="K19" s="21">
        <f t="shared" si="3"/>
        <v>7159203</v>
      </c>
      <c r="L19" s="21">
        <f t="shared" si="3"/>
        <v>4114746</v>
      </c>
      <c r="M19" s="21">
        <f t="shared" si="3"/>
        <v>5060394</v>
      </c>
      <c r="N19" s="21">
        <f t="shared" si="3"/>
        <v>16334343</v>
      </c>
      <c r="O19" s="21">
        <f t="shared" si="3"/>
        <v>5631000</v>
      </c>
      <c r="P19" s="21">
        <f t="shared" si="3"/>
        <v>3723000</v>
      </c>
      <c r="Q19" s="21">
        <f t="shared" si="3"/>
        <v>0</v>
      </c>
      <c r="R19" s="21">
        <f t="shared" si="3"/>
        <v>9354000</v>
      </c>
      <c r="S19" s="21">
        <f t="shared" si="3"/>
        <v>5630793</v>
      </c>
      <c r="T19" s="21">
        <f t="shared" si="3"/>
        <v>959771</v>
      </c>
      <c r="U19" s="21">
        <f t="shared" si="3"/>
        <v>6409961</v>
      </c>
      <c r="V19" s="21">
        <f t="shared" si="3"/>
        <v>13000525</v>
      </c>
      <c r="W19" s="21">
        <f t="shared" si="3"/>
        <v>74924738</v>
      </c>
      <c r="X19" s="21">
        <f t="shared" si="3"/>
        <v>34765000</v>
      </c>
      <c r="Y19" s="21">
        <f t="shared" si="3"/>
        <v>40159738</v>
      </c>
      <c r="Z19" s="4">
        <f>+IF(X19&lt;&gt;0,+(Y19/X19)*100,0)</f>
        <v>115.5177275995973</v>
      </c>
      <c r="AA19" s="19">
        <f>SUM(AA20:AA23)</f>
        <v>25278000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23698000</v>
      </c>
      <c r="F21" s="24">
        <v>23567000</v>
      </c>
      <c r="G21" s="24">
        <v>13560038</v>
      </c>
      <c r="H21" s="24">
        <v>3418000</v>
      </c>
      <c r="I21" s="24">
        <v>9268000</v>
      </c>
      <c r="J21" s="24">
        <v>26246038</v>
      </c>
      <c r="K21" s="24">
        <v>3981448</v>
      </c>
      <c r="L21" s="24">
        <v>3187111</v>
      </c>
      <c r="M21" s="24">
        <v>3942854</v>
      </c>
      <c r="N21" s="24">
        <v>11111413</v>
      </c>
      <c r="O21" s="24">
        <v>4513000</v>
      </c>
      <c r="P21" s="24">
        <v>2606000</v>
      </c>
      <c r="Q21" s="24"/>
      <c r="R21" s="24">
        <v>7119000</v>
      </c>
      <c r="S21" s="24">
        <v>4513158</v>
      </c>
      <c r="T21" s="24">
        <v>344887</v>
      </c>
      <c r="U21" s="24">
        <v>5282256</v>
      </c>
      <c r="V21" s="24">
        <v>10140301</v>
      </c>
      <c r="W21" s="24">
        <v>54616752</v>
      </c>
      <c r="X21" s="24">
        <v>31115000</v>
      </c>
      <c r="Y21" s="24">
        <v>23501752</v>
      </c>
      <c r="Z21" s="6">
        <v>75.53</v>
      </c>
      <c r="AA21" s="22">
        <v>23567000</v>
      </c>
    </row>
    <row r="22" spans="1:27" ht="13.5">
      <c r="A22" s="5" t="s">
        <v>49</v>
      </c>
      <c r="B22" s="3"/>
      <c r="C22" s="25"/>
      <c r="D22" s="25"/>
      <c r="E22" s="26">
        <v>438000</v>
      </c>
      <c r="F22" s="27">
        <v>438000</v>
      </c>
      <c r="G22" s="27">
        <v>2992733</v>
      </c>
      <c r="H22" s="27">
        <v>2628000</v>
      </c>
      <c r="I22" s="27">
        <v>2728000</v>
      </c>
      <c r="J22" s="27">
        <v>8348733</v>
      </c>
      <c r="K22" s="27">
        <v>2628250</v>
      </c>
      <c r="L22" s="27">
        <v>377950</v>
      </c>
      <c r="M22" s="27">
        <v>577900</v>
      </c>
      <c r="N22" s="27">
        <v>3584100</v>
      </c>
      <c r="O22" s="27">
        <v>578000</v>
      </c>
      <c r="P22" s="27">
        <v>578000</v>
      </c>
      <c r="Q22" s="27"/>
      <c r="R22" s="27">
        <v>1156000</v>
      </c>
      <c r="S22" s="27">
        <v>577950</v>
      </c>
      <c r="T22" s="27">
        <v>571955</v>
      </c>
      <c r="U22" s="27">
        <v>578250</v>
      </c>
      <c r="V22" s="27">
        <v>1728155</v>
      </c>
      <c r="W22" s="27">
        <v>14816988</v>
      </c>
      <c r="X22" s="27">
        <v>2080000</v>
      </c>
      <c r="Y22" s="27">
        <v>12736988</v>
      </c>
      <c r="Z22" s="7">
        <v>612.36</v>
      </c>
      <c r="AA22" s="25">
        <v>438000</v>
      </c>
    </row>
    <row r="23" spans="1:27" ht="13.5">
      <c r="A23" s="5" t="s">
        <v>50</v>
      </c>
      <c r="B23" s="3"/>
      <c r="C23" s="22"/>
      <c r="D23" s="22"/>
      <c r="E23" s="23">
        <v>2515000</v>
      </c>
      <c r="F23" s="24">
        <v>1273000</v>
      </c>
      <c r="G23" s="24">
        <v>541099</v>
      </c>
      <c r="H23" s="24">
        <v>550000</v>
      </c>
      <c r="I23" s="24">
        <v>550000</v>
      </c>
      <c r="J23" s="24">
        <v>1641099</v>
      </c>
      <c r="K23" s="24">
        <v>549505</v>
      </c>
      <c r="L23" s="24">
        <v>549685</v>
      </c>
      <c r="M23" s="24">
        <v>539640</v>
      </c>
      <c r="N23" s="24">
        <v>1638830</v>
      </c>
      <c r="O23" s="24">
        <v>540000</v>
      </c>
      <c r="P23" s="24">
        <v>539000</v>
      </c>
      <c r="Q23" s="24"/>
      <c r="R23" s="24">
        <v>1079000</v>
      </c>
      <c r="S23" s="24">
        <v>539685</v>
      </c>
      <c r="T23" s="24">
        <v>42929</v>
      </c>
      <c r="U23" s="24">
        <v>549455</v>
      </c>
      <c r="V23" s="24">
        <v>1132069</v>
      </c>
      <c r="W23" s="24">
        <v>5490998</v>
      </c>
      <c r="X23" s="24">
        <v>1570000</v>
      </c>
      <c r="Y23" s="24">
        <v>3920998</v>
      </c>
      <c r="Z23" s="6">
        <v>249.75</v>
      </c>
      <c r="AA23" s="22">
        <v>1273000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608825120</v>
      </c>
      <c r="D25" s="40">
        <f>+D5+D9+D15+D19+D24</f>
        <v>0</v>
      </c>
      <c r="E25" s="41">
        <f t="shared" si="4"/>
        <v>556292000</v>
      </c>
      <c r="F25" s="42">
        <f t="shared" si="4"/>
        <v>536795000</v>
      </c>
      <c r="G25" s="42">
        <f t="shared" si="4"/>
        <v>149787877</v>
      </c>
      <c r="H25" s="42">
        <f t="shared" si="4"/>
        <v>58199000</v>
      </c>
      <c r="I25" s="42">
        <f t="shared" si="4"/>
        <v>20928000</v>
      </c>
      <c r="J25" s="42">
        <f t="shared" si="4"/>
        <v>228914877</v>
      </c>
      <c r="K25" s="42">
        <f t="shared" si="4"/>
        <v>12500056</v>
      </c>
      <c r="L25" s="42">
        <f t="shared" si="4"/>
        <v>107152780</v>
      </c>
      <c r="M25" s="42">
        <f t="shared" si="4"/>
        <v>10554803</v>
      </c>
      <c r="N25" s="42">
        <f t="shared" si="4"/>
        <v>130207639</v>
      </c>
      <c r="O25" s="42">
        <f t="shared" si="4"/>
        <v>10823000</v>
      </c>
      <c r="P25" s="42">
        <f t="shared" si="4"/>
        <v>9775826</v>
      </c>
      <c r="Q25" s="42">
        <f t="shared" si="4"/>
        <v>0</v>
      </c>
      <c r="R25" s="42">
        <f t="shared" si="4"/>
        <v>20598826</v>
      </c>
      <c r="S25" s="42">
        <f t="shared" si="4"/>
        <v>8695209</v>
      </c>
      <c r="T25" s="42">
        <f t="shared" si="4"/>
        <v>4677910</v>
      </c>
      <c r="U25" s="42">
        <f t="shared" si="4"/>
        <v>14648746</v>
      </c>
      <c r="V25" s="42">
        <f t="shared" si="4"/>
        <v>28021865</v>
      </c>
      <c r="W25" s="42">
        <f t="shared" si="4"/>
        <v>407743207</v>
      </c>
      <c r="X25" s="42">
        <f t="shared" si="4"/>
        <v>556292000</v>
      </c>
      <c r="Y25" s="42">
        <f t="shared" si="4"/>
        <v>-148548793</v>
      </c>
      <c r="Z25" s="43">
        <f>+IF(X25&lt;&gt;0,+(Y25/X25)*100,0)</f>
        <v>-26.703384733197673</v>
      </c>
      <c r="AA25" s="40">
        <f>+AA5+AA9+AA15+AA19+AA24</f>
        <v>536795000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593312787</v>
      </c>
      <c r="D28" s="19">
        <f>SUM(D29:D31)</f>
        <v>0</v>
      </c>
      <c r="E28" s="20">
        <f t="shared" si="5"/>
        <v>342044158</v>
      </c>
      <c r="F28" s="21">
        <f t="shared" si="5"/>
        <v>344692159</v>
      </c>
      <c r="G28" s="21">
        <f t="shared" si="5"/>
        <v>10655205</v>
      </c>
      <c r="H28" s="21">
        <f t="shared" si="5"/>
        <v>11487281</v>
      </c>
      <c r="I28" s="21">
        <f t="shared" si="5"/>
        <v>17122384</v>
      </c>
      <c r="J28" s="21">
        <f t="shared" si="5"/>
        <v>39264870</v>
      </c>
      <c r="K28" s="21">
        <f t="shared" si="5"/>
        <v>8543855</v>
      </c>
      <c r="L28" s="21">
        <f t="shared" si="5"/>
        <v>9472853</v>
      </c>
      <c r="M28" s="21">
        <f t="shared" si="5"/>
        <v>15188629</v>
      </c>
      <c r="N28" s="21">
        <f t="shared" si="5"/>
        <v>33205337</v>
      </c>
      <c r="O28" s="21">
        <f t="shared" si="5"/>
        <v>8972404</v>
      </c>
      <c r="P28" s="21">
        <f t="shared" si="5"/>
        <v>10752192</v>
      </c>
      <c r="Q28" s="21">
        <f t="shared" si="5"/>
        <v>0</v>
      </c>
      <c r="R28" s="21">
        <f t="shared" si="5"/>
        <v>19724596</v>
      </c>
      <c r="S28" s="21">
        <f t="shared" si="5"/>
        <v>10340622</v>
      </c>
      <c r="T28" s="21">
        <f t="shared" si="5"/>
        <v>11747416</v>
      </c>
      <c r="U28" s="21">
        <f t="shared" si="5"/>
        <v>21267607</v>
      </c>
      <c r="V28" s="21">
        <f t="shared" si="5"/>
        <v>43355645</v>
      </c>
      <c r="W28" s="21">
        <f t="shared" si="5"/>
        <v>135550448</v>
      </c>
      <c r="X28" s="21">
        <f t="shared" si="5"/>
        <v>342044174</v>
      </c>
      <c r="Y28" s="21">
        <f t="shared" si="5"/>
        <v>-206493726</v>
      </c>
      <c r="Z28" s="4">
        <f>+IF(X28&lt;&gt;0,+(Y28/X28)*100,0)</f>
        <v>-60.37048477837836</v>
      </c>
      <c r="AA28" s="19">
        <f>SUM(AA29:AA31)</f>
        <v>344692159</v>
      </c>
    </row>
    <row r="29" spans="1:27" ht="13.5">
      <c r="A29" s="5" t="s">
        <v>33</v>
      </c>
      <c r="B29" s="3"/>
      <c r="C29" s="22">
        <v>334461263</v>
      </c>
      <c r="D29" s="22"/>
      <c r="E29" s="23">
        <v>48995210</v>
      </c>
      <c r="F29" s="24">
        <v>189663329</v>
      </c>
      <c r="G29" s="24">
        <v>2925772</v>
      </c>
      <c r="H29" s="24">
        <v>3848724</v>
      </c>
      <c r="I29" s="24">
        <v>4551351</v>
      </c>
      <c r="J29" s="24">
        <v>11325847</v>
      </c>
      <c r="K29" s="24">
        <v>3138674</v>
      </c>
      <c r="L29" s="24">
        <v>3887567</v>
      </c>
      <c r="M29" s="24">
        <v>4698081</v>
      </c>
      <c r="N29" s="24">
        <v>11724322</v>
      </c>
      <c r="O29" s="24">
        <v>3133797</v>
      </c>
      <c r="P29" s="24">
        <v>3314612</v>
      </c>
      <c r="Q29" s="24"/>
      <c r="R29" s="24">
        <v>6448409</v>
      </c>
      <c r="S29" s="24">
        <v>3923920</v>
      </c>
      <c r="T29" s="24">
        <v>4704976</v>
      </c>
      <c r="U29" s="24">
        <v>5201536</v>
      </c>
      <c r="V29" s="24">
        <v>13830432</v>
      </c>
      <c r="W29" s="24">
        <v>43329010</v>
      </c>
      <c r="X29" s="24">
        <v>48976226</v>
      </c>
      <c r="Y29" s="24">
        <v>-5647216</v>
      </c>
      <c r="Z29" s="6">
        <v>-11.53</v>
      </c>
      <c r="AA29" s="22">
        <v>189663329</v>
      </c>
    </row>
    <row r="30" spans="1:27" ht="13.5">
      <c r="A30" s="5" t="s">
        <v>34</v>
      </c>
      <c r="B30" s="3"/>
      <c r="C30" s="25">
        <v>258851524</v>
      </c>
      <c r="D30" s="25"/>
      <c r="E30" s="26">
        <v>248254322</v>
      </c>
      <c r="F30" s="27">
        <v>110773471</v>
      </c>
      <c r="G30" s="27">
        <v>4931489</v>
      </c>
      <c r="H30" s="27">
        <v>3619547</v>
      </c>
      <c r="I30" s="27">
        <v>6860007</v>
      </c>
      <c r="J30" s="27">
        <v>15411043</v>
      </c>
      <c r="K30" s="27">
        <v>2622960</v>
      </c>
      <c r="L30" s="27">
        <v>2923587</v>
      </c>
      <c r="M30" s="27">
        <v>5687025</v>
      </c>
      <c r="N30" s="27">
        <v>11233572</v>
      </c>
      <c r="O30" s="27">
        <v>2889408</v>
      </c>
      <c r="P30" s="27">
        <v>5653707</v>
      </c>
      <c r="Q30" s="27"/>
      <c r="R30" s="27">
        <v>8543115</v>
      </c>
      <c r="S30" s="27">
        <v>3473432</v>
      </c>
      <c r="T30" s="27">
        <v>4704538</v>
      </c>
      <c r="U30" s="27">
        <v>9997518</v>
      </c>
      <c r="V30" s="27">
        <v>18175488</v>
      </c>
      <c r="W30" s="27">
        <v>53363218</v>
      </c>
      <c r="X30" s="27">
        <v>248273322</v>
      </c>
      <c r="Y30" s="27">
        <v>-194910104</v>
      </c>
      <c r="Z30" s="7">
        <v>-78.51</v>
      </c>
      <c r="AA30" s="25">
        <v>110773471</v>
      </c>
    </row>
    <row r="31" spans="1:27" ht="13.5">
      <c r="A31" s="5" t="s">
        <v>35</v>
      </c>
      <c r="B31" s="3"/>
      <c r="C31" s="22"/>
      <c r="D31" s="22"/>
      <c r="E31" s="23">
        <v>44794626</v>
      </c>
      <c r="F31" s="24">
        <v>44255359</v>
      </c>
      <c r="G31" s="24">
        <v>2797944</v>
      </c>
      <c r="H31" s="24">
        <v>4019010</v>
      </c>
      <c r="I31" s="24">
        <v>5711026</v>
      </c>
      <c r="J31" s="24">
        <v>12527980</v>
      </c>
      <c r="K31" s="24">
        <v>2782221</v>
      </c>
      <c r="L31" s="24">
        <v>2661699</v>
      </c>
      <c r="M31" s="24">
        <v>4803523</v>
      </c>
      <c r="N31" s="24">
        <v>10247443</v>
      </c>
      <c r="O31" s="24">
        <v>2949199</v>
      </c>
      <c r="P31" s="24">
        <v>1783873</v>
      </c>
      <c r="Q31" s="24"/>
      <c r="R31" s="24">
        <v>4733072</v>
      </c>
      <c r="S31" s="24">
        <v>2943270</v>
      </c>
      <c r="T31" s="24">
        <v>2337902</v>
      </c>
      <c r="U31" s="24">
        <v>6068553</v>
      </c>
      <c r="V31" s="24">
        <v>11349725</v>
      </c>
      <c r="W31" s="24">
        <v>38858220</v>
      </c>
      <c r="X31" s="24">
        <v>44794626</v>
      </c>
      <c r="Y31" s="24">
        <v>-5936406</v>
      </c>
      <c r="Z31" s="6">
        <v>-13.25</v>
      </c>
      <c r="AA31" s="22">
        <v>44255359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125014173</v>
      </c>
      <c r="F32" s="21">
        <f t="shared" si="6"/>
        <v>122331561</v>
      </c>
      <c r="G32" s="21">
        <f t="shared" si="6"/>
        <v>7212787</v>
      </c>
      <c r="H32" s="21">
        <f t="shared" si="6"/>
        <v>11832411</v>
      </c>
      <c r="I32" s="21">
        <f t="shared" si="6"/>
        <v>15882474</v>
      </c>
      <c r="J32" s="21">
        <f t="shared" si="6"/>
        <v>34927672</v>
      </c>
      <c r="K32" s="21">
        <f t="shared" si="6"/>
        <v>6950970</v>
      </c>
      <c r="L32" s="21">
        <f t="shared" si="6"/>
        <v>10250236</v>
      </c>
      <c r="M32" s="21">
        <f t="shared" si="6"/>
        <v>15348349</v>
      </c>
      <c r="N32" s="21">
        <f t="shared" si="6"/>
        <v>32549555</v>
      </c>
      <c r="O32" s="21">
        <f t="shared" si="6"/>
        <v>9282414</v>
      </c>
      <c r="P32" s="21">
        <f t="shared" si="6"/>
        <v>7556861</v>
      </c>
      <c r="Q32" s="21">
        <f t="shared" si="6"/>
        <v>0</v>
      </c>
      <c r="R32" s="21">
        <f t="shared" si="6"/>
        <v>16839275</v>
      </c>
      <c r="S32" s="21">
        <f t="shared" si="6"/>
        <v>4917071</v>
      </c>
      <c r="T32" s="21">
        <f t="shared" si="6"/>
        <v>5711130</v>
      </c>
      <c r="U32" s="21">
        <f t="shared" si="6"/>
        <v>14760838</v>
      </c>
      <c r="V32" s="21">
        <f t="shared" si="6"/>
        <v>25389039</v>
      </c>
      <c r="W32" s="21">
        <f t="shared" si="6"/>
        <v>109705541</v>
      </c>
      <c r="X32" s="21">
        <f t="shared" si="6"/>
        <v>125014173</v>
      </c>
      <c r="Y32" s="21">
        <f t="shared" si="6"/>
        <v>-15308632</v>
      </c>
      <c r="Z32" s="4">
        <f>+IF(X32&lt;&gt;0,+(Y32/X32)*100,0)</f>
        <v>-12.245517154282979</v>
      </c>
      <c r="AA32" s="19">
        <f>SUM(AA33:AA37)</f>
        <v>122331561</v>
      </c>
    </row>
    <row r="33" spans="1:27" ht="13.5">
      <c r="A33" s="5" t="s">
        <v>37</v>
      </c>
      <c r="B33" s="3"/>
      <c r="C33" s="22"/>
      <c r="D33" s="22"/>
      <c r="E33" s="23">
        <v>34534352</v>
      </c>
      <c r="F33" s="24">
        <v>30009833</v>
      </c>
      <c r="G33" s="24">
        <v>2804146</v>
      </c>
      <c r="H33" s="24">
        <v>2110249</v>
      </c>
      <c r="I33" s="24">
        <v>2661201</v>
      </c>
      <c r="J33" s="24">
        <v>7575596</v>
      </c>
      <c r="K33" s="24">
        <v>2576955</v>
      </c>
      <c r="L33" s="24">
        <v>2181013</v>
      </c>
      <c r="M33" s="24">
        <v>2322709</v>
      </c>
      <c r="N33" s="24">
        <v>7080677</v>
      </c>
      <c r="O33" s="24">
        <v>1859799</v>
      </c>
      <c r="P33" s="24">
        <v>2169237</v>
      </c>
      <c r="Q33" s="24"/>
      <c r="R33" s="24">
        <v>4029036</v>
      </c>
      <c r="S33" s="24">
        <v>1854425</v>
      </c>
      <c r="T33" s="24">
        <v>2302201</v>
      </c>
      <c r="U33" s="24">
        <v>1891321</v>
      </c>
      <c r="V33" s="24">
        <v>6047947</v>
      </c>
      <c r="W33" s="24">
        <v>24733256</v>
      </c>
      <c r="X33" s="24">
        <v>34534352</v>
      </c>
      <c r="Y33" s="24">
        <v>-9801096</v>
      </c>
      <c r="Z33" s="6">
        <v>-28.38</v>
      </c>
      <c r="AA33" s="22">
        <v>30009833</v>
      </c>
    </row>
    <row r="34" spans="1:27" ht="13.5">
      <c r="A34" s="5" t="s">
        <v>38</v>
      </c>
      <c r="B34" s="3"/>
      <c r="C34" s="22"/>
      <c r="D34" s="22"/>
      <c r="E34" s="23"/>
      <c r="F34" s="24">
        <v>163548</v>
      </c>
      <c r="G34" s="24"/>
      <c r="H34" s="24"/>
      <c r="I34" s="24"/>
      <c r="J34" s="24"/>
      <c r="K34" s="24">
        <v>21465</v>
      </c>
      <c r="L34" s="24">
        <v>21465</v>
      </c>
      <c r="M34" s="24">
        <v>25930</v>
      </c>
      <c r="N34" s="24">
        <v>68860</v>
      </c>
      <c r="O34" s="24">
        <v>21634</v>
      </c>
      <c r="P34" s="24">
        <v>21634</v>
      </c>
      <c r="Q34" s="24"/>
      <c r="R34" s="24">
        <v>43268</v>
      </c>
      <c r="S34" s="24">
        <v>21634</v>
      </c>
      <c r="T34" s="24">
        <v>21634</v>
      </c>
      <c r="U34" s="24">
        <v>21634</v>
      </c>
      <c r="V34" s="24">
        <v>64902</v>
      </c>
      <c r="W34" s="24">
        <v>177030</v>
      </c>
      <c r="X34" s="24"/>
      <c r="Y34" s="24">
        <v>177030</v>
      </c>
      <c r="Z34" s="6">
        <v>0</v>
      </c>
      <c r="AA34" s="22">
        <v>163548</v>
      </c>
    </row>
    <row r="35" spans="1:27" ht="13.5">
      <c r="A35" s="5" t="s">
        <v>39</v>
      </c>
      <c r="B35" s="3"/>
      <c r="C35" s="22"/>
      <c r="D35" s="22"/>
      <c r="E35" s="23">
        <v>89574821</v>
      </c>
      <c r="F35" s="24">
        <v>91258180</v>
      </c>
      <c r="G35" s="24">
        <v>4346343</v>
      </c>
      <c r="H35" s="24">
        <v>9722162</v>
      </c>
      <c r="I35" s="24">
        <v>13152381</v>
      </c>
      <c r="J35" s="24">
        <v>27220886</v>
      </c>
      <c r="K35" s="24">
        <v>4102290</v>
      </c>
      <c r="L35" s="24">
        <v>7983488</v>
      </c>
      <c r="M35" s="24">
        <v>12929710</v>
      </c>
      <c r="N35" s="24">
        <v>25015488</v>
      </c>
      <c r="O35" s="24">
        <v>7301281</v>
      </c>
      <c r="P35" s="24">
        <v>5365990</v>
      </c>
      <c r="Q35" s="24"/>
      <c r="R35" s="24">
        <v>12667271</v>
      </c>
      <c r="S35" s="24">
        <v>3041012</v>
      </c>
      <c r="T35" s="24">
        <v>3387295</v>
      </c>
      <c r="U35" s="24">
        <v>12767883</v>
      </c>
      <c r="V35" s="24">
        <v>19196190</v>
      </c>
      <c r="W35" s="24">
        <v>84099835</v>
      </c>
      <c r="X35" s="24">
        <v>89574821</v>
      </c>
      <c r="Y35" s="24">
        <v>-5474986</v>
      </c>
      <c r="Z35" s="6">
        <v>-6.11</v>
      </c>
      <c r="AA35" s="22">
        <v>91258180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905000</v>
      </c>
      <c r="Y36" s="24">
        <v>-905000</v>
      </c>
      <c r="Z36" s="6">
        <v>-100</v>
      </c>
      <c r="AA36" s="22"/>
    </row>
    <row r="37" spans="1:27" ht="13.5">
      <c r="A37" s="5" t="s">
        <v>41</v>
      </c>
      <c r="B37" s="3"/>
      <c r="C37" s="25"/>
      <c r="D37" s="25"/>
      <c r="E37" s="26">
        <v>905000</v>
      </c>
      <c r="F37" s="27">
        <v>900000</v>
      </c>
      <c r="G37" s="27">
        <v>62298</v>
      </c>
      <c r="H37" s="27"/>
      <c r="I37" s="27">
        <v>68892</v>
      </c>
      <c r="J37" s="27">
        <v>131190</v>
      </c>
      <c r="K37" s="27">
        <v>250260</v>
      </c>
      <c r="L37" s="27">
        <v>64270</v>
      </c>
      <c r="M37" s="27">
        <v>70000</v>
      </c>
      <c r="N37" s="27">
        <v>384530</v>
      </c>
      <c r="O37" s="27">
        <v>99700</v>
      </c>
      <c r="P37" s="27"/>
      <c r="Q37" s="27"/>
      <c r="R37" s="27">
        <v>99700</v>
      </c>
      <c r="S37" s="27"/>
      <c r="T37" s="27"/>
      <c r="U37" s="27">
        <v>80000</v>
      </c>
      <c r="V37" s="27">
        <v>80000</v>
      </c>
      <c r="W37" s="27">
        <v>695420</v>
      </c>
      <c r="X37" s="27"/>
      <c r="Y37" s="27">
        <v>695420</v>
      </c>
      <c r="Z37" s="7">
        <v>0</v>
      </c>
      <c r="AA37" s="25">
        <v>900000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32971931</v>
      </c>
      <c r="F38" s="21">
        <f t="shared" si="7"/>
        <v>33438156</v>
      </c>
      <c r="G38" s="21">
        <f t="shared" si="7"/>
        <v>2348998</v>
      </c>
      <c r="H38" s="21">
        <f t="shared" si="7"/>
        <v>4382363</v>
      </c>
      <c r="I38" s="21">
        <f t="shared" si="7"/>
        <v>5429595</v>
      </c>
      <c r="J38" s="21">
        <f t="shared" si="7"/>
        <v>12160956</v>
      </c>
      <c r="K38" s="21">
        <f t="shared" si="7"/>
        <v>2859625</v>
      </c>
      <c r="L38" s="21">
        <f t="shared" si="7"/>
        <v>2789733</v>
      </c>
      <c r="M38" s="21">
        <f t="shared" si="7"/>
        <v>3160314</v>
      </c>
      <c r="N38" s="21">
        <f t="shared" si="7"/>
        <v>8809672</v>
      </c>
      <c r="O38" s="21">
        <f t="shared" si="7"/>
        <v>2241394</v>
      </c>
      <c r="P38" s="21">
        <f t="shared" si="7"/>
        <v>2330915</v>
      </c>
      <c r="Q38" s="21">
        <f t="shared" si="7"/>
        <v>0</v>
      </c>
      <c r="R38" s="21">
        <f t="shared" si="7"/>
        <v>4572309</v>
      </c>
      <c r="S38" s="21">
        <f t="shared" si="7"/>
        <v>2094155</v>
      </c>
      <c r="T38" s="21">
        <f t="shared" si="7"/>
        <v>2289019</v>
      </c>
      <c r="U38" s="21">
        <f t="shared" si="7"/>
        <v>2649617</v>
      </c>
      <c r="V38" s="21">
        <f t="shared" si="7"/>
        <v>7032791</v>
      </c>
      <c r="W38" s="21">
        <f t="shared" si="7"/>
        <v>32575728</v>
      </c>
      <c r="X38" s="21">
        <f t="shared" si="7"/>
        <v>32971931</v>
      </c>
      <c r="Y38" s="21">
        <f t="shared" si="7"/>
        <v>-396203</v>
      </c>
      <c r="Z38" s="4">
        <f>+IF(X38&lt;&gt;0,+(Y38/X38)*100,0)</f>
        <v>-1.201637235016657</v>
      </c>
      <c r="AA38" s="19">
        <f>SUM(AA39:AA41)</f>
        <v>33438156</v>
      </c>
    </row>
    <row r="39" spans="1:27" ht="13.5">
      <c r="A39" s="5" t="s">
        <v>43</v>
      </c>
      <c r="B39" s="3"/>
      <c r="C39" s="22"/>
      <c r="D39" s="22"/>
      <c r="E39" s="23">
        <v>24762628</v>
      </c>
      <c r="F39" s="24">
        <v>26307000</v>
      </c>
      <c r="G39" s="24">
        <v>1676135</v>
      </c>
      <c r="H39" s="24">
        <v>3731760</v>
      </c>
      <c r="I39" s="24">
        <v>4854309</v>
      </c>
      <c r="J39" s="24">
        <v>10262204</v>
      </c>
      <c r="K39" s="24">
        <v>2319857</v>
      </c>
      <c r="L39" s="24">
        <v>2245091</v>
      </c>
      <c r="M39" s="24">
        <v>2540839</v>
      </c>
      <c r="N39" s="24">
        <v>7105787</v>
      </c>
      <c r="O39" s="24">
        <v>1596838</v>
      </c>
      <c r="P39" s="24">
        <v>1766713</v>
      </c>
      <c r="Q39" s="24"/>
      <c r="R39" s="24">
        <v>3363551</v>
      </c>
      <c r="S39" s="24">
        <v>1473031</v>
      </c>
      <c r="T39" s="24">
        <v>1718066</v>
      </c>
      <c r="U39" s="24">
        <v>1987378</v>
      </c>
      <c r="V39" s="24">
        <v>5178475</v>
      </c>
      <c r="W39" s="24">
        <v>25910017</v>
      </c>
      <c r="X39" s="24">
        <v>24762628</v>
      </c>
      <c r="Y39" s="24">
        <v>1147389</v>
      </c>
      <c r="Z39" s="6">
        <v>4.63</v>
      </c>
      <c r="AA39" s="22">
        <v>26307000</v>
      </c>
    </row>
    <row r="40" spans="1:27" ht="13.5">
      <c r="A40" s="5" t="s">
        <v>44</v>
      </c>
      <c r="B40" s="3"/>
      <c r="C40" s="22"/>
      <c r="D40" s="22"/>
      <c r="E40" s="23">
        <v>8209303</v>
      </c>
      <c r="F40" s="24">
        <v>7131156</v>
      </c>
      <c r="G40" s="24">
        <v>672863</v>
      </c>
      <c r="H40" s="24">
        <v>650603</v>
      </c>
      <c r="I40" s="24">
        <v>575286</v>
      </c>
      <c r="J40" s="24">
        <v>1898752</v>
      </c>
      <c r="K40" s="24">
        <v>539768</v>
      </c>
      <c r="L40" s="24">
        <v>544642</v>
      </c>
      <c r="M40" s="24">
        <v>619475</v>
      </c>
      <c r="N40" s="24">
        <v>1703885</v>
      </c>
      <c r="O40" s="24">
        <v>644556</v>
      </c>
      <c r="P40" s="24">
        <v>564202</v>
      </c>
      <c r="Q40" s="24"/>
      <c r="R40" s="24">
        <v>1208758</v>
      </c>
      <c r="S40" s="24">
        <v>621124</v>
      </c>
      <c r="T40" s="24">
        <v>570953</v>
      </c>
      <c r="U40" s="24">
        <v>662239</v>
      </c>
      <c r="V40" s="24">
        <v>1854316</v>
      </c>
      <c r="W40" s="24">
        <v>6665711</v>
      </c>
      <c r="X40" s="24">
        <v>8209303</v>
      </c>
      <c r="Y40" s="24">
        <v>-1543592</v>
      </c>
      <c r="Z40" s="6">
        <v>-18.8</v>
      </c>
      <c r="AA40" s="22">
        <v>7131156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121227738</v>
      </c>
      <c r="F42" s="21">
        <f t="shared" si="8"/>
        <v>102665223</v>
      </c>
      <c r="G42" s="21">
        <f t="shared" si="8"/>
        <v>5339458</v>
      </c>
      <c r="H42" s="21">
        <f t="shared" si="8"/>
        <v>9534976</v>
      </c>
      <c r="I42" s="21">
        <f t="shared" si="8"/>
        <v>11057639</v>
      </c>
      <c r="J42" s="21">
        <f t="shared" si="8"/>
        <v>25932073</v>
      </c>
      <c r="K42" s="21">
        <f t="shared" si="8"/>
        <v>7663922</v>
      </c>
      <c r="L42" s="21">
        <f t="shared" si="8"/>
        <v>6535752</v>
      </c>
      <c r="M42" s="21">
        <f t="shared" si="8"/>
        <v>10897849</v>
      </c>
      <c r="N42" s="21">
        <f t="shared" si="8"/>
        <v>25097523</v>
      </c>
      <c r="O42" s="21">
        <f t="shared" si="8"/>
        <v>5256199</v>
      </c>
      <c r="P42" s="21">
        <f t="shared" si="8"/>
        <v>6118084</v>
      </c>
      <c r="Q42" s="21">
        <f t="shared" si="8"/>
        <v>0</v>
      </c>
      <c r="R42" s="21">
        <f t="shared" si="8"/>
        <v>11374283</v>
      </c>
      <c r="S42" s="21">
        <f t="shared" si="8"/>
        <v>10738219</v>
      </c>
      <c r="T42" s="21">
        <f t="shared" si="8"/>
        <v>11653586</v>
      </c>
      <c r="U42" s="21">
        <f t="shared" si="8"/>
        <v>9489512</v>
      </c>
      <c r="V42" s="21">
        <f t="shared" si="8"/>
        <v>31881317</v>
      </c>
      <c r="W42" s="21">
        <f t="shared" si="8"/>
        <v>94285196</v>
      </c>
      <c r="X42" s="21">
        <f t="shared" si="8"/>
        <v>121227663</v>
      </c>
      <c r="Y42" s="21">
        <f t="shared" si="8"/>
        <v>-26942467</v>
      </c>
      <c r="Z42" s="4">
        <f>+IF(X42&lt;&gt;0,+(Y42/X42)*100,0)</f>
        <v>-22.22468563136452</v>
      </c>
      <c r="AA42" s="19">
        <f>SUM(AA43:AA46)</f>
        <v>102665223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>
        <v>1352359</v>
      </c>
      <c r="T43" s="24">
        <v>4961755</v>
      </c>
      <c r="U43" s="24"/>
      <c r="V43" s="24">
        <v>6314114</v>
      </c>
      <c r="W43" s="24">
        <v>6314114</v>
      </c>
      <c r="X43" s="24"/>
      <c r="Y43" s="24">
        <v>6314114</v>
      </c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73455750</v>
      </c>
      <c r="F44" s="24">
        <v>56741123</v>
      </c>
      <c r="G44" s="24">
        <v>3221792</v>
      </c>
      <c r="H44" s="24">
        <v>6519074</v>
      </c>
      <c r="I44" s="24">
        <v>3271194</v>
      </c>
      <c r="J44" s="24">
        <v>13012060</v>
      </c>
      <c r="K44" s="24">
        <v>5742643</v>
      </c>
      <c r="L44" s="24">
        <v>3263262</v>
      </c>
      <c r="M44" s="24">
        <v>5882028</v>
      </c>
      <c r="N44" s="24">
        <v>14887933</v>
      </c>
      <c r="O44" s="24">
        <v>3088378</v>
      </c>
      <c r="P44" s="24">
        <v>4449873</v>
      </c>
      <c r="Q44" s="24"/>
      <c r="R44" s="24">
        <v>7538251</v>
      </c>
      <c r="S44" s="24">
        <v>5463811</v>
      </c>
      <c r="T44" s="24">
        <v>4501154</v>
      </c>
      <c r="U44" s="24">
        <v>7018121</v>
      </c>
      <c r="V44" s="24">
        <v>16983086</v>
      </c>
      <c r="W44" s="24">
        <v>52421330</v>
      </c>
      <c r="X44" s="24">
        <v>73455675</v>
      </c>
      <c r="Y44" s="24">
        <v>-21034345</v>
      </c>
      <c r="Z44" s="6">
        <v>-28.64</v>
      </c>
      <c r="AA44" s="22">
        <v>56741123</v>
      </c>
    </row>
    <row r="45" spans="1:27" ht="13.5">
      <c r="A45" s="5" t="s">
        <v>49</v>
      </c>
      <c r="B45" s="3"/>
      <c r="C45" s="25"/>
      <c r="D45" s="25"/>
      <c r="E45" s="26">
        <v>33672610</v>
      </c>
      <c r="F45" s="27">
        <v>33787994</v>
      </c>
      <c r="G45" s="27">
        <v>1521927</v>
      </c>
      <c r="H45" s="27">
        <v>2512102</v>
      </c>
      <c r="I45" s="27">
        <v>7186868</v>
      </c>
      <c r="J45" s="27">
        <v>11220897</v>
      </c>
      <c r="K45" s="27">
        <v>864588</v>
      </c>
      <c r="L45" s="27">
        <v>1470441</v>
      </c>
      <c r="M45" s="27">
        <v>3124208</v>
      </c>
      <c r="N45" s="27">
        <v>5459237</v>
      </c>
      <c r="O45" s="27">
        <v>1374082</v>
      </c>
      <c r="P45" s="27">
        <v>1131042</v>
      </c>
      <c r="Q45" s="27"/>
      <c r="R45" s="27">
        <v>2505124</v>
      </c>
      <c r="S45" s="27">
        <v>1903909</v>
      </c>
      <c r="T45" s="27">
        <v>1171442</v>
      </c>
      <c r="U45" s="27">
        <v>1523176</v>
      </c>
      <c r="V45" s="27">
        <v>4598527</v>
      </c>
      <c r="W45" s="27">
        <v>23783785</v>
      </c>
      <c r="X45" s="27">
        <v>33672610</v>
      </c>
      <c r="Y45" s="27">
        <v>-9888825</v>
      </c>
      <c r="Z45" s="7">
        <v>-29.37</v>
      </c>
      <c r="AA45" s="25">
        <v>33787994</v>
      </c>
    </row>
    <row r="46" spans="1:27" ht="13.5">
      <c r="A46" s="5" t="s">
        <v>50</v>
      </c>
      <c r="B46" s="3"/>
      <c r="C46" s="22"/>
      <c r="D46" s="22"/>
      <c r="E46" s="23">
        <v>14099378</v>
      </c>
      <c r="F46" s="24">
        <v>12136106</v>
      </c>
      <c r="G46" s="24">
        <v>595739</v>
      </c>
      <c r="H46" s="24">
        <v>503800</v>
      </c>
      <c r="I46" s="24">
        <v>599577</v>
      </c>
      <c r="J46" s="24">
        <v>1699116</v>
      </c>
      <c r="K46" s="24">
        <v>1056691</v>
      </c>
      <c r="L46" s="24">
        <v>1802049</v>
      </c>
      <c r="M46" s="24">
        <v>1891613</v>
      </c>
      <c r="N46" s="24">
        <v>4750353</v>
      </c>
      <c r="O46" s="24">
        <v>793739</v>
      </c>
      <c r="P46" s="24">
        <v>537169</v>
      </c>
      <c r="Q46" s="24"/>
      <c r="R46" s="24">
        <v>1330908</v>
      </c>
      <c r="S46" s="24">
        <v>2018140</v>
      </c>
      <c r="T46" s="24">
        <v>1019235</v>
      </c>
      <c r="U46" s="24">
        <v>948215</v>
      </c>
      <c r="V46" s="24">
        <v>3985590</v>
      </c>
      <c r="W46" s="24">
        <v>11765967</v>
      </c>
      <c r="X46" s="24">
        <v>14099378</v>
      </c>
      <c r="Y46" s="24">
        <v>-2333411</v>
      </c>
      <c r="Z46" s="6">
        <v>-16.55</v>
      </c>
      <c r="AA46" s="22">
        <v>12136106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593312787</v>
      </c>
      <c r="D48" s="40">
        <f>+D28+D32+D38+D42+D47</f>
        <v>0</v>
      </c>
      <c r="E48" s="41">
        <f t="shared" si="9"/>
        <v>621258000</v>
      </c>
      <c r="F48" s="42">
        <f t="shared" si="9"/>
        <v>603127099</v>
      </c>
      <c r="G48" s="42">
        <f t="shared" si="9"/>
        <v>25556448</v>
      </c>
      <c r="H48" s="42">
        <f t="shared" si="9"/>
        <v>37237031</v>
      </c>
      <c r="I48" s="42">
        <f t="shared" si="9"/>
        <v>49492092</v>
      </c>
      <c r="J48" s="42">
        <f t="shared" si="9"/>
        <v>112285571</v>
      </c>
      <c r="K48" s="42">
        <f t="shared" si="9"/>
        <v>26018372</v>
      </c>
      <c r="L48" s="42">
        <f t="shared" si="9"/>
        <v>29048574</v>
      </c>
      <c r="M48" s="42">
        <f t="shared" si="9"/>
        <v>44595141</v>
      </c>
      <c r="N48" s="42">
        <f t="shared" si="9"/>
        <v>99662087</v>
      </c>
      <c r="O48" s="42">
        <f t="shared" si="9"/>
        <v>25752411</v>
      </c>
      <c r="P48" s="42">
        <f t="shared" si="9"/>
        <v>26758052</v>
      </c>
      <c r="Q48" s="42">
        <f t="shared" si="9"/>
        <v>0</v>
      </c>
      <c r="R48" s="42">
        <f t="shared" si="9"/>
        <v>52510463</v>
      </c>
      <c r="S48" s="42">
        <f t="shared" si="9"/>
        <v>28090067</v>
      </c>
      <c r="T48" s="42">
        <f t="shared" si="9"/>
        <v>31401151</v>
      </c>
      <c r="U48" s="42">
        <f t="shared" si="9"/>
        <v>48167574</v>
      </c>
      <c r="V48" s="42">
        <f t="shared" si="9"/>
        <v>107658792</v>
      </c>
      <c r="W48" s="42">
        <f t="shared" si="9"/>
        <v>372116913</v>
      </c>
      <c r="X48" s="42">
        <f t="shared" si="9"/>
        <v>621257941</v>
      </c>
      <c r="Y48" s="42">
        <f t="shared" si="9"/>
        <v>-249141028</v>
      </c>
      <c r="Z48" s="43">
        <f>+IF(X48&lt;&gt;0,+(Y48/X48)*100,0)</f>
        <v>-40.102670977367836</v>
      </c>
      <c r="AA48" s="40">
        <f>+AA28+AA32+AA38+AA42+AA47</f>
        <v>603127099</v>
      </c>
    </row>
    <row r="49" spans="1:27" ht="13.5">
      <c r="A49" s="14" t="s">
        <v>58</v>
      </c>
      <c r="B49" s="15"/>
      <c r="C49" s="44">
        <f aca="true" t="shared" si="10" ref="C49:Y49">+C25-C48</f>
        <v>15512333</v>
      </c>
      <c r="D49" s="44">
        <f>+D25-D48</f>
        <v>0</v>
      </c>
      <c r="E49" s="45">
        <f t="shared" si="10"/>
        <v>-64966000</v>
      </c>
      <c r="F49" s="46">
        <f t="shared" si="10"/>
        <v>-66332099</v>
      </c>
      <c r="G49" s="46">
        <f t="shared" si="10"/>
        <v>124231429</v>
      </c>
      <c r="H49" s="46">
        <f t="shared" si="10"/>
        <v>20961969</v>
      </c>
      <c r="I49" s="46">
        <f t="shared" si="10"/>
        <v>-28564092</v>
      </c>
      <c r="J49" s="46">
        <f t="shared" si="10"/>
        <v>116629306</v>
      </c>
      <c r="K49" s="46">
        <f t="shared" si="10"/>
        <v>-13518316</v>
      </c>
      <c r="L49" s="46">
        <f t="shared" si="10"/>
        <v>78104206</v>
      </c>
      <c r="M49" s="46">
        <f t="shared" si="10"/>
        <v>-34040338</v>
      </c>
      <c r="N49" s="46">
        <f t="shared" si="10"/>
        <v>30545552</v>
      </c>
      <c r="O49" s="46">
        <f t="shared" si="10"/>
        <v>-14929411</v>
      </c>
      <c r="P49" s="46">
        <f t="shared" si="10"/>
        <v>-16982226</v>
      </c>
      <c r="Q49" s="46">
        <f t="shared" si="10"/>
        <v>0</v>
      </c>
      <c r="R49" s="46">
        <f t="shared" si="10"/>
        <v>-31911637</v>
      </c>
      <c r="S49" s="46">
        <f t="shared" si="10"/>
        <v>-19394858</v>
      </c>
      <c r="T49" s="46">
        <f t="shared" si="10"/>
        <v>-26723241</v>
      </c>
      <c r="U49" s="46">
        <f t="shared" si="10"/>
        <v>-33518828</v>
      </c>
      <c r="V49" s="46">
        <f t="shared" si="10"/>
        <v>-79636927</v>
      </c>
      <c r="W49" s="46">
        <f t="shared" si="10"/>
        <v>35626294</v>
      </c>
      <c r="X49" s="46">
        <f>IF(F25=F48,0,X25-X48)</f>
        <v>-64965941</v>
      </c>
      <c r="Y49" s="46">
        <f t="shared" si="10"/>
        <v>100592235</v>
      </c>
      <c r="Z49" s="47">
        <f>+IF(X49&lt;&gt;0,+(Y49/X49)*100,0)</f>
        <v>-154.83841756405866</v>
      </c>
      <c r="AA49" s="44">
        <f>+AA25-AA48</f>
        <v>-66332099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381672572</v>
      </c>
      <c r="D5" s="19">
        <f>SUM(D6:D8)</f>
        <v>0</v>
      </c>
      <c r="E5" s="20">
        <f t="shared" si="0"/>
        <v>355564118</v>
      </c>
      <c r="F5" s="21">
        <f t="shared" si="0"/>
        <v>366256748</v>
      </c>
      <c r="G5" s="21">
        <f t="shared" si="0"/>
        <v>142366622</v>
      </c>
      <c r="H5" s="21">
        <f t="shared" si="0"/>
        <v>2103475</v>
      </c>
      <c r="I5" s="21">
        <f t="shared" si="0"/>
        <v>1296483</v>
      </c>
      <c r="J5" s="21">
        <f t="shared" si="0"/>
        <v>145766580</v>
      </c>
      <c r="K5" s="21">
        <f t="shared" si="0"/>
        <v>296220</v>
      </c>
      <c r="L5" s="21">
        <f t="shared" si="0"/>
        <v>4664983</v>
      </c>
      <c r="M5" s="21">
        <f t="shared" si="0"/>
        <v>113693529</v>
      </c>
      <c r="N5" s="21">
        <f t="shared" si="0"/>
        <v>118654732</v>
      </c>
      <c r="O5" s="21">
        <f t="shared" si="0"/>
        <v>2970803</v>
      </c>
      <c r="P5" s="21">
        <f t="shared" si="0"/>
        <v>4041240</v>
      </c>
      <c r="Q5" s="21">
        <f t="shared" si="0"/>
        <v>84687000</v>
      </c>
      <c r="R5" s="21">
        <f t="shared" si="0"/>
        <v>91699043</v>
      </c>
      <c r="S5" s="21">
        <f t="shared" si="0"/>
        <v>3366548</v>
      </c>
      <c r="T5" s="21">
        <f t="shared" si="0"/>
        <v>2874042</v>
      </c>
      <c r="U5" s="21">
        <f t="shared" si="0"/>
        <v>2745908</v>
      </c>
      <c r="V5" s="21">
        <f t="shared" si="0"/>
        <v>8986498</v>
      </c>
      <c r="W5" s="21">
        <f t="shared" si="0"/>
        <v>365106853</v>
      </c>
      <c r="X5" s="21">
        <f t="shared" si="0"/>
        <v>355564114</v>
      </c>
      <c r="Y5" s="21">
        <f t="shared" si="0"/>
        <v>9542739</v>
      </c>
      <c r="Z5" s="4">
        <f>+IF(X5&lt;&gt;0,+(Y5/X5)*100,0)</f>
        <v>2.683830742266639</v>
      </c>
      <c r="AA5" s="19">
        <f>SUM(AA6:AA8)</f>
        <v>366256748</v>
      </c>
    </row>
    <row r="6" spans="1:27" ht="13.5">
      <c r="A6" s="5" t="s">
        <v>33</v>
      </c>
      <c r="B6" s="3"/>
      <c r="C6" s="22">
        <v>2319</v>
      </c>
      <c r="D6" s="22"/>
      <c r="E6" s="23">
        <v>21000</v>
      </c>
      <c r="F6" s="24">
        <v>13100</v>
      </c>
      <c r="G6" s="24">
        <v>44</v>
      </c>
      <c r="H6" s="24"/>
      <c r="I6" s="24"/>
      <c r="J6" s="24">
        <v>44</v>
      </c>
      <c r="K6" s="24">
        <v>6246</v>
      </c>
      <c r="L6" s="24">
        <v>6456</v>
      </c>
      <c r="M6" s="24">
        <v>-3140</v>
      </c>
      <c r="N6" s="24">
        <v>9562</v>
      </c>
      <c r="O6" s="24">
        <v>132</v>
      </c>
      <c r="P6" s="24"/>
      <c r="Q6" s="24"/>
      <c r="R6" s="24">
        <v>132</v>
      </c>
      <c r="S6" s="24">
        <v>88</v>
      </c>
      <c r="T6" s="24"/>
      <c r="U6" s="24">
        <v>7864</v>
      </c>
      <c r="V6" s="24">
        <v>7952</v>
      </c>
      <c r="W6" s="24">
        <v>17690</v>
      </c>
      <c r="X6" s="24">
        <v>21000</v>
      </c>
      <c r="Y6" s="24">
        <v>-3310</v>
      </c>
      <c r="Z6" s="6">
        <v>-15.76</v>
      </c>
      <c r="AA6" s="22">
        <v>13100</v>
      </c>
    </row>
    <row r="7" spans="1:27" ht="13.5">
      <c r="A7" s="5" t="s">
        <v>34</v>
      </c>
      <c r="B7" s="3"/>
      <c r="C7" s="25">
        <v>381667161</v>
      </c>
      <c r="D7" s="25"/>
      <c r="E7" s="26">
        <v>355543118</v>
      </c>
      <c r="F7" s="27">
        <v>366243648</v>
      </c>
      <c r="G7" s="27">
        <v>142366578</v>
      </c>
      <c r="H7" s="27">
        <v>2103475</v>
      </c>
      <c r="I7" s="27">
        <v>1296483</v>
      </c>
      <c r="J7" s="27">
        <v>145766536</v>
      </c>
      <c r="K7" s="27">
        <v>289974</v>
      </c>
      <c r="L7" s="27">
        <v>4680287</v>
      </c>
      <c r="M7" s="27">
        <v>113696669</v>
      </c>
      <c r="N7" s="27">
        <v>118666930</v>
      </c>
      <c r="O7" s="27">
        <v>2948911</v>
      </c>
      <c r="P7" s="27">
        <v>4041240</v>
      </c>
      <c r="Q7" s="27">
        <v>84687000</v>
      </c>
      <c r="R7" s="27">
        <v>91677151</v>
      </c>
      <c r="S7" s="27">
        <v>3366460</v>
      </c>
      <c r="T7" s="27">
        <v>2874042</v>
      </c>
      <c r="U7" s="27">
        <v>2738043</v>
      </c>
      <c r="V7" s="27">
        <v>8978545</v>
      </c>
      <c r="W7" s="27">
        <v>365089162</v>
      </c>
      <c r="X7" s="27">
        <v>355543114</v>
      </c>
      <c r="Y7" s="27">
        <v>9546048</v>
      </c>
      <c r="Z7" s="7">
        <v>2.68</v>
      </c>
      <c r="AA7" s="25">
        <v>366243648</v>
      </c>
    </row>
    <row r="8" spans="1:27" ht="13.5">
      <c r="A8" s="5" t="s">
        <v>35</v>
      </c>
      <c r="B8" s="3"/>
      <c r="C8" s="22">
        <v>3092</v>
      </c>
      <c r="D8" s="22"/>
      <c r="E8" s="23"/>
      <c r="F8" s="24"/>
      <c r="G8" s="24"/>
      <c r="H8" s="24"/>
      <c r="I8" s="24"/>
      <c r="J8" s="24"/>
      <c r="K8" s="24"/>
      <c r="L8" s="24">
        <v>-21760</v>
      </c>
      <c r="M8" s="24"/>
      <c r="N8" s="24">
        <v>-21760</v>
      </c>
      <c r="O8" s="24">
        <v>21760</v>
      </c>
      <c r="P8" s="24"/>
      <c r="Q8" s="24"/>
      <c r="R8" s="24">
        <v>21760</v>
      </c>
      <c r="S8" s="24"/>
      <c r="T8" s="24"/>
      <c r="U8" s="24">
        <v>1</v>
      </c>
      <c r="V8" s="24">
        <v>1</v>
      </c>
      <c r="W8" s="24">
        <v>1</v>
      </c>
      <c r="X8" s="24"/>
      <c r="Y8" s="24">
        <v>1</v>
      </c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71615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27291</v>
      </c>
      <c r="V9" s="21">
        <f t="shared" si="1"/>
        <v>27291</v>
      </c>
      <c r="W9" s="21">
        <f t="shared" si="1"/>
        <v>27291</v>
      </c>
      <c r="X9" s="21">
        <f t="shared" si="1"/>
        <v>0</v>
      </c>
      <c r="Y9" s="21">
        <f t="shared" si="1"/>
        <v>27291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>
        <v>70175</v>
      </c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1440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>
        <v>17686</v>
      </c>
      <c r="V12" s="24">
        <v>17686</v>
      </c>
      <c r="W12" s="24">
        <v>17686</v>
      </c>
      <c r="X12" s="24"/>
      <c r="Y12" s="24">
        <v>17686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>
        <v>9605</v>
      </c>
      <c r="V14" s="27">
        <v>9605</v>
      </c>
      <c r="W14" s="27">
        <v>9605</v>
      </c>
      <c r="X14" s="27"/>
      <c r="Y14" s="27">
        <v>9605</v>
      </c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20819</v>
      </c>
      <c r="D15" s="19">
        <f>SUM(D16:D18)</f>
        <v>0</v>
      </c>
      <c r="E15" s="20">
        <f t="shared" si="2"/>
        <v>2318000</v>
      </c>
      <c r="F15" s="21">
        <f t="shared" si="2"/>
        <v>2418500</v>
      </c>
      <c r="G15" s="21">
        <f t="shared" si="2"/>
        <v>48246</v>
      </c>
      <c r="H15" s="21">
        <f t="shared" si="2"/>
        <v>4386</v>
      </c>
      <c r="I15" s="21">
        <f t="shared" si="2"/>
        <v>17544</v>
      </c>
      <c r="J15" s="21">
        <f t="shared" si="2"/>
        <v>70176</v>
      </c>
      <c r="K15" s="21">
        <f t="shared" si="2"/>
        <v>8772</v>
      </c>
      <c r="L15" s="21">
        <f t="shared" si="2"/>
        <v>8772</v>
      </c>
      <c r="M15" s="21">
        <f t="shared" si="2"/>
        <v>1043000</v>
      </c>
      <c r="N15" s="21">
        <f t="shared" si="2"/>
        <v>1060544</v>
      </c>
      <c r="O15" s="21">
        <f t="shared" si="2"/>
        <v>441</v>
      </c>
      <c r="P15" s="21">
        <f t="shared" si="2"/>
        <v>156228</v>
      </c>
      <c r="Q15" s="21">
        <f t="shared" si="2"/>
        <v>39474</v>
      </c>
      <c r="R15" s="21">
        <f t="shared" si="2"/>
        <v>196143</v>
      </c>
      <c r="S15" s="21">
        <f t="shared" si="2"/>
        <v>37730</v>
      </c>
      <c r="T15" s="21">
        <f t="shared" si="2"/>
        <v>57018</v>
      </c>
      <c r="U15" s="21">
        <f t="shared" si="2"/>
        <v>0</v>
      </c>
      <c r="V15" s="21">
        <f t="shared" si="2"/>
        <v>94748</v>
      </c>
      <c r="W15" s="21">
        <f t="shared" si="2"/>
        <v>1421611</v>
      </c>
      <c r="X15" s="21">
        <f t="shared" si="2"/>
        <v>2318000</v>
      </c>
      <c r="Y15" s="21">
        <f t="shared" si="2"/>
        <v>-896389</v>
      </c>
      <c r="Z15" s="4">
        <f>+IF(X15&lt;&gt;0,+(Y15/X15)*100,0)</f>
        <v>-38.67079378774806</v>
      </c>
      <c r="AA15" s="19">
        <f>SUM(AA16:AA18)</f>
        <v>2418500</v>
      </c>
    </row>
    <row r="16" spans="1:27" ht="13.5">
      <c r="A16" s="5" t="s">
        <v>43</v>
      </c>
      <c r="B16" s="3"/>
      <c r="C16" s="22">
        <v>20819</v>
      </c>
      <c r="D16" s="22"/>
      <c r="E16" s="23">
        <v>2318000</v>
      </c>
      <c r="F16" s="24">
        <v>2318500</v>
      </c>
      <c r="G16" s="24"/>
      <c r="H16" s="24"/>
      <c r="I16" s="24"/>
      <c r="J16" s="24"/>
      <c r="K16" s="24"/>
      <c r="L16" s="24"/>
      <c r="M16" s="24">
        <v>1043000</v>
      </c>
      <c r="N16" s="24">
        <v>1043000</v>
      </c>
      <c r="O16" s="24">
        <v>441</v>
      </c>
      <c r="P16" s="24">
        <v>115000</v>
      </c>
      <c r="Q16" s="24"/>
      <c r="R16" s="24">
        <v>115441</v>
      </c>
      <c r="S16" s="24">
        <v>9660</v>
      </c>
      <c r="T16" s="24"/>
      <c r="U16" s="24"/>
      <c r="V16" s="24">
        <v>9660</v>
      </c>
      <c r="W16" s="24">
        <v>1168101</v>
      </c>
      <c r="X16" s="24">
        <v>2318000</v>
      </c>
      <c r="Y16" s="24">
        <v>-1149899</v>
      </c>
      <c r="Z16" s="6">
        <v>-49.61</v>
      </c>
      <c r="AA16" s="22">
        <v>2318500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>
        <v>100000</v>
      </c>
      <c r="G18" s="24">
        <v>48246</v>
      </c>
      <c r="H18" s="24">
        <v>4386</v>
      </c>
      <c r="I18" s="24">
        <v>17544</v>
      </c>
      <c r="J18" s="24">
        <v>70176</v>
      </c>
      <c r="K18" s="24">
        <v>8772</v>
      </c>
      <c r="L18" s="24">
        <v>8772</v>
      </c>
      <c r="M18" s="24"/>
      <c r="N18" s="24">
        <v>17544</v>
      </c>
      <c r="O18" s="24"/>
      <c r="P18" s="24">
        <v>41228</v>
      </c>
      <c r="Q18" s="24">
        <v>39474</v>
      </c>
      <c r="R18" s="24">
        <v>80702</v>
      </c>
      <c r="S18" s="24">
        <v>28070</v>
      </c>
      <c r="T18" s="24">
        <v>57018</v>
      </c>
      <c r="U18" s="24"/>
      <c r="V18" s="24">
        <v>85088</v>
      </c>
      <c r="W18" s="24">
        <v>253510</v>
      </c>
      <c r="X18" s="24"/>
      <c r="Y18" s="24">
        <v>253510</v>
      </c>
      <c r="Z18" s="6">
        <v>0</v>
      </c>
      <c r="AA18" s="22">
        <v>100000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381765006</v>
      </c>
      <c r="D25" s="40">
        <f>+D5+D9+D15+D19+D24</f>
        <v>0</v>
      </c>
      <c r="E25" s="41">
        <f t="shared" si="4"/>
        <v>357882118</v>
      </c>
      <c r="F25" s="42">
        <f t="shared" si="4"/>
        <v>368675248</v>
      </c>
      <c r="G25" s="42">
        <f t="shared" si="4"/>
        <v>142414868</v>
      </c>
      <c r="H25" s="42">
        <f t="shared" si="4"/>
        <v>2107861</v>
      </c>
      <c r="I25" s="42">
        <f t="shared" si="4"/>
        <v>1314027</v>
      </c>
      <c r="J25" s="42">
        <f t="shared" si="4"/>
        <v>145836756</v>
      </c>
      <c r="K25" s="42">
        <f t="shared" si="4"/>
        <v>304992</v>
      </c>
      <c r="L25" s="42">
        <f t="shared" si="4"/>
        <v>4673755</v>
      </c>
      <c r="M25" s="42">
        <f t="shared" si="4"/>
        <v>114736529</v>
      </c>
      <c r="N25" s="42">
        <f t="shared" si="4"/>
        <v>119715276</v>
      </c>
      <c r="O25" s="42">
        <f t="shared" si="4"/>
        <v>2971244</v>
      </c>
      <c r="P25" s="42">
        <f t="shared" si="4"/>
        <v>4197468</v>
      </c>
      <c r="Q25" s="42">
        <f t="shared" si="4"/>
        <v>84726474</v>
      </c>
      <c r="R25" s="42">
        <f t="shared" si="4"/>
        <v>91895186</v>
      </c>
      <c r="S25" s="42">
        <f t="shared" si="4"/>
        <v>3404278</v>
      </c>
      <c r="T25" s="42">
        <f t="shared" si="4"/>
        <v>2931060</v>
      </c>
      <c r="U25" s="42">
        <f t="shared" si="4"/>
        <v>2773199</v>
      </c>
      <c r="V25" s="42">
        <f t="shared" si="4"/>
        <v>9108537</v>
      </c>
      <c r="W25" s="42">
        <f t="shared" si="4"/>
        <v>366555755</v>
      </c>
      <c r="X25" s="42">
        <f t="shared" si="4"/>
        <v>357882114</v>
      </c>
      <c r="Y25" s="42">
        <f t="shared" si="4"/>
        <v>8673641</v>
      </c>
      <c r="Z25" s="43">
        <f>+IF(X25&lt;&gt;0,+(Y25/X25)*100,0)</f>
        <v>2.4236028179938605</v>
      </c>
      <c r="AA25" s="40">
        <f>+AA5+AA9+AA15+AA19+AA24</f>
        <v>368675248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111140777</v>
      </c>
      <c r="D28" s="19">
        <f>SUM(D29:D31)</f>
        <v>0</v>
      </c>
      <c r="E28" s="20">
        <f t="shared" si="5"/>
        <v>147359884</v>
      </c>
      <c r="F28" s="21">
        <f t="shared" si="5"/>
        <v>153697652</v>
      </c>
      <c r="G28" s="21">
        <f t="shared" si="5"/>
        <v>5946653</v>
      </c>
      <c r="H28" s="21">
        <f t="shared" si="5"/>
        <v>9614284</v>
      </c>
      <c r="I28" s="21">
        <f t="shared" si="5"/>
        <v>9959496</v>
      </c>
      <c r="J28" s="21">
        <f t="shared" si="5"/>
        <v>25520433</v>
      </c>
      <c r="K28" s="21">
        <f t="shared" si="5"/>
        <v>8203042</v>
      </c>
      <c r="L28" s="21">
        <f t="shared" si="5"/>
        <v>10467907</v>
      </c>
      <c r="M28" s="21">
        <f t="shared" si="5"/>
        <v>11307156</v>
      </c>
      <c r="N28" s="21">
        <f t="shared" si="5"/>
        <v>29978105</v>
      </c>
      <c r="O28" s="21">
        <f t="shared" si="5"/>
        <v>5979436</v>
      </c>
      <c r="P28" s="21">
        <f t="shared" si="5"/>
        <v>8963843</v>
      </c>
      <c r="Q28" s="21">
        <f t="shared" si="5"/>
        <v>14171229</v>
      </c>
      <c r="R28" s="21">
        <f t="shared" si="5"/>
        <v>29114508</v>
      </c>
      <c r="S28" s="21">
        <f t="shared" si="5"/>
        <v>9963604</v>
      </c>
      <c r="T28" s="21">
        <f t="shared" si="5"/>
        <v>11087048</v>
      </c>
      <c r="U28" s="21">
        <f t="shared" si="5"/>
        <v>16237995</v>
      </c>
      <c r="V28" s="21">
        <f t="shared" si="5"/>
        <v>37288647</v>
      </c>
      <c r="W28" s="21">
        <f t="shared" si="5"/>
        <v>121901693</v>
      </c>
      <c r="X28" s="21">
        <f t="shared" si="5"/>
        <v>147359889</v>
      </c>
      <c r="Y28" s="21">
        <f t="shared" si="5"/>
        <v>-25458196</v>
      </c>
      <c r="Z28" s="4">
        <f>+IF(X28&lt;&gt;0,+(Y28/X28)*100,0)</f>
        <v>-17.27620465295003</v>
      </c>
      <c r="AA28" s="19">
        <f>SUM(AA29:AA31)</f>
        <v>153697652</v>
      </c>
    </row>
    <row r="29" spans="1:27" ht="13.5">
      <c r="A29" s="5" t="s">
        <v>33</v>
      </c>
      <c r="B29" s="3"/>
      <c r="C29" s="22">
        <v>50804835</v>
      </c>
      <c r="D29" s="22"/>
      <c r="E29" s="23">
        <v>51793715</v>
      </c>
      <c r="F29" s="24">
        <v>52184014</v>
      </c>
      <c r="G29" s="24">
        <v>2225633</v>
      </c>
      <c r="H29" s="24">
        <v>2285796</v>
      </c>
      <c r="I29" s="24">
        <v>3535800</v>
      </c>
      <c r="J29" s="24">
        <v>8047229</v>
      </c>
      <c r="K29" s="24">
        <v>2981533</v>
      </c>
      <c r="L29" s="24">
        <v>2419018</v>
      </c>
      <c r="M29" s="24">
        <v>4523271</v>
      </c>
      <c r="N29" s="24">
        <v>9923822</v>
      </c>
      <c r="O29" s="24">
        <v>2222587</v>
      </c>
      <c r="P29" s="24">
        <v>3048671</v>
      </c>
      <c r="Q29" s="24">
        <v>6069264</v>
      </c>
      <c r="R29" s="24">
        <v>11340522</v>
      </c>
      <c r="S29" s="24">
        <v>2853203</v>
      </c>
      <c r="T29" s="24">
        <v>3596949</v>
      </c>
      <c r="U29" s="24">
        <v>5280597</v>
      </c>
      <c r="V29" s="24">
        <v>11730749</v>
      </c>
      <c r="W29" s="24">
        <v>41042322</v>
      </c>
      <c r="X29" s="24">
        <v>51793717</v>
      </c>
      <c r="Y29" s="24">
        <v>-10751395</v>
      </c>
      <c r="Z29" s="6">
        <v>-20.76</v>
      </c>
      <c r="AA29" s="22">
        <v>52184014</v>
      </c>
    </row>
    <row r="30" spans="1:27" ht="13.5">
      <c r="A30" s="5" t="s">
        <v>34</v>
      </c>
      <c r="B30" s="3"/>
      <c r="C30" s="25">
        <v>35538146</v>
      </c>
      <c r="D30" s="25"/>
      <c r="E30" s="26">
        <v>32970048</v>
      </c>
      <c r="F30" s="27">
        <v>36460429</v>
      </c>
      <c r="G30" s="27">
        <v>1509908</v>
      </c>
      <c r="H30" s="27">
        <v>2330165</v>
      </c>
      <c r="I30" s="27">
        <v>2713300</v>
      </c>
      <c r="J30" s="27">
        <v>6553373</v>
      </c>
      <c r="K30" s="27">
        <v>1567882</v>
      </c>
      <c r="L30" s="27">
        <v>3409150</v>
      </c>
      <c r="M30" s="27">
        <v>3275544</v>
      </c>
      <c r="N30" s="27">
        <v>8252576</v>
      </c>
      <c r="O30" s="27">
        <v>1542033</v>
      </c>
      <c r="P30" s="27">
        <v>1790305</v>
      </c>
      <c r="Q30" s="27">
        <v>3380237</v>
      </c>
      <c r="R30" s="27">
        <v>6712575</v>
      </c>
      <c r="S30" s="27">
        <v>3637973</v>
      </c>
      <c r="T30" s="27">
        <v>2274439</v>
      </c>
      <c r="U30" s="27">
        <v>2973831</v>
      </c>
      <c r="V30" s="27">
        <v>8886243</v>
      </c>
      <c r="W30" s="27">
        <v>30404767</v>
      </c>
      <c r="X30" s="27">
        <v>32970048</v>
      </c>
      <c r="Y30" s="27">
        <v>-2565281</v>
      </c>
      <c r="Z30" s="7">
        <v>-7.78</v>
      </c>
      <c r="AA30" s="25">
        <v>36460429</v>
      </c>
    </row>
    <row r="31" spans="1:27" ht="13.5">
      <c r="A31" s="5" t="s">
        <v>35</v>
      </c>
      <c r="B31" s="3"/>
      <c r="C31" s="22">
        <v>24797796</v>
      </c>
      <c r="D31" s="22"/>
      <c r="E31" s="23">
        <v>62596121</v>
      </c>
      <c r="F31" s="24">
        <v>65053209</v>
      </c>
      <c r="G31" s="24">
        <v>2211112</v>
      </c>
      <c r="H31" s="24">
        <v>4998323</v>
      </c>
      <c r="I31" s="24">
        <v>3710396</v>
      </c>
      <c r="J31" s="24">
        <v>10919831</v>
      </c>
      <c r="K31" s="24">
        <v>3653627</v>
      </c>
      <c r="L31" s="24">
        <v>4639739</v>
      </c>
      <c r="M31" s="24">
        <v>3508341</v>
      </c>
      <c r="N31" s="24">
        <v>11801707</v>
      </c>
      <c r="O31" s="24">
        <v>2214816</v>
      </c>
      <c r="P31" s="24">
        <v>4124867</v>
      </c>
      <c r="Q31" s="24">
        <v>4721728</v>
      </c>
      <c r="R31" s="24">
        <v>11061411</v>
      </c>
      <c r="S31" s="24">
        <v>3472428</v>
      </c>
      <c r="T31" s="24">
        <v>5215660</v>
      </c>
      <c r="U31" s="24">
        <v>7983567</v>
      </c>
      <c r="V31" s="24">
        <v>16671655</v>
      </c>
      <c r="W31" s="24">
        <v>50454604</v>
      </c>
      <c r="X31" s="24">
        <v>62596124</v>
      </c>
      <c r="Y31" s="24">
        <v>-12141520</v>
      </c>
      <c r="Z31" s="6">
        <v>-19.4</v>
      </c>
      <c r="AA31" s="22">
        <v>65053209</v>
      </c>
    </row>
    <row r="32" spans="1:27" ht="13.5">
      <c r="A32" s="2" t="s">
        <v>36</v>
      </c>
      <c r="B32" s="3"/>
      <c r="C32" s="19">
        <f aca="true" t="shared" si="6" ref="C32:Y32">SUM(C33:C37)</f>
        <v>56783913</v>
      </c>
      <c r="D32" s="19">
        <f>SUM(D33:D37)</f>
        <v>0</v>
      </c>
      <c r="E32" s="20">
        <f t="shared" si="6"/>
        <v>70996238</v>
      </c>
      <c r="F32" s="21">
        <f t="shared" si="6"/>
        <v>80247911</v>
      </c>
      <c r="G32" s="21">
        <f t="shared" si="6"/>
        <v>3401967</v>
      </c>
      <c r="H32" s="21">
        <f t="shared" si="6"/>
        <v>4503083</v>
      </c>
      <c r="I32" s="21">
        <f t="shared" si="6"/>
        <v>5336148</v>
      </c>
      <c r="J32" s="21">
        <f t="shared" si="6"/>
        <v>13241198</v>
      </c>
      <c r="K32" s="21">
        <f t="shared" si="6"/>
        <v>4430616</v>
      </c>
      <c r="L32" s="21">
        <f t="shared" si="6"/>
        <v>4861562</v>
      </c>
      <c r="M32" s="21">
        <f t="shared" si="6"/>
        <v>9922279</v>
      </c>
      <c r="N32" s="21">
        <f t="shared" si="6"/>
        <v>19214457</v>
      </c>
      <c r="O32" s="21">
        <f t="shared" si="6"/>
        <v>4982225</v>
      </c>
      <c r="P32" s="21">
        <f t="shared" si="6"/>
        <v>4067237</v>
      </c>
      <c r="Q32" s="21">
        <f t="shared" si="6"/>
        <v>4444366</v>
      </c>
      <c r="R32" s="21">
        <f t="shared" si="6"/>
        <v>13493828</v>
      </c>
      <c r="S32" s="21">
        <f t="shared" si="6"/>
        <v>4568111</v>
      </c>
      <c r="T32" s="21">
        <f t="shared" si="6"/>
        <v>5895373</v>
      </c>
      <c r="U32" s="21">
        <f t="shared" si="6"/>
        <v>6049425</v>
      </c>
      <c r="V32" s="21">
        <f t="shared" si="6"/>
        <v>16512909</v>
      </c>
      <c r="W32" s="21">
        <f t="shared" si="6"/>
        <v>62462392</v>
      </c>
      <c r="X32" s="21">
        <f t="shared" si="6"/>
        <v>70996229</v>
      </c>
      <c r="Y32" s="21">
        <f t="shared" si="6"/>
        <v>-8533837</v>
      </c>
      <c r="Z32" s="4">
        <f>+IF(X32&lt;&gt;0,+(Y32/X32)*100,0)</f>
        <v>-12.020127153514027</v>
      </c>
      <c r="AA32" s="19">
        <f>SUM(AA33:AA37)</f>
        <v>80247911</v>
      </c>
    </row>
    <row r="33" spans="1:27" ht="13.5">
      <c r="A33" s="5" t="s">
        <v>37</v>
      </c>
      <c r="B33" s="3"/>
      <c r="C33" s="22">
        <v>20010786</v>
      </c>
      <c r="D33" s="22"/>
      <c r="E33" s="23">
        <v>18634590</v>
      </c>
      <c r="F33" s="24">
        <v>25270045</v>
      </c>
      <c r="G33" s="24">
        <v>645156</v>
      </c>
      <c r="H33" s="24">
        <v>802925</v>
      </c>
      <c r="I33" s="24">
        <v>1541714</v>
      </c>
      <c r="J33" s="24">
        <v>2989795</v>
      </c>
      <c r="K33" s="24">
        <v>711171</v>
      </c>
      <c r="L33" s="24">
        <v>1420756</v>
      </c>
      <c r="M33" s="24">
        <v>5044114</v>
      </c>
      <c r="N33" s="24">
        <v>7176041</v>
      </c>
      <c r="O33" s="24">
        <v>577294</v>
      </c>
      <c r="P33" s="24">
        <v>839301</v>
      </c>
      <c r="Q33" s="24">
        <v>827718</v>
      </c>
      <c r="R33" s="24">
        <v>2244313</v>
      </c>
      <c r="S33" s="24">
        <v>759157</v>
      </c>
      <c r="T33" s="24">
        <v>937947</v>
      </c>
      <c r="U33" s="24">
        <v>1119505</v>
      </c>
      <c r="V33" s="24">
        <v>2816609</v>
      </c>
      <c r="W33" s="24">
        <v>15226758</v>
      </c>
      <c r="X33" s="24">
        <v>18634585</v>
      </c>
      <c r="Y33" s="24">
        <v>-3407827</v>
      </c>
      <c r="Z33" s="6">
        <v>-18.29</v>
      </c>
      <c r="AA33" s="22">
        <v>25270045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26743415</v>
      </c>
      <c r="D35" s="22"/>
      <c r="E35" s="23">
        <v>31030210</v>
      </c>
      <c r="F35" s="24">
        <v>32706158</v>
      </c>
      <c r="G35" s="24">
        <v>1370140</v>
      </c>
      <c r="H35" s="24">
        <v>2322475</v>
      </c>
      <c r="I35" s="24">
        <v>2323586</v>
      </c>
      <c r="J35" s="24">
        <v>6016201</v>
      </c>
      <c r="K35" s="24">
        <v>1983527</v>
      </c>
      <c r="L35" s="24">
        <v>1249000</v>
      </c>
      <c r="M35" s="24">
        <v>3394092</v>
      </c>
      <c r="N35" s="24">
        <v>6626619</v>
      </c>
      <c r="O35" s="24">
        <v>2136064</v>
      </c>
      <c r="P35" s="24">
        <v>1805558</v>
      </c>
      <c r="Q35" s="24">
        <v>2146446</v>
      </c>
      <c r="R35" s="24">
        <v>6088068</v>
      </c>
      <c r="S35" s="24">
        <v>2118495</v>
      </c>
      <c r="T35" s="24">
        <v>2537193</v>
      </c>
      <c r="U35" s="24">
        <v>3269956</v>
      </c>
      <c r="V35" s="24">
        <v>7925644</v>
      </c>
      <c r="W35" s="24">
        <v>26656532</v>
      </c>
      <c r="X35" s="24">
        <v>31030203</v>
      </c>
      <c r="Y35" s="24">
        <v>-4373671</v>
      </c>
      <c r="Z35" s="6">
        <v>-14.09</v>
      </c>
      <c r="AA35" s="22">
        <v>32706158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10029712</v>
      </c>
      <c r="D37" s="25"/>
      <c r="E37" s="26">
        <v>21331438</v>
      </c>
      <c r="F37" s="27">
        <v>22271708</v>
      </c>
      <c r="G37" s="27">
        <v>1386671</v>
      </c>
      <c r="H37" s="27">
        <v>1377683</v>
      </c>
      <c r="I37" s="27">
        <v>1470848</v>
      </c>
      <c r="J37" s="27">
        <v>4235202</v>
      </c>
      <c r="K37" s="27">
        <v>1735918</v>
      </c>
      <c r="L37" s="27">
        <v>2191806</v>
      </c>
      <c r="M37" s="27">
        <v>1484073</v>
      </c>
      <c r="N37" s="27">
        <v>5411797</v>
      </c>
      <c r="O37" s="27">
        <v>2268867</v>
      </c>
      <c r="P37" s="27">
        <v>1422378</v>
      </c>
      <c r="Q37" s="27">
        <v>1470202</v>
      </c>
      <c r="R37" s="27">
        <v>5161447</v>
      </c>
      <c r="S37" s="27">
        <v>1690459</v>
      </c>
      <c r="T37" s="27">
        <v>2420233</v>
      </c>
      <c r="U37" s="27">
        <v>1659964</v>
      </c>
      <c r="V37" s="27">
        <v>5770656</v>
      </c>
      <c r="W37" s="27">
        <v>20579102</v>
      </c>
      <c r="X37" s="27">
        <v>21331441</v>
      </c>
      <c r="Y37" s="27">
        <v>-752339</v>
      </c>
      <c r="Z37" s="7">
        <v>-3.53</v>
      </c>
      <c r="AA37" s="25">
        <v>22271708</v>
      </c>
    </row>
    <row r="38" spans="1:27" ht="13.5">
      <c r="A38" s="2" t="s">
        <v>42</v>
      </c>
      <c r="B38" s="8"/>
      <c r="C38" s="19">
        <f aca="true" t="shared" si="7" ref="C38:Y38">SUM(C39:C41)</f>
        <v>188921370</v>
      </c>
      <c r="D38" s="19">
        <f>SUM(D39:D41)</f>
        <v>0</v>
      </c>
      <c r="E38" s="20">
        <f t="shared" si="7"/>
        <v>220366280</v>
      </c>
      <c r="F38" s="21">
        <f t="shared" si="7"/>
        <v>249592174</v>
      </c>
      <c r="G38" s="21">
        <f t="shared" si="7"/>
        <v>4865634</v>
      </c>
      <c r="H38" s="21">
        <f t="shared" si="7"/>
        <v>4339897</v>
      </c>
      <c r="I38" s="21">
        <f t="shared" si="7"/>
        <v>5870930</v>
      </c>
      <c r="J38" s="21">
        <f t="shared" si="7"/>
        <v>15076461</v>
      </c>
      <c r="K38" s="21">
        <f t="shared" si="7"/>
        <v>15958684</v>
      </c>
      <c r="L38" s="21">
        <f t="shared" si="7"/>
        <v>12526367</v>
      </c>
      <c r="M38" s="21">
        <f t="shared" si="7"/>
        <v>38254832</v>
      </c>
      <c r="N38" s="21">
        <f t="shared" si="7"/>
        <v>66739883</v>
      </c>
      <c r="O38" s="21">
        <f t="shared" si="7"/>
        <v>9425595</v>
      </c>
      <c r="P38" s="21">
        <f t="shared" si="7"/>
        <v>14643160</v>
      </c>
      <c r="Q38" s="21">
        <f t="shared" si="7"/>
        <v>19707874</v>
      </c>
      <c r="R38" s="21">
        <f t="shared" si="7"/>
        <v>43776629</v>
      </c>
      <c r="S38" s="21">
        <f t="shared" si="7"/>
        <v>16480986</v>
      </c>
      <c r="T38" s="21">
        <f t="shared" si="7"/>
        <v>24068779</v>
      </c>
      <c r="U38" s="21">
        <f t="shared" si="7"/>
        <v>21427137</v>
      </c>
      <c r="V38" s="21">
        <f t="shared" si="7"/>
        <v>61976902</v>
      </c>
      <c r="W38" s="21">
        <f t="shared" si="7"/>
        <v>187569875</v>
      </c>
      <c r="X38" s="21">
        <f t="shared" si="7"/>
        <v>220366275</v>
      </c>
      <c r="Y38" s="21">
        <f t="shared" si="7"/>
        <v>-32796400</v>
      </c>
      <c r="Z38" s="4">
        <f>+IF(X38&lt;&gt;0,+(Y38/X38)*100,0)</f>
        <v>-14.882676580161824</v>
      </c>
      <c r="AA38" s="19">
        <f>SUM(AA39:AA41)</f>
        <v>249592174</v>
      </c>
    </row>
    <row r="39" spans="1:27" ht="13.5">
      <c r="A39" s="5" t="s">
        <v>43</v>
      </c>
      <c r="B39" s="3"/>
      <c r="C39" s="22">
        <v>55690980</v>
      </c>
      <c r="D39" s="22"/>
      <c r="E39" s="23">
        <v>217855044</v>
      </c>
      <c r="F39" s="24">
        <v>247634201</v>
      </c>
      <c r="G39" s="24">
        <v>4761162</v>
      </c>
      <c r="H39" s="24">
        <v>4231600</v>
      </c>
      <c r="I39" s="24">
        <v>5762503</v>
      </c>
      <c r="J39" s="24">
        <v>14755265</v>
      </c>
      <c r="K39" s="24">
        <v>15831418</v>
      </c>
      <c r="L39" s="24">
        <v>12358592</v>
      </c>
      <c r="M39" s="24">
        <v>38140554</v>
      </c>
      <c r="N39" s="24">
        <v>66330564</v>
      </c>
      <c r="O39" s="24">
        <v>9319640</v>
      </c>
      <c r="P39" s="24">
        <v>14532696</v>
      </c>
      <c r="Q39" s="24">
        <v>19591751</v>
      </c>
      <c r="R39" s="24">
        <v>43444087</v>
      </c>
      <c r="S39" s="24">
        <v>16372921</v>
      </c>
      <c r="T39" s="24">
        <v>23938966</v>
      </c>
      <c r="U39" s="24">
        <v>21281037</v>
      </c>
      <c r="V39" s="24">
        <v>61592924</v>
      </c>
      <c r="W39" s="24">
        <v>186122840</v>
      </c>
      <c r="X39" s="24">
        <v>217855043</v>
      </c>
      <c r="Y39" s="24">
        <v>-31732203</v>
      </c>
      <c r="Z39" s="6">
        <v>-14.57</v>
      </c>
      <c r="AA39" s="22">
        <v>247634201</v>
      </c>
    </row>
    <row r="40" spans="1:27" ht="13.5">
      <c r="A40" s="5" t="s">
        <v>44</v>
      </c>
      <c r="B40" s="3"/>
      <c r="C40" s="22">
        <v>131829920</v>
      </c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>
        <v>1400470</v>
      </c>
      <c r="D41" s="22"/>
      <c r="E41" s="23">
        <v>2511236</v>
      </c>
      <c r="F41" s="24">
        <v>1957973</v>
      </c>
      <c r="G41" s="24">
        <v>104472</v>
      </c>
      <c r="H41" s="24">
        <v>108297</v>
      </c>
      <c r="I41" s="24">
        <v>108427</v>
      </c>
      <c r="J41" s="24">
        <v>321196</v>
      </c>
      <c r="K41" s="24">
        <v>127266</v>
      </c>
      <c r="L41" s="24">
        <v>167775</v>
      </c>
      <c r="M41" s="24">
        <v>114278</v>
      </c>
      <c r="N41" s="24">
        <v>409319</v>
      </c>
      <c r="O41" s="24">
        <v>105955</v>
      </c>
      <c r="P41" s="24">
        <v>110464</v>
      </c>
      <c r="Q41" s="24">
        <v>116123</v>
      </c>
      <c r="R41" s="24">
        <v>332542</v>
      </c>
      <c r="S41" s="24">
        <v>108065</v>
      </c>
      <c r="T41" s="24">
        <v>129813</v>
      </c>
      <c r="U41" s="24">
        <v>146100</v>
      </c>
      <c r="V41" s="24">
        <v>383978</v>
      </c>
      <c r="W41" s="24">
        <v>1447035</v>
      </c>
      <c r="X41" s="24">
        <v>2511232</v>
      </c>
      <c r="Y41" s="24">
        <v>-1064197</v>
      </c>
      <c r="Z41" s="6">
        <v>-42.38</v>
      </c>
      <c r="AA41" s="22">
        <v>1957973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3184000</v>
      </c>
      <c r="F47" s="21">
        <v>4293075</v>
      </c>
      <c r="G47" s="21">
        <v>467000</v>
      </c>
      <c r="H47" s="21"/>
      <c r="I47" s="21">
        <v>25330</v>
      </c>
      <c r="J47" s="21">
        <v>492330</v>
      </c>
      <c r="K47" s="21">
        <v>293225</v>
      </c>
      <c r="L47" s="21">
        <v>10158</v>
      </c>
      <c r="M47" s="21">
        <v>9920</v>
      </c>
      <c r="N47" s="21">
        <v>313303</v>
      </c>
      <c r="O47" s="21">
        <v>135000</v>
      </c>
      <c r="P47" s="21">
        <v>154006</v>
      </c>
      <c r="Q47" s="21">
        <v>161865</v>
      </c>
      <c r="R47" s="21">
        <v>450871</v>
      </c>
      <c r="S47" s="21">
        <v>15738</v>
      </c>
      <c r="T47" s="21">
        <v>145792</v>
      </c>
      <c r="U47" s="21">
        <v>312519</v>
      </c>
      <c r="V47" s="21">
        <v>474049</v>
      </c>
      <c r="W47" s="21">
        <v>1730553</v>
      </c>
      <c r="X47" s="21">
        <v>3183996</v>
      </c>
      <c r="Y47" s="21">
        <v>-1453443</v>
      </c>
      <c r="Z47" s="4">
        <v>-45.65</v>
      </c>
      <c r="AA47" s="19">
        <v>4293075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356846060</v>
      </c>
      <c r="D48" s="40">
        <f>+D28+D32+D38+D42+D47</f>
        <v>0</v>
      </c>
      <c r="E48" s="41">
        <f t="shared" si="9"/>
        <v>441906402</v>
      </c>
      <c r="F48" s="42">
        <f t="shared" si="9"/>
        <v>487830812</v>
      </c>
      <c r="G48" s="42">
        <f t="shared" si="9"/>
        <v>14681254</v>
      </c>
      <c r="H48" s="42">
        <f t="shared" si="9"/>
        <v>18457264</v>
      </c>
      <c r="I48" s="42">
        <f t="shared" si="9"/>
        <v>21191904</v>
      </c>
      <c r="J48" s="42">
        <f t="shared" si="9"/>
        <v>54330422</v>
      </c>
      <c r="K48" s="42">
        <f t="shared" si="9"/>
        <v>28885567</v>
      </c>
      <c r="L48" s="42">
        <f t="shared" si="9"/>
        <v>27865994</v>
      </c>
      <c r="M48" s="42">
        <f t="shared" si="9"/>
        <v>59494187</v>
      </c>
      <c r="N48" s="42">
        <f t="shared" si="9"/>
        <v>116245748</v>
      </c>
      <c r="O48" s="42">
        <f t="shared" si="9"/>
        <v>20522256</v>
      </c>
      <c r="P48" s="42">
        <f t="shared" si="9"/>
        <v>27828246</v>
      </c>
      <c r="Q48" s="42">
        <f t="shared" si="9"/>
        <v>38485334</v>
      </c>
      <c r="R48" s="42">
        <f t="shared" si="9"/>
        <v>86835836</v>
      </c>
      <c r="S48" s="42">
        <f t="shared" si="9"/>
        <v>31028439</v>
      </c>
      <c r="T48" s="42">
        <f t="shared" si="9"/>
        <v>41196992</v>
      </c>
      <c r="U48" s="42">
        <f t="shared" si="9"/>
        <v>44027076</v>
      </c>
      <c r="V48" s="42">
        <f t="shared" si="9"/>
        <v>116252507</v>
      </c>
      <c r="W48" s="42">
        <f t="shared" si="9"/>
        <v>373664513</v>
      </c>
      <c r="X48" s="42">
        <f t="shared" si="9"/>
        <v>441906389</v>
      </c>
      <c r="Y48" s="42">
        <f t="shared" si="9"/>
        <v>-68241876</v>
      </c>
      <c r="Z48" s="43">
        <f>+IF(X48&lt;&gt;0,+(Y48/X48)*100,0)</f>
        <v>-15.442609045419346</v>
      </c>
      <c r="AA48" s="40">
        <f>+AA28+AA32+AA38+AA42+AA47</f>
        <v>487830812</v>
      </c>
    </row>
    <row r="49" spans="1:27" ht="13.5">
      <c r="A49" s="14" t="s">
        <v>58</v>
      </c>
      <c r="B49" s="15"/>
      <c r="C49" s="44">
        <f aca="true" t="shared" si="10" ref="C49:Y49">+C25-C48</f>
        <v>24918946</v>
      </c>
      <c r="D49" s="44">
        <f>+D25-D48</f>
        <v>0</v>
      </c>
      <c r="E49" s="45">
        <f t="shared" si="10"/>
        <v>-84024284</v>
      </c>
      <c r="F49" s="46">
        <f t="shared" si="10"/>
        <v>-119155564</v>
      </c>
      <c r="G49" s="46">
        <f t="shared" si="10"/>
        <v>127733614</v>
      </c>
      <c r="H49" s="46">
        <f t="shared" si="10"/>
        <v>-16349403</v>
      </c>
      <c r="I49" s="46">
        <f t="shared" si="10"/>
        <v>-19877877</v>
      </c>
      <c r="J49" s="46">
        <f t="shared" si="10"/>
        <v>91506334</v>
      </c>
      <c r="K49" s="46">
        <f t="shared" si="10"/>
        <v>-28580575</v>
      </c>
      <c r="L49" s="46">
        <f t="shared" si="10"/>
        <v>-23192239</v>
      </c>
      <c r="M49" s="46">
        <f t="shared" si="10"/>
        <v>55242342</v>
      </c>
      <c r="N49" s="46">
        <f t="shared" si="10"/>
        <v>3469528</v>
      </c>
      <c r="O49" s="46">
        <f t="shared" si="10"/>
        <v>-17551012</v>
      </c>
      <c r="P49" s="46">
        <f t="shared" si="10"/>
        <v>-23630778</v>
      </c>
      <c r="Q49" s="46">
        <f t="shared" si="10"/>
        <v>46241140</v>
      </c>
      <c r="R49" s="46">
        <f t="shared" si="10"/>
        <v>5059350</v>
      </c>
      <c r="S49" s="46">
        <f t="shared" si="10"/>
        <v>-27624161</v>
      </c>
      <c r="T49" s="46">
        <f t="shared" si="10"/>
        <v>-38265932</v>
      </c>
      <c r="U49" s="46">
        <f t="shared" si="10"/>
        <v>-41253877</v>
      </c>
      <c r="V49" s="46">
        <f t="shared" si="10"/>
        <v>-107143970</v>
      </c>
      <c r="W49" s="46">
        <f t="shared" si="10"/>
        <v>-7108758</v>
      </c>
      <c r="X49" s="46">
        <f>IF(F25=F48,0,X25-X48)</f>
        <v>-84024275</v>
      </c>
      <c r="Y49" s="46">
        <f t="shared" si="10"/>
        <v>76915517</v>
      </c>
      <c r="Z49" s="47">
        <f>+IF(X49&lt;&gt;0,+(Y49/X49)*100,0)</f>
        <v>-91.53963780109974</v>
      </c>
      <c r="AA49" s="44">
        <f>+AA25-AA48</f>
        <v>-119155564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238808905</v>
      </c>
      <c r="D5" s="19">
        <f>SUM(D6:D8)</f>
        <v>0</v>
      </c>
      <c r="E5" s="20">
        <f t="shared" si="0"/>
        <v>152292467</v>
      </c>
      <c r="F5" s="21">
        <f t="shared" si="0"/>
        <v>236311108</v>
      </c>
      <c r="G5" s="21">
        <f t="shared" si="0"/>
        <v>137429149</v>
      </c>
      <c r="H5" s="21">
        <f t="shared" si="0"/>
        <v>1929573</v>
      </c>
      <c r="I5" s="21">
        <f t="shared" si="0"/>
        <v>1634713</v>
      </c>
      <c r="J5" s="21">
        <f t="shared" si="0"/>
        <v>140993435</v>
      </c>
      <c r="K5" s="21">
        <f t="shared" si="0"/>
        <v>1851400</v>
      </c>
      <c r="L5" s="21">
        <f t="shared" si="0"/>
        <v>2559821</v>
      </c>
      <c r="M5" s="21">
        <f t="shared" si="0"/>
        <v>41550941</v>
      </c>
      <c r="N5" s="21">
        <f t="shared" si="0"/>
        <v>45962162</v>
      </c>
      <c r="O5" s="21">
        <f t="shared" si="0"/>
        <v>2846225</v>
      </c>
      <c r="P5" s="21">
        <f t="shared" si="0"/>
        <v>4082116</v>
      </c>
      <c r="Q5" s="21">
        <f t="shared" si="0"/>
        <v>30860919</v>
      </c>
      <c r="R5" s="21">
        <f t="shared" si="0"/>
        <v>37789260</v>
      </c>
      <c r="S5" s="21">
        <f t="shared" si="0"/>
        <v>2792449</v>
      </c>
      <c r="T5" s="21">
        <f t="shared" si="0"/>
        <v>2123277</v>
      </c>
      <c r="U5" s="21">
        <f t="shared" si="0"/>
        <v>94715604</v>
      </c>
      <c r="V5" s="21">
        <f t="shared" si="0"/>
        <v>99631330</v>
      </c>
      <c r="W5" s="21">
        <f t="shared" si="0"/>
        <v>324376187</v>
      </c>
      <c r="X5" s="21">
        <f t="shared" si="0"/>
        <v>152291975</v>
      </c>
      <c r="Y5" s="21">
        <f t="shared" si="0"/>
        <v>172084212</v>
      </c>
      <c r="Z5" s="4">
        <f>+IF(X5&lt;&gt;0,+(Y5/X5)*100,0)</f>
        <v>112.99624422101033</v>
      </c>
      <c r="AA5" s="19">
        <f>SUM(AA6:AA8)</f>
        <v>236311108</v>
      </c>
    </row>
    <row r="6" spans="1:27" ht="13.5">
      <c r="A6" s="5" t="s">
        <v>33</v>
      </c>
      <c r="B6" s="3"/>
      <c r="C6" s="22">
        <v>115582000</v>
      </c>
      <c r="D6" s="22"/>
      <c r="E6" s="23">
        <v>34702587</v>
      </c>
      <c r="F6" s="24">
        <v>116737000</v>
      </c>
      <c r="G6" s="24"/>
      <c r="H6" s="24"/>
      <c r="I6" s="24"/>
      <c r="J6" s="24"/>
      <c r="K6" s="24"/>
      <c r="L6" s="24">
        <v>423</v>
      </c>
      <c r="M6" s="24">
        <v>39275065</v>
      </c>
      <c r="N6" s="24">
        <v>39275488</v>
      </c>
      <c r="O6" s="24"/>
      <c r="P6" s="24"/>
      <c r="Q6" s="24">
        <v>28764193</v>
      </c>
      <c r="R6" s="24">
        <v>28764193</v>
      </c>
      <c r="S6" s="24">
        <v>1048630</v>
      </c>
      <c r="T6" s="24">
        <v>351</v>
      </c>
      <c r="U6" s="24">
        <v>425698</v>
      </c>
      <c r="V6" s="24">
        <v>1474679</v>
      </c>
      <c r="W6" s="24">
        <v>69514360</v>
      </c>
      <c r="X6" s="24">
        <v>34702583</v>
      </c>
      <c r="Y6" s="24">
        <v>34811777</v>
      </c>
      <c r="Z6" s="6">
        <v>100.31</v>
      </c>
      <c r="AA6" s="22">
        <v>116737000</v>
      </c>
    </row>
    <row r="7" spans="1:27" ht="13.5">
      <c r="A7" s="5" t="s">
        <v>34</v>
      </c>
      <c r="B7" s="3"/>
      <c r="C7" s="25">
        <v>119492266</v>
      </c>
      <c r="D7" s="25"/>
      <c r="E7" s="26">
        <v>112879880</v>
      </c>
      <c r="F7" s="27">
        <v>116463548</v>
      </c>
      <c r="G7" s="27">
        <v>137225311</v>
      </c>
      <c r="H7" s="27">
        <v>1718654</v>
      </c>
      <c r="I7" s="27">
        <v>1426366</v>
      </c>
      <c r="J7" s="27">
        <v>140370331</v>
      </c>
      <c r="K7" s="27">
        <v>1594269</v>
      </c>
      <c r="L7" s="27">
        <v>2303022</v>
      </c>
      <c r="M7" s="27">
        <v>2042589</v>
      </c>
      <c r="N7" s="27">
        <v>5939880</v>
      </c>
      <c r="O7" s="27">
        <v>2584558</v>
      </c>
      <c r="P7" s="27">
        <v>3758634</v>
      </c>
      <c r="Q7" s="27">
        <v>1837239</v>
      </c>
      <c r="R7" s="27">
        <v>8180431</v>
      </c>
      <c r="S7" s="27">
        <v>1476147</v>
      </c>
      <c r="T7" s="27">
        <v>1862246</v>
      </c>
      <c r="U7" s="27">
        <v>94047867</v>
      </c>
      <c r="V7" s="27">
        <v>97386260</v>
      </c>
      <c r="W7" s="27">
        <v>251876902</v>
      </c>
      <c r="X7" s="27">
        <v>112879884</v>
      </c>
      <c r="Y7" s="27">
        <v>138997018</v>
      </c>
      <c r="Z7" s="7">
        <v>123.14</v>
      </c>
      <c r="AA7" s="25">
        <v>116463548</v>
      </c>
    </row>
    <row r="8" spans="1:27" ht="13.5">
      <c r="A8" s="5" t="s">
        <v>35</v>
      </c>
      <c r="B8" s="3"/>
      <c r="C8" s="22">
        <v>3734639</v>
      </c>
      <c r="D8" s="22"/>
      <c r="E8" s="23">
        <v>4710000</v>
      </c>
      <c r="F8" s="24">
        <v>3110560</v>
      </c>
      <c r="G8" s="24">
        <v>203838</v>
      </c>
      <c r="H8" s="24">
        <v>210919</v>
      </c>
      <c r="I8" s="24">
        <v>208347</v>
      </c>
      <c r="J8" s="24">
        <v>623104</v>
      </c>
      <c r="K8" s="24">
        <v>257131</v>
      </c>
      <c r="L8" s="24">
        <v>256376</v>
      </c>
      <c r="M8" s="24">
        <v>233287</v>
      </c>
      <c r="N8" s="24">
        <v>746794</v>
      </c>
      <c r="O8" s="24">
        <v>261667</v>
      </c>
      <c r="P8" s="24">
        <v>323482</v>
      </c>
      <c r="Q8" s="24">
        <v>259487</v>
      </c>
      <c r="R8" s="24">
        <v>844636</v>
      </c>
      <c r="S8" s="24">
        <v>267672</v>
      </c>
      <c r="T8" s="24">
        <v>260680</v>
      </c>
      <c r="U8" s="24">
        <v>242039</v>
      </c>
      <c r="V8" s="24">
        <v>770391</v>
      </c>
      <c r="W8" s="24">
        <v>2984925</v>
      </c>
      <c r="X8" s="24">
        <v>4709508</v>
      </c>
      <c r="Y8" s="24">
        <v>-1724583</v>
      </c>
      <c r="Z8" s="6">
        <v>-36.62</v>
      </c>
      <c r="AA8" s="22">
        <v>3110560</v>
      </c>
    </row>
    <row r="9" spans="1:27" ht="13.5">
      <c r="A9" s="2" t="s">
        <v>36</v>
      </c>
      <c r="B9" s="3"/>
      <c r="C9" s="19">
        <f aca="true" t="shared" si="1" ref="C9:Y9">SUM(C10:C14)</f>
        <v>3814655</v>
      </c>
      <c r="D9" s="19">
        <f>SUM(D10:D14)</f>
        <v>0</v>
      </c>
      <c r="E9" s="20">
        <f t="shared" si="1"/>
        <v>80390529</v>
      </c>
      <c r="F9" s="21">
        <f t="shared" si="1"/>
        <v>769222</v>
      </c>
      <c r="G9" s="21">
        <f t="shared" si="1"/>
        <v>174444</v>
      </c>
      <c r="H9" s="21">
        <f t="shared" si="1"/>
        <v>174331</v>
      </c>
      <c r="I9" s="21">
        <f t="shared" si="1"/>
        <v>115137</v>
      </c>
      <c r="J9" s="21">
        <f t="shared" si="1"/>
        <v>463912</v>
      </c>
      <c r="K9" s="21">
        <f t="shared" si="1"/>
        <v>39436</v>
      </c>
      <c r="L9" s="21">
        <f t="shared" si="1"/>
        <v>53391</v>
      </c>
      <c r="M9" s="21">
        <f t="shared" si="1"/>
        <v>7639</v>
      </c>
      <c r="N9" s="21">
        <f t="shared" si="1"/>
        <v>100466</v>
      </c>
      <c r="O9" s="21">
        <f t="shared" si="1"/>
        <v>64542</v>
      </c>
      <c r="P9" s="21">
        <f t="shared" si="1"/>
        <v>49280</v>
      </c>
      <c r="Q9" s="21">
        <f t="shared" si="1"/>
        <v>57052</v>
      </c>
      <c r="R9" s="21">
        <f t="shared" si="1"/>
        <v>170874</v>
      </c>
      <c r="S9" s="21">
        <f t="shared" si="1"/>
        <v>58622</v>
      </c>
      <c r="T9" s="21">
        <f t="shared" si="1"/>
        <v>17589</v>
      </c>
      <c r="U9" s="21">
        <f t="shared" si="1"/>
        <v>31725</v>
      </c>
      <c r="V9" s="21">
        <f t="shared" si="1"/>
        <v>107936</v>
      </c>
      <c r="W9" s="21">
        <f t="shared" si="1"/>
        <v>843188</v>
      </c>
      <c r="X9" s="21">
        <f t="shared" si="1"/>
        <v>80389656</v>
      </c>
      <c r="Y9" s="21">
        <f t="shared" si="1"/>
        <v>-79546468</v>
      </c>
      <c r="Z9" s="4">
        <f>+IF(X9&lt;&gt;0,+(Y9/X9)*100,0)</f>
        <v>-98.95112376149488</v>
      </c>
      <c r="AA9" s="19">
        <f>SUM(AA10:AA14)</f>
        <v>769222</v>
      </c>
    </row>
    <row r="10" spans="1:27" ht="13.5">
      <c r="A10" s="5" t="s">
        <v>37</v>
      </c>
      <c r="B10" s="3"/>
      <c r="C10" s="22"/>
      <c r="D10" s="22"/>
      <c r="E10" s="23">
        <v>195000</v>
      </c>
      <c r="F10" s="24">
        <v>241941</v>
      </c>
      <c r="G10" s="24">
        <v>106638</v>
      </c>
      <c r="H10" s="24">
        <v>113752</v>
      </c>
      <c r="I10" s="24">
        <v>64280</v>
      </c>
      <c r="J10" s="24">
        <v>284670</v>
      </c>
      <c r="K10" s="24">
        <v>5858</v>
      </c>
      <c r="L10" s="24">
        <v>19537</v>
      </c>
      <c r="M10" s="24"/>
      <c r="N10" s="24">
        <v>25395</v>
      </c>
      <c r="O10" s="24">
        <v>13326</v>
      </c>
      <c r="P10" s="24">
        <v>9322</v>
      </c>
      <c r="Q10" s="24">
        <v>16348</v>
      </c>
      <c r="R10" s="24">
        <v>38996</v>
      </c>
      <c r="S10" s="24">
        <v>14428</v>
      </c>
      <c r="T10" s="24">
        <v>12590</v>
      </c>
      <c r="U10" s="24">
        <v>14312</v>
      </c>
      <c r="V10" s="24">
        <v>41330</v>
      </c>
      <c r="W10" s="24">
        <v>390391</v>
      </c>
      <c r="X10" s="24">
        <v>194556</v>
      </c>
      <c r="Y10" s="24">
        <v>195835</v>
      </c>
      <c r="Z10" s="6">
        <v>100.66</v>
      </c>
      <c r="AA10" s="22">
        <v>241941</v>
      </c>
    </row>
    <row r="11" spans="1:27" ht="13.5">
      <c r="A11" s="5" t="s">
        <v>38</v>
      </c>
      <c r="B11" s="3"/>
      <c r="C11" s="22">
        <v>3814655</v>
      </c>
      <c r="D11" s="22"/>
      <c r="E11" s="23">
        <v>6000</v>
      </c>
      <c r="F11" s="24"/>
      <c r="G11" s="24">
        <v>6850</v>
      </c>
      <c r="H11" s="24">
        <v>14110</v>
      </c>
      <c r="I11" s="24">
        <v>5000</v>
      </c>
      <c r="J11" s="24">
        <v>25960</v>
      </c>
      <c r="K11" s="24">
        <v>638</v>
      </c>
      <c r="L11" s="24">
        <v>836</v>
      </c>
      <c r="M11" s="24"/>
      <c r="N11" s="24">
        <v>1474</v>
      </c>
      <c r="O11" s="24">
        <v>1584</v>
      </c>
      <c r="P11" s="24">
        <v>406</v>
      </c>
      <c r="Q11" s="24">
        <v>1416</v>
      </c>
      <c r="R11" s="24">
        <v>3406</v>
      </c>
      <c r="S11" s="24">
        <v>3968</v>
      </c>
      <c r="T11" s="24">
        <v>4999</v>
      </c>
      <c r="U11" s="24">
        <v>11420</v>
      </c>
      <c r="V11" s="24">
        <v>20387</v>
      </c>
      <c r="W11" s="24">
        <v>51227</v>
      </c>
      <c r="X11" s="24">
        <v>5568</v>
      </c>
      <c r="Y11" s="24">
        <v>45659</v>
      </c>
      <c r="Z11" s="6">
        <v>820.03</v>
      </c>
      <c r="AA11" s="22"/>
    </row>
    <row r="12" spans="1:27" ht="13.5">
      <c r="A12" s="5" t="s">
        <v>39</v>
      </c>
      <c r="B12" s="3"/>
      <c r="C12" s="22"/>
      <c r="D12" s="22"/>
      <c r="E12" s="23">
        <v>857433</v>
      </c>
      <c r="F12" s="24">
        <v>463309</v>
      </c>
      <c r="G12" s="24">
        <v>52836</v>
      </c>
      <c r="H12" s="24">
        <v>38528</v>
      </c>
      <c r="I12" s="24">
        <v>38737</v>
      </c>
      <c r="J12" s="24">
        <v>130101</v>
      </c>
      <c r="K12" s="24">
        <v>32940</v>
      </c>
      <c r="L12" s="24">
        <v>33018</v>
      </c>
      <c r="M12" s="24"/>
      <c r="N12" s="24">
        <v>65958</v>
      </c>
      <c r="O12" s="24">
        <v>44000</v>
      </c>
      <c r="P12" s="24">
        <v>33920</v>
      </c>
      <c r="Q12" s="24">
        <v>35100</v>
      </c>
      <c r="R12" s="24">
        <v>113020</v>
      </c>
      <c r="S12" s="24">
        <v>40226</v>
      </c>
      <c r="T12" s="24"/>
      <c r="U12" s="24"/>
      <c r="V12" s="24">
        <v>40226</v>
      </c>
      <c r="W12" s="24">
        <v>349305</v>
      </c>
      <c r="X12" s="24">
        <v>857436</v>
      </c>
      <c r="Y12" s="24">
        <v>-508131</v>
      </c>
      <c r="Z12" s="6">
        <v>-59.26</v>
      </c>
      <c r="AA12" s="22">
        <v>463309</v>
      </c>
    </row>
    <row r="13" spans="1:27" ht="13.5">
      <c r="A13" s="5" t="s">
        <v>40</v>
      </c>
      <c r="B13" s="3"/>
      <c r="C13" s="22"/>
      <c r="D13" s="22"/>
      <c r="E13" s="23">
        <v>75379</v>
      </c>
      <c r="F13" s="24">
        <v>63972</v>
      </c>
      <c r="G13" s="24">
        <v>8120</v>
      </c>
      <c r="H13" s="24">
        <v>7941</v>
      </c>
      <c r="I13" s="24">
        <v>7120</v>
      </c>
      <c r="J13" s="24">
        <v>23181</v>
      </c>
      <c r="K13" s="24"/>
      <c r="L13" s="24"/>
      <c r="M13" s="24">
        <v>7639</v>
      </c>
      <c r="N13" s="24">
        <v>7639</v>
      </c>
      <c r="O13" s="24">
        <v>5632</v>
      </c>
      <c r="P13" s="24">
        <v>5632</v>
      </c>
      <c r="Q13" s="24">
        <v>4188</v>
      </c>
      <c r="R13" s="24">
        <v>15452</v>
      </c>
      <c r="S13" s="24"/>
      <c r="T13" s="24"/>
      <c r="U13" s="24">
        <v>5993</v>
      </c>
      <c r="V13" s="24">
        <v>5993</v>
      </c>
      <c r="W13" s="24">
        <v>52265</v>
      </c>
      <c r="X13" s="24">
        <v>75384</v>
      </c>
      <c r="Y13" s="24">
        <v>-23119</v>
      </c>
      <c r="Z13" s="6">
        <v>-30.67</v>
      </c>
      <c r="AA13" s="22">
        <v>63972</v>
      </c>
    </row>
    <row r="14" spans="1:27" ht="13.5">
      <c r="A14" s="5" t="s">
        <v>41</v>
      </c>
      <c r="B14" s="3"/>
      <c r="C14" s="25"/>
      <c r="D14" s="25"/>
      <c r="E14" s="26">
        <v>79256717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79256712</v>
      </c>
      <c r="Y14" s="27">
        <v>-79256712</v>
      </c>
      <c r="Z14" s="7">
        <v>-100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92966176</v>
      </c>
      <c r="D15" s="19">
        <f>SUM(D16:D18)</f>
        <v>0</v>
      </c>
      <c r="E15" s="20">
        <f t="shared" si="2"/>
        <v>79256716</v>
      </c>
      <c r="F15" s="21">
        <f t="shared" si="2"/>
        <v>46341363</v>
      </c>
      <c r="G15" s="21">
        <f t="shared" si="2"/>
        <v>144428</v>
      </c>
      <c r="H15" s="21">
        <f t="shared" si="2"/>
        <v>158769</v>
      </c>
      <c r="I15" s="21">
        <f t="shared" si="2"/>
        <v>86428</v>
      </c>
      <c r="J15" s="21">
        <f t="shared" si="2"/>
        <v>389625</v>
      </c>
      <c r="K15" s="21">
        <f t="shared" si="2"/>
        <v>5286</v>
      </c>
      <c r="L15" s="21">
        <f t="shared" si="2"/>
        <v>2083698</v>
      </c>
      <c r="M15" s="21">
        <f t="shared" si="2"/>
        <v>31717</v>
      </c>
      <c r="N15" s="21">
        <f t="shared" si="2"/>
        <v>2120701</v>
      </c>
      <c r="O15" s="21">
        <f t="shared" si="2"/>
        <v>1314910</v>
      </c>
      <c r="P15" s="21">
        <f t="shared" si="2"/>
        <v>120441</v>
      </c>
      <c r="Q15" s="21">
        <f t="shared" si="2"/>
        <v>2272364</v>
      </c>
      <c r="R15" s="21">
        <f t="shared" si="2"/>
        <v>3707715</v>
      </c>
      <c r="S15" s="21">
        <f t="shared" si="2"/>
        <v>72855</v>
      </c>
      <c r="T15" s="21">
        <f t="shared" si="2"/>
        <v>2750101</v>
      </c>
      <c r="U15" s="21">
        <f t="shared" si="2"/>
        <v>115935</v>
      </c>
      <c r="V15" s="21">
        <f t="shared" si="2"/>
        <v>2938891</v>
      </c>
      <c r="W15" s="21">
        <f t="shared" si="2"/>
        <v>9156932</v>
      </c>
      <c r="X15" s="21">
        <f t="shared" si="2"/>
        <v>79256712</v>
      </c>
      <c r="Y15" s="21">
        <f t="shared" si="2"/>
        <v>-70099780</v>
      </c>
      <c r="Z15" s="4">
        <f>+IF(X15&lt;&gt;0,+(Y15/X15)*100,0)</f>
        <v>-88.44649018495745</v>
      </c>
      <c r="AA15" s="19">
        <f>SUM(AA16:AA18)</f>
        <v>46341363</v>
      </c>
    </row>
    <row r="16" spans="1:27" ht="13.5">
      <c r="A16" s="5" t="s">
        <v>43</v>
      </c>
      <c r="B16" s="3"/>
      <c r="C16" s="22">
        <v>92966176</v>
      </c>
      <c r="D16" s="22"/>
      <c r="E16" s="23">
        <v>79256716</v>
      </c>
      <c r="F16" s="24">
        <v>46341363</v>
      </c>
      <c r="G16" s="24">
        <v>144428</v>
      </c>
      <c r="H16" s="24">
        <v>158769</v>
      </c>
      <c r="I16" s="24">
        <v>86428</v>
      </c>
      <c r="J16" s="24">
        <v>389625</v>
      </c>
      <c r="K16" s="24">
        <v>5286</v>
      </c>
      <c r="L16" s="24">
        <v>2083698</v>
      </c>
      <c r="M16" s="24">
        <v>31717</v>
      </c>
      <c r="N16" s="24">
        <v>2120701</v>
      </c>
      <c r="O16" s="24">
        <v>1314910</v>
      </c>
      <c r="P16" s="24">
        <v>120441</v>
      </c>
      <c r="Q16" s="24">
        <v>2272364</v>
      </c>
      <c r="R16" s="24">
        <v>3707715</v>
      </c>
      <c r="S16" s="24">
        <v>38112</v>
      </c>
      <c r="T16" s="24">
        <v>2750101</v>
      </c>
      <c r="U16" s="24">
        <v>72110</v>
      </c>
      <c r="V16" s="24">
        <v>2860323</v>
      </c>
      <c r="W16" s="24">
        <v>9078364</v>
      </c>
      <c r="X16" s="24">
        <v>79256712</v>
      </c>
      <c r="Y16" s="24">
        <v>-70178348</v>
      </c>
      <c r="Z16" s="6">
        <v>-88.55</v>
      </c>
      <c r="AA16" s="22">
        <v>46341363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>
        <v>34743</v>
      </c>
      <c r="T17" s="24"/>
      <c r="U17" s="24">
        <v>43825</v>
      </c>
      <c r="V17" s="24">
        <v>78568</v>
      </c>
      <c r="W17" s="24">
        <v>78568</v>
      </c>
      <c r="X17" s="24"/>
      <c r="Y17" s="24">
        <v>78568</v>
      </c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194347886</v>
      </c>
      <c r="D19" s="19">
        <f>SUM(D20:D23)</f>
        <v>0</v>
      </c>
      <c r="E19" s="20">
        <f t="shared" si="3"/>
        <v>240582344</v>
      </c>
      <c r="F19" s="21">
        <f t="shared" si="3"/>
        <v>276905716</v>
      </c>
      <c r="G19" s="21">
        <f t="shared" si="3"/>
        <v>18738635</v>
      </c>
      <c r="H19" s="21">
        <f t="shared" si="3"/>
        <v>18557539</v>
      </c>
      <c r="I19" s="21">
        <f t="shared" si="3"/>
        <v>16696945</v>
      </c>
      <c r="J19" s="21">
        <f t="shared" si="3"/>
        <v>53993119</v>
      </c>
      <c r="K19" s="21">
        <f t="shared" si="3"/>
        <v>16141327</v>
      </c>
      <c r="L19" s="21">
        <f t="shared" si="3"/>
        <v>19645753</v>
      </c>
      <c r="M19" s="21">
        <f t="shared" si="3"/>
        <v>18356363</v>
      </c>
      <c r="N19" s="21">
        <f t="shared" si="3"/>
        <v>54143443</v>
      </c>
      <c r="O19" s="21">
        <f t="shared" si="3"/>
        <v>13750315</v>
      </c>
      <c r="P19" s="21">
        <f t="shared" si="3"/>
        <v>15120391</v>
      </c>
      <c r="Q19" s="21">
        <f t="shared" si="3"/>
        <v>13834128</v>
      </c>
      <c r="R19" s="21">
        <f t="shared" si="3"/>
        <v>42704834</v>
      </c>
      <c r="S19" s="21">
        <f t="shared" si="3"/>
        <v>14838547</v>
      </c>
      <c r="T19" s="21">
        <f t="shared" si="3"/>
        <v>17035815</v>
      </c>
      <c r="U19" s="21">
        <f t="shared" si="3"/>
        <v>18549731</v>
      </c>
      <c r="V19" s="21">
        <f t="shared" si="3"/>
        <v>50424093</v>
      </c>
      <c r="W19" s="21">
        <f t="shared" si="3"/>
        <v>201265489</v>
      </c>
      <c r="X19" s="21">
        <f t="shared" si="3"/>
        <v>240583140</v>
      </c>
      <c r="Y19" s="21">
        <f t="shared" si="3"/>
        <v>-39317651</v>
      </c>
      <c r="Z19" s="4">
        <f>+IF(X19&lt;&gt;0,+(Y19/X19)*100,0)</f>
        <v>-16.34264603911978</v>
      </c>
      <c r="AA19" s="19">
        <f>SUM(AA20:AA23)</f>
        <v>276905716</v>
      </c>
    </row>
    <row r="20" spans="1:27" ht="13.5">
      <c r="A20" s="5" t="s">
        <v>47</v>
      </c>
      <c r="B20" s="3"/>
      <c r="C20" s="22">
        <v>122392313</v>
      </c>
      <c r="D20" s="22"/>
      <c r="E20" s="23">
        <v>159497514</v>
      </c>
      <c r="F20" s="24">
        <v>173823546</v>
      </c>
      <c r="G20" s="24">
        <v>12356202</v>
      </c>
      <c r="H20" s="24">
        <v>13072594</v>
      </c>
      <c r="I20" s="24">
        <v>11595170</v>
      </c>
      <c r="J20" s="24">
        <v>37023966</v>
      </c>
      <c r="K20" s="24">
        <v>10334504</v>
      </c>
      <c r="L20" s="24">
        <v>13612774</v>
      </c>
      <c r="M20" s="24">
        <v>12895849</v>
      </c>
      <c r="N20" s="24">
        <v>36843127</v>
      </c>
      <c r="O20" s="24">
        <v>7082787</v>
      </c>
      <c r="P20" s="24">
        <v>10258290</v>
      </c>
      <c r="Q20" s="24">
        <v>8011856</v>
      </c>
      <c r="R20" s="24">
        <v>25352933</v>
      </c>
      <c r="S20" s="24">
        <v>9744899</v>
      </c>
      <c r="T20" s="24">
        <v>11768760</v>
      </c>
      <c r="U20" s="24">
        <v>12659434</v>
      </c>
      <c r="V20" s="24">
        <v>34173093</v>
      </c>
      <c r="W20" s="24">
        <v>133393119</v>
      </c>
      <c r="X20" s="24">
        <v>159498156</v>
      </c>
      <c r="Y20" s="24">
        <v>-26105037</v>
      </c>
      <c r="Z20" s="6">
        <v>-16.37</v>
      </c>
      <c r="AA20" s="22">
        <v>173823546</v>
      </c>
    </row>
    <row r="21" spans="1:27" ht="13.5">
      <c r="A21" s="5" t="s">
        <v>48</v>
      </c>
      <c r="B21" s="3"/>
      <c r="C21" s="22">
        <v>46974868</v>
      </c>
      <c r="D21" s="22"/>
      <c r="E21" s="23">
        <v>50942768</v>
      </c>
      <c r="F21" s="24">
        <v>67484499</v>
      </c>
      <c r="G21" s="24">
        <v>3846502</v>
      </c>
      <c r="H21" s="24">
        <v>2955622</v>
      </c>
      <c r="I21" s="24">
        <v>2606449</v>
      </c>
      <c r="J21" s="24">
        <v>9408573</v>
      </c>
      <c r="K21" s="24">
        <v>3272887</v>
      </c>
      <c r="L21" s="24">
        <v>3535010</v>
      </c>
      <c r="M21" s="24">
        <v>2945778</v>
      </c>
      <c r="N21" s="24">
        <v>9753675</v>
      </c>
      <c r="O21" s="24">
        <v>3158453</v>
      </c>
      <c r="P21" s="24">
        <v>3464329</v>
      </c>
      <c r="Q21" s="24">
        <v>3083278</v>
      </c>
      <c r="R21" s="24">
        <v>9706060</v>
      </c>
      <c r="S21" s="24">
        <v>2512641</v>
      </c>
      <c r="T21" s="24"/>
      <c r="U21" s="24">
        <v>3303160</v>
      </c>
      <c r="V21" s="24">
        <v>5815801</v>
      </c>
      <c r="W21" s="24">
        <v>34684109</v>
      </c>
      <c r="X21" s="24">
        <v>50942772</v>
      </c>
      <c r="Y21" s="24">
        <v>-16258663</v>
      </c>
      <c r="Z21" s="6">
        <v>-31.92</v>
      </c>
      <c r="AA21" s="22">
        <v>67484499</v>
      </c>
    </row>
    <row r="22" spans="1:27" ht="13.5">
      <c r="A22" s="5" t="s">
        <v>49</v>
      </c>
      <c r="B22" s="3"/>
      <c r="C22" s="25">
        <v>11255930</v>
      </c>
      <c r="D22" s="25"/>
      <c r="E22" s="26">
        <v>13068415</v>
      </c>
      <c r="F22" s="27">
        <v>16812635</v>
      </c>
      <c r="G22" s="27">
        <v>1177865</v>
      </c>
      <c r="H22" s="27">
        <v>1176421</v>
      </c>
      <c r="I22" s="27">
        <v>1126809</v>
      </c>
      <c r="J22" s="27">
        <v>3481095</v>
      </c>
      <c r="K22" s="27">
        <v>1164935</v>
      </c>
      <c r="L22" s="27">
        <v>1117102</v>
      </c>
      <c r="M22" s="27">
        <v>1136815</v>
      </c>
      <c r="N22" s="27">
        <v>3418852</v>
      </c>
      <c r="O22" s="27">
        <v>1831663</v>
      </c>
      <c r="P22" s="27"/>
      <c r="Q22" s="27">
        <v>1314597</v>
      </c>
      <c r="R22" s="27">
        <v>3146260</v>
      </c>
      <c r="S22" s="27">
        <v>1161051</v>
      </c>
      <c r="T22" s="27">
        <v>3838615</v>
      </c>
      <c r="U22" s="27">
        <v>1170752</v>
      </c>
      <c r="V22" s="27">
        <v>6170418</v>
      </c>
      <c r="W22" s="27">
        <v>16216625</v>
      </c>
      <c r="X22" s="27">
        <v>13068420</v>
      </c>
      <c r="Y22" s="27">
        <v>3148205</v>
      </c>
      <c r="Z22" s="7">
        <v>24.09</v>
      </c>
      <c r="AA22" s="25">
        <v>16812635</v>
      </c>
    </row>
    <row r="23" spans="1:27" ht="13.5">
      <c r="A23" s="5" t="s">
        <v>50</v>
      </c>
      <c r="B23" s="3"/>
      <c r="C23" s="22">
        <v>13724775</v>
      </c>
      <c r="D23" s="22"/>
      <c r="E23" s="23">
        <v>17073647</v>
      </c>
      <c r="F23" s="24">
        <v>18785036</v>
      </c>
      <c r="G23" s="24">
        <v>1358066</v>
      </c>
      <c r="H23" s="24">
        <v>1352902</v>
      </c>
      <c r="I23" s="24">
        <v>1368517</v>
      </c>
      <c r="J23" s="24">
        <v>4079485</v>
      </c>
      <c r="K23" s="24">
        <v>1369001</v>
      </c>
      <c r="L23" s="24">
        <v>1380867</v>
      </c>
      <c r="M23" s="24">
        <v>1377921</v>
      </c>
      <c r="N23" s="24">
        <v>4127789</v>
      </c>
      <c r="O23" s="24">
        <v>1677412</v>
      </c>
      <c r="P23" s="24">
        <v>1397772</v>
      </c>
      <c r="Q23" s="24">
        <v>1424397</v>
      </c>
      <c r="R23" s="24">
        <v>4499581</v>
      </c>
      <c r="S23" s="24">
        <v>1419956</v>
      </c>
      <c r="T23" s="24">
        <v>1428440</v>
      </c>
      <c r="U23" s="24">
        <v>1416385</v>
      </c>
      <c r="V23" s="24">
        <v>4264781</v>
      </c>
      <c r="W23" s="24">
        <v>16971636</v>
      </c>
      <c r="X23" s="24">
        <v>17073792</v>
      </c>
      <c r="Y23" s="24">
        <v>-102156</v>
      </c>
      <c r="Z23" s="6">
        <v>-0.6</v>
      </c>
      <c r="AA23" s="22">
        <v>18785036</v>
      </c>
    </row>
    <row r="24" spans="1:27" ht="13.5">
      <c r="A24" s="2" t="s">
        <v>51</v>
      </c>
      <c r="B24" s="8" t="s">
        <v>52</v>
      </c>
      <c r="C24" s="19"/>
      <c r="D24" s="19"/>
      <c r="E24" s="20">
        <v>4000</v>
      </c>
      <c r="F24" s="21"/>
      <c r="G24" s="21"/>
      <c r="H24" s="21"/>
      <c r="I24" s="21"/>
      <c r="J24" s="21"/>
      <c r="K24" s="21"/>
      <c r="L24" s="21">
        <v>719</v>
      </c>
      <c r="M24" s="21"/>
      <c r="N24" s="21">
        <v>719</v>
      </c>
      <c r="O24" s="21"/>
      <c r="P24" s="21"/>
      <c r="Q24" s="21"/>
      <c r="R24" s="21"/>
      <c r="S24" s="21"/>
      <c r="T24" s="21"/>
      <c r="U24" s="21"/>
      <c r="V24" s="21"/>
      <c r="W24" s="21">
        <v>719</v>
      </c>
      <c r="X24" s="21">
        <v>3936</v>
      </c>
      <c r="Y24" s="21">
        <v>-3217</v>
      </c>
      <c r="Z24" s="4">
        <v>-81.73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529937622</v>
      </c>
      <c r="D25" s="40">
        <f>+D5+D9+D15+D19+D24</f>
        <v>0</v>
      </c>
      <c r="E25" s="41">
        <f t="shared" si="4"/>
        <v>552526056</v>
      </c>
      <c r="F25" s="42">
        <f t="shared" si="4"/>
        <v>560327409</v>
      </c>
      <c r="G25" s="42">
        <f t="shared" si="4"/>
        <v>156486656</v>
      </c>
      <c r="H25" s="42">
        <f t="shared" si="4"/>
        <v>20820212</v>
      </c>
      <c r="I25" s="42">
        <f t="shared" si="4"/>
        <v>18533223</v>
      </c>
      <c r="J25" s="42">
        <f t="shared" si="4"/>
        <v>195840091</v>
      </c>
      <c r="K25" s="42">
        <f t="shared" si="4"/>
        <v>18037449</v>
      </c>
      <c r="L25" s="42">
        <f t="shared" si="4"/>
        <v>24343382</v>
      </c>
      <c r="M25" s="42">
        <f t="shared" si="4"/>
        <v>59946660</v>
      </c>
      <c r="N25" s="42">
        <f t="shared" si="4"/>
        <v>102327491</v>
      </c>
      <c r="O25" s="42">
        <f t="shared" si="4"/>
        <v>17975992</v>
      </c>
      <c r="P25" s="42">
        <f t="shared" si="4"/>
        <v>19372228</v>
      </c>
      <c r="Q25" s="42">
        <f t="shared" si="4"/>
        <v>47024463</v>
      </c>
      <c r="R25" s="42">
        <f t="shared" si="4"/>
        <v>84372683</v>
      </c>
      <c r="S25" s="42">
        <f t="shared" si="4"/>
        <v>17762473</v>
      </c>
      <c r="T25" s="42">
        <f t="shared" si="4"/>
        <v>21926782</v>
      </c>
      <c r="U25" s="42">
        <f t="shared" si="4"/>
        <v>113412995</v>
      </c>
      <c r="V25" s="42">
        <f t="shared" si="4"/>
        <v>153102250</v>
      </c>
      <c r="W25" s="42">
        <f t="shared" si="4"/>
        <v>535642515</v>
      </c>
      <c r="X25" s="42">
        <f t="shared" si="4"/>
        <v>552525419</v>
      </c>
      <c r="Y25" s="42">
        <f t="shared" si="4"/>
        <v>-16882904</v>
      </c>
      <c r="Z25" s="43">
        <f>+IF(X25&lt;&gt;0,+(Y25/X25)*100,0)</f>
        <v>-3.05558865156935</v>
      </c>
      <c r="AA25" s="40">
        <f>+AA5+AA9+AA15+AA19+AA24</f>
        <v>560327409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417669019</v>
      </c>
      <c r="D28" s="19">
        <f>SUM(D29:D31)</f>
        <v>0</v>
      </c>
      <c r="E28" s="20">
        <f t="shared" si="5"/>
        <v>229943898</v>
      </c>
      <c r="F28" s="21">
        <f t="shared" si="5"/>
        <v>209620940</v>
      </c>
      <c r="G28" s="21">
        <f t="shared" si="5"/>
        <v>6609481</v>
      </c>
      <c r="H28" s="21">
        <f t="shared" si="5"/>
        <v>9100000</v>
      </c>
      <c r="I28" s="21">
        <f t="shared" si="5"/>
        <v>14448361</v>
      </c>
      <c r="J28" s="21">
        <f t="shared" si="5"/>
        <v>30157842</v>
      </c>
      <c r="K28" s="21">
        <f t="shared" si="5"/>
        <v>13816573</v>
      </c>
      <c r="L28" s="21">
        <f t="shared" si="5"/>
        <v>15594690</v>
      </c>
      <c r="M28" s="21">
        <f t="shared" si="5"/>
        <v>12150240</v>
      </c>
      <c r="N28" s="21">
        <f t="shared" si="5"/>
        <v>41561503</v>
      </c>
      <c r="O28" s="21">
        <f t="shared" si="5"/>
        <v>12467567</v>
      </c>
      <c r="P28" s="21">
        <f t="shared" si="5"/>
        <v>10954525</v>
      </c>
      <c r="Q28" s="21">
        <f t="shared" si="5"/>
        <v>15411069</v>
      </c>
      <c r="R28" s="21">
        <f t="shared" si="5"/>
        <v>38833161</v>
      </c>
      <c r="S28" s="21">
        <f t="shared" si="5"/>
        <v>14001870</v>
      </c>
      <c r="T28" s="21">
        <f t="shared" si="5"/>
        <v>11985089</v>
      </c>
      <c r="U28" s="21">
        <f t="shared" si="5"/>
        <v>19145628</v>
      </c>
      <c r="V28" s="21">
        <f t="shared" si="5"/>
        <v>45132587</v>
      </c>
      <c r="W28" s="21">
        <f t="shared" si="5"/>
        <v>155685093</v>
      </c>
      <c r="X28" s="21">
        <f t="shared" si="5"/>
        <v>229943912</v>
      </c>
      <c r="Y28" s="21">
        <f t="shared" si="5"/>
        <v>-74258819</v>
      </c>
      <c r="Z28" s="4">
        <f>+IF(X28&lt;&gt;0,+(Y28/X28)*100,0)</f>
        <v>-32.29431836403653</v>
      </c>
      <c r="AA28" s="19">
        <f>SUM(AA29:AA31)</f>
        <v>209620940</v>
      </c>
    </row>
    <row r="29" spans="1:27" ht="13.5">
      <c r="A29" s="5" t="s">
        <v>33</v>
      </c>
      <c r="B29" s="3"/>
      <c r="C29" s="22">
        <v>54143000</v>
      </c>
      <c r="D29" s="22"/>
      <c r="E29" s="23">
        <v>94003899</v>
      </c>
      <c r="F29" s="24">
        <v>63008656</v>
      </c>
      <c r="G29" s="24">
        <v>2126827</v>
      </c>
      <c r="H29" s="24">
        <v>2622071</v>
      </c>
      <c r="I29" s="24">
        <v>4257978</v>
      </c>
      <c r="J29" s="24">
        <v>9006876</v>
      </c>
      <c r="K29" s="24">
        <v>4668502</v>
      </c>
      <c r="L29" s="24">
        <v>6701864</v>
      </c>
      <c r="M29" s="24">
        <v>6273237</v>
      </c>
      <c r="N29" s="24">
        <v>17643603</v>
      </c>
      <c r="O29" s="24">
        <v>3760788</v>
      </c>
      <c r="P29" s="24">
        <v>4460538</v>
      </c>
      <c r="Q29" s="24">
        <v>4942096</v>
      </c>
      <c r="R29" s="24">
        <v>13163422</v>
      </c>
      <c r="S29" s="24">
        <v>4893958</v>
      </c>
      <c r="T29" s="24">
        <v>4589192</v>
      </c>
      <c r="U29" s="24">
        <v>5144078</v>
      </c>
      <c r="V29" s="24">
        <v>14627228</v>
      </c>
      <c r="W29" s="24">
        <v>54441129</v>
      </c>
      <c r="X29" s="24">
        <v>94003652</v>
      </c>
      <c r="Y29" s="24">
        <v>-39562523</v>
      </c>
      <c r="Z29" s="6">
        <v>-42.09</v>
      </c>
      <c r="AA29" s="22">
        <v>63008656</v>
      </c>
    </row>
    <row r="30" spans="1:27" ht="13.5">
      <c r="A30" s="5" t="s">
        <v>34</v>
      </c>
      <c r="B30" s="3"/>
      <c r="C30" s="25">
        <v>302590000</v>
      </c>
      <c r="D30" s="25"/>
      <c r="E30" s="26">
        <v>93070989</v>
      </c>
      <c r="F30" s="27">
        <v>83159816</v>
      </c>
      <c r="G30" s="27">
        <v>1838066</v>
      </c>
      <c r="H30" s="27">
        <v>2494351</v>
      </c>
      <c r="I30" s="27">
        <v>3398180</v>
      </c>
      <c r="J30" s="27">
        <v>7730597</v>
      </c>
      <c r="K30" s="27">
        <v>4392800</v>
      </c>
      <c r="L30" s="27">
        <v>5384178</v>
      </c>
      <c r="M30" s="27">
        <v>3664060</v>
      </c>
      <c r="N30" s="27">
        <v>13441038</v>
      </c>
      <c r="O30" s="27">
        <v>5428300</v>
      </c>
      <c r="P30" s="27">
        <v>4608974</v>
      </c>
      <c r="Q30" s="27">
        <v>7158027</v>
      </c>
      <c r="R30" s="27">
        <v>17195301</v>
      </c>
      <c r="S30" s="27">
        <v>7678363</v>
      </c>
      <c r="T30" s="27">
        <v>4894158</v>
      </c>
      <c r="U30" s="27">
        <v>11385106</v>
      </c>
      <c r="V30" s="27">
        <v>23957627</v>
      </c>
      <c r="W30" s="27">
        <v>62324563</v>
      </c>
      <c r="X30" s="27">
        <v>93071244</v>
      </c>
      <c r="Y30" s="27">
        <v>-30746681</v>
      </c>
      <c r="Z30" s="7">
        <v>-33.04</v>
      </c>
      <c r="AA30" s="25">
        <v>83159816</v>
      </c>
    </row>
    <row r="31" spans="1:27" ht="13.5">
      <c r="A31" s="5" t="s">
        <v>35</v>
      </c>
      <c r="B31" s="3"/>
      <c r="C31" s="22">
        <v>60936019</v>
      </c>
      <c r="D31" s="22"/>
      <c r="E31" s="23">
        <v>42869010</v>
      </c>
      <c r="F31" s="24">
        <v>63452468</v>
      </c>
      <c r="G31" s="24">
        <v>2644588</v>
      </c>
      <c r="H31" s="24">
        <v>3983578</v>
      </c>
      <c r="I31" s="24">
        <v>6792203</v>
      </c>
      <c r="J31" s="24">
        <v>13420369</v>
      </c>
      <c r="K31" s="24">
        <v>4755271</v>
      </c>
      <c r="L31" s="24">
        <v>3508648</v>
      </c>
      <c r="M31" s="24">
        <v>2212943</v>
      </c>
      <c r="N31" s="24">
        <v>10476862</v>
      </c>
      <c r="O31" s="24">
        <v>3278479</v>
      </c>
      <c r="P31" s="24">
        <v>1885013</v>
      </c>
      <c r="Q31" s="24">
        <v>3310946</v>
      </c>
      <c r="R31" s="24">
        <v>8474438</v>
      </c>
      <c r="S31" s="24">
        <v>1429549</v>
      </c>
      <c r="T31" s="24">
        <v>2501739</v>
      </c>
      <c r="U31" s="24">
        <v>2616444</v>
      </c>
      <c r="V31" s="24">
        <v>6547732</v>
      </c>
      <c r="W31" s="24">
        <v>38919401</v>
      </c>
      <c r="X31" s="24">
        <v>42869016</v>
      </c>
      <c r="Y31" s="24">
        <v>-3949615</v>
      </c>
      <c r="Z31" s="6">
        <v>-9.21</v>
      </c>
      <c r="AA31" s="22">
        <v>63452468</v>
      </c>
    </row>
    <row r="32" spans="1:27" ht="13.5">
      <c r="A32" s="2" t="s">
        <v>36</v>
      </c>
      <c r="B32" s="3"/>
      <c r="C32" s="19">
        <f aca="true" t="shared" si="6" ref="C32:Y32">SUM(C33:C37)</f>
        <v>32499392</v>
      </c>
      <c r="D32" s="19">
        <f>SUM(D33:D37)</f>
        <v>0</v>
      </c>
      <c r="E32" s="20">
        <f t="shared" si="6"/>
        <v>33296489</v>
      </c>
      <c r="F32" s="21">
        <f t="shared" si="6"/>
        <v>42831808</v>
      </c>
      <c r="G32" s="21">
        <f t="shared" si="6"/>
        <v>5813424</v>
      </c>
      <c r="H32" s="21">
        <f t="shared" si="6"/>
        <v>9062761</v>
      </c>
      <c r="I32" s="21">
        <f t="shared" si="6"/>
        <v>11640676</v>
      </c>
      <c r="J32" s="21">
        <f t="shared" si="6"/>
        <v>26516861</v>
      </c>
      <c r="K32" s="21">
        <f t="shared" si="6"/>
        <v>2806210</v>
      </c>
      <c r="L32" s="21">
        <f t="shared" si="6"/>
        <v>2693522</v>
      </c>
      <c r="M32" s="21">
        <f t="shared" si="6"/>
        <v>2582205</v>
      </c>
      <c r="N32" s="21">
        <f t="shared" si="6"/>
        <v>8081937</v>
      </c>
      <c r="O32" s="21">
        <f t="shared" si="6"/>
        <v>2707592</v>
      </c>
      <c r="P32" s="21">
        <f t="shared" si="6"/>
        <v>2881354</v>
      </c>
      <c r="Q32" s="21">
        <f t="shared" si="6"/>
        <v>2806243</v>
      </c>
      <c r="R32" s="21">
        <f t="shared" si="6"/>
        <v>8395189</v>
      </c>
      <c r="S32" s="21">
        <f t="shared" si="6"/>
        <v>2929258</v>
      </c>
      <c r="T32" s="21">
        <f t="shared" si="6"/>
        <v>2456662</v>
      </c>
      <c r="U32" s="21">
        <f t="shared" si="6"/>
        <v>5797436</v>
      </c>
      <c r="V32" s="21">
        <f t="shared" si="6"/>
        <v>11183356</v>
      </c>
      <c r="W32" s="21">
        <f t="shared" si="6"/>
        <v>54177343</v>
      </c>
      <c r="X32" s="21">
        <f t="shared" si="6"/>
        <v>33296436</v>
      </c>
      <c r="Y32" s="21">
        <f t="shared" si="6"/>
        <v>20880907</v>
      </c>
      <c r="Z32" s="4">
        <f>+IF(X32&lt;&gt;0,+(Y32/X32)*100,0)</f>
        <v>62.712138320149336</v>
      </c>
      <c r="AA32" s="19">
        <f>SUM(AA33:AA37)</f>
        <v>42831808</v>
      </c>
    </row>
    <row r="33" spans="1:27" ht="13.5">
      <c r="A33" s="5" t="s">
        <v>37</v>
      </c>
      <c r="B33" s="3"/>
      <c r="C33" s="22">
        <v>12693000</v>
      </c>
      <c r="D33" s="22"/>
      <c r="E33" s="23">
        <v>6714232</v>
      </c>
      <c r="F33" s="24">
        <v>5653834</v>
      </c>
      <c r="G33" s="24">
        <v>2324252</v>
      </c>
      <c r="H33" s="24">
        <v>3835112</v>
      </c>
      <c r="I33" s="24">
        <v>5182912</v>
      </c>
      <c r="J33" s="24">
        <v>11342276</v>
      </c>
      <c r="K33" s="24">
        <v>612973</v>
      </c>
      <c r="L33" s="24">
        <v>579038</v>
      </c>
      <c r="M33" s="24">
        <v>487298</v>
      </c>
      <c r="N33" s="24">
        <v>1679309</v>
      </c>
      <c r="O33" s="24">
        <v>590538</v>
      </c>
      <c r="P33" s="24">
        <v>658059</v>
      </c>
      <c r="Q33" s="24">
        <v>505959</v>
      </c>
      <c r="R33" s="24">
        <v>1754556</v>
      </c>
      <c r="S33" s="24">
        <v>525005</v>
      </c>
      <c r="T33" s="24">
        <v>556970</v>
      </c>
      <c r="U33" s="24">
        <v>619386</v>
      </c>
      <c r="V33" s="24">
        <v>1701361</v>
      </c>
      <c r="W33" s="24">
        <v>16477502</v>
      </c>
      <c r="X33" s="24">
        <v>6714372</v>
      </c>
      <c r="Y33" s="24">
        <v>9763130</v>
      </c>
      <c r="Z33" s="6">
        <v>145.41</v>
      </c>
      <c r="AA33" s="22">
        <v>5653834</v>
      </c>
    </row>
    <row r="34" spans="1:27" ht="13.5">
      <c r="A34" s="5" t="s">
        <v>38</v>
      </c>
      <c r="B34" s="3"/>
      <c r="C34" s="22">
        <v>1023000</v>
      </c>
      <c r="D34" s="22"/>
      <c r="E34" s="23">
        <v>3511288</v>
      </c>
      <c r="F34" s="24">
        <v>3019501</v>
      </c>
      <c r="G34" s="24">
        <v>486667</v>
      </c>
      <c r="H34" s="24">
        <v>788839</v>
      </c>
      <c r="I34" s="24">
        <v>946399</v>
      </c>
      <c r="J34" s="24">
        <v>2221905</v>
      </c>
      <c r="K34" s="24">
        <v>325092</v>
      </c>
      <c r="L34" s="24">
        <v>213971</v>
      </c>
      <c r="M34" s="24">
        <v>201275</v>
      </c>
      <c r="N34" s="24">
        <v>740338</v>
      </c>
      <c r="O34" s="24">
        <v>252227</v>
      </c>
      <c r="P34" s="24">
        <v>285813</v>
      </c>
      <c r="Q34" s="24">
        <v>336979</v>
      </c>
      <c r="R34" s="24">
        <v>875019</v>
      </c>
      <c r="S34" s="24">
        <v>280473</v>
      </c>
      <c r="T34" s="24">
        <v>396534</v>
      </c>
      <c r="U34" s="24">
        <v>1664261</v>
      </c>
      <c r="V34" s="24">
        <v>2341268</v>
      </c>
      <c r="W34" s="24">
        <v>6178530</v>
      </c>
      <c r="X34" s="24">
        <v>3511128</v>
      </c>
      <c r="Y34" s="24">
        <v>2667402</v>
      </c>
      <c r="Z34" s="6">
        <v>75.97</v>
      </c>
      <c r="AA34" s="22">
        <v>3019501</v>
      </c>
    </row>
    <row r="35" spans="1:27" ht="13.5">
      <c r="A35" s="5" t="s">
        <v>39</v>
      </c>
      <c r="B35" s="3"/>
      <c r="C35" s="22">
        <v>18783392</v>
      </c>
      <c r="D35" s="22"/>
      <c r="E35" s="23">
        <v>20343000</v>
      </c>
      <c r="F35" s="24">
        <v>34158473</v>
      </c>
      <c r="G35" s="24">
        <v>1883888</v>
      </c>
      <c r="H35" s="24">
        <v>2715849</v>
      </c>
      <c r="I35" s="24">
        <v>3248284</v>
      </c>
      <c r="J35" s="24">
        <v>7848021</v>
      </c>
      <c r="K35" s="24">
        <v>1799922</v>
      </c>
      <c r="L35" s="24">
        <v>1865507</v>
      </c>
      <c r="M35" s="24">
        <v>1675219</v>
      </c>
      <c r="N35" s="24">
        <v>5340648</v>
      </c>
      <c r="O35" s="24">
        <v>1657876</v>
      </c>
      <c r="P35" s="24">
        <v>1667713</v>
      </c>
      <c r="Q35" s="24">
        <v>1701894</v>
      </c>
      <c r="R35" s="24">
        <v>5027483</v>
      </c>
      <c r="S35" s="24">
        <v>2036921</v>
      </c>
      <c r="T35" s="24">
        <v>1427073</v>
      </c>
      <c r="U35" s="24">
        <v>3310079</v>
      </c>
      <c r="V35" s="24">
        <v>6774073</v>
      </c>
      <c r="W35" s="24">
        <v>24990225</v>
      </c>
      <c r="X35" s="24">
        <v>20342964</v>
      </c>
      <c r="Y35" s="24">
        <v>4647261</v>
      </c>
      <c r="Z35" s="6">
        <v>22.84</v>
      </c>
      <c r="AA35" s="22">
        <v>34158473</v>
      </c>
    </row>
    <row r="36" spans="1:27" ht="13.5">
      <c r="A36" s="5" t="s">
        <v>40</v>
      </c>
      <c r="B36" s="3"/>
      <c r="C36" s="22"/>
      <c r="D36" s="22"/>
      <c r="E36" s="23">
        <v>2007822</v>
      </c>
      <c r="F36" s="24"/>
      <c r="G36" s="24">
        <v>569937</v>
      </c>
      <c r="H36" s="24">
        <v>872109</v>
      </c>
      <c r="I36" s="24">
        <v>1157669</v>
      </c>
      <c r="J36" s="24">
        <v>2599715</v>
      </c>
      <c r="K36" s="24"/>
      <c r="L36" s="24"/>
      <c r="M36" s="24">
        <v>183428</v>
      </c>
      <c r="N36" s="24">
        <v>183428</v>
      </c>
      <c r="O36" s="24">
        <v>135549</v>
      </c>
      <c r="P36" s="24">
        <v>117488</v>
      </c>
      <c r="Q36" s="24">
        <v>120056</v>
      </c>
      <c r="R36" s="24">
        <v>373093</v>
      </c>
      <c r="S36" s="24"/>
      <c r="T36" s="24"/>
      <c r="U36" s="24">
        <v>117749</v>
      </c>
      <c r="V36" s="24">
        <v>117749</v>
      </c>
      <c r="W36" s="24">
        <v>3273985</v>
      </c>
      <c r="X36" s="24">
        <v>2007828</v>
      </c>
      <c r="Y36" s="24">
        <v>1266157</v>
      </c>
      <c r="Z36" s="6">
        <v>63.06</v>
      </c>
      <c r="AA36" s="22"/>
    </row>
    <row r="37" spans="1:27" ht="13.5">
      <c r="A37" s="5" t="s">
        <v>41</v>
      </c>
      <c r="B37" s="3"/>
      <c r="C37" s="25"/>
      <c r="D37" s="25"/>
      <c r="E37" s="26">
        <v>720147</v>
      </c>
      <c r="F37" s="27"/>
      <c r="G37" s="27">
        <v>548680</v>
      </c>
      <c r="H37" s="27">
        <v>850852</v>
      </c>
      <c r="I37" s="27">
        <v>1105412</v>
      </c>
      <c r="J37" s="27">
        <v>2504944</v>
      </c>
      <c r="K37" s="27">
        <v>68223</v>
      </c>
      <c r="L37" s="27">
        <v>35006</v>
      </c>
      <c r="M37" s="27">
        <v>34985</v>
      </c>
      <c r="N37" s="27">
        <v>138214</v>
      </c>
      <c r="O37" s="27">
        <v>71402</v>
      </c>
      <c r="P37" s="27">
        <v>152281</v>
      </c>
      <c r="Q37" s="27">
        <v>141355</v>
      </c>
      <c r="R37" s="27">
        <v>365038</v>
      </c>
      <c r="S37" s="27">
        <v>86859</v>
      </c>
      <c r="T37" s="27">
        <v>76085</v>
      </c>
      <c r="U37" s="27">
        <v>85961</v>
      </c>
      <c r="V37" s="27">
        <v>248905</v>
      </c>
      <c r="W37" s="27">
        <v>3257101</v>
      </c>
      <c r="X37" s="27">
        <v>720144</v>
      </c>
      <c r="Y37" s="27">
        <v>2536957</v>
      </c>
      <c r="Z37" s="7">
        <v>352.28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42412000</v>
      </c>
      <c r="D38" s="19">
        <f>SUM(D39:D41)</f>
        <v>0</v>
      </c>
      <c r="E38" s="20">
        <f t="shared" si="7"/>
        <v>58468289</v>
      </c>
      <c r="F38" s="21">
        <f t="shared" si="7"/>
        <v>87666310</v>
      </c>
      <c r="G38" s="21">
        <f t="shared" si="7"/>
        <v>2435893</v>
      </c>
      <c r="H38" s="21">
        <f t="shared" si="7"/>
        <v>3179943</v>
      </c>
      <c r="I38" s="21">
        <f t="shared" si="7"/>
        <v>3262039</v>
      </c>
      <c r="J38" s="21">
        <f t="shared" si="7"/>
        <v>8877875</v>
      </c>
      <c r="K38" s="21">
        <f t="shared" si="7"/>
        <v>2308664</v>
      </c>
      <c r="L38" s="21">
        <f t="shared" si="7"/>
        <v>2791554</v>
      </c>
      <c r="M38" s="21">
        <f t="shared" si="7"/>
        <v>2109356</v>
      </c>
      <c r="N38" s="21">
        <f t="shared" si="7"/>
        <v>7209574</v>
      </c>
      <c r="O38" s="21">
        <f t="shared" si="7"/>
        <v>2823447</v>
      </c>
      <c r="P38" s="21">
        <f t="shared" si="7"/>
        <v>3226135</v>
      </c>
      <c r="Q38" s="21">
        <f t="shared" si="7"/>
        <v>3187855</v>
      </c>
      <c r="R38" s="21">
        <f t="shared" si="7"/>
        <v>9237437</v>
      </c>
      <c r="S38" s="21">
        <f t="shared" si="7"/>
        <v>3453992</v>
      </c>
      <c r="T38" s="21">
        <f t="shared" si="7"/>
        <v>3982550</v>
      </c>
      <c r="U38" s="21">
        <f t="shared" si="7"/>
        <v>4306916</v>
      </c>
      <c r="V38" s="21">
        <f t="shared" si="7"/>
        <v>11743458</v>
      </c>
      <c r="W38" s="21">
        <f t="shared" si="7"/>
        <v>37068344</v>
      </c>
      <c r="X38" s="21">
        <f t="shared" si="7"/>
        <v>58468380</v>
      </c>
      <c r="Y38" s="21">
        <f t="shared" si="7"/>
        <v>-21400036</v>
      </c>
      <c r="Z38" s="4">
        <f>+IF(X38&lt;&gt;0,+(Y38/X38)*100,0)</f>
        <v>-36.60104145180694</v>
      </c>
      <c r="AA38" s="19">
        <f>SUM(AA39:AA41)</f>
        <v>87666310</v>
      </c>
    </row>
    <row r="39" spans="1:27" ht="13.5">
      <c r="A39" s="5" t="s">
        <v>43</v>
      </c>
      <c r="B39" s="3"/>
      <c r="C39" s="22">
        <v>34062000</v>
      </c>
      <c r="D39" s="22"/>
      <c r="E39" s="23">
        <v>48888512</v>
      </c>
      <c r="F39" s="24">
        <v>70695967</v>
      </c>
      <c r="G39" s="24">
        <v>1461666</v>
      </c>
      <c r="H39" s="24">
        <v>2066010</v>
      </c>
      <c r="I39" s="24">
        <v>2364130</v>
      </c>
      <c r="J39" s="24">
        <v>5891806</v>
      </c>
      <c r="K39" s="24">
        <v>1756167</v>
      </c>
      <c r="L39" s="24">
        <v>2056731</v>
      </c>
      <c r="M39" s="24">
        <v>1573456</v>
      </c>
      <c r="N39" s="24">
        <v>5386354</v>
      </c>
      <c r="O39" s="24">
        <v>2189635</v>
      </c>
      <c r="P39" s="24">
        <v>2049162</v>
      </c>
      <c r="Q39" s="24">
        <v>2273345</v>
      </c>
      <c r="R39" s="24">
        <v>6512142</v>
      </c>
      <c r="S39" s="24">
        <v>2087404</v>
      </c>
      <c r="T39" s="24">
        <v>3241867</v>
      </c>
      <c r="U39" s="24">
        <v>2268163</v>
      </c>
      <c r="V39" s="24">
        <v>7597434</v>
      </c>
      <c r="W39" s="24">
        <v>25387736</v>
      </c>
      <c r="X39" s="24">
        <v>48888600</v>
      </c>
      <c r="Y39" s="24">
        <v>-23500864</v>
      </c>
      <c r="Z39" s="6">
        <v>-48.07</v>
      </c>
      <c r="AA39" s="22">
        <v>70695967</v>
      </c>
    </row>
    <row r="40" spans="1:27" ht="13.5">
      <c r="A40" s="5" t="s">
        <v>44</v>
      </c>
      <c r="B40" s="3"/>
      <c r="C40" s="22">
        <v>6621000</v>
      </c>
      <c r="D40" s="22"/>
      <c r="E40" s="23">
        <v>9579777</v>
      </c>
      <c r="F40" s="24">
        <v>16358575</v>
      </c>
      <c r="G40" s="24">
        <v>974227</v>
      </c>
      <c r="H40" s="24">
        <v>1113933</v>
      </c>
      <c r="I40" s="24">
        <v>897909</v>
      </c>
      <c r="J40" s="24">
        <v>2986069</v>
      </c>
      <c r="K40" s="24">
        <v>552497</v>
      </c>
      <c r="L40" s="24">
        <v>734823</v>
      </c>
      <c r="M40" s="24">
        <v>535900</v>
      </c>
      <c r="N40" s="24">
        <v>1823220</v>
      </c>
      <c r="O40" s="24">
        <v>633812</v>
      </c>
      <c r="P40" s="24">
        <v>1176973</v>
      </c>
      <c r="Q40" s="24">
        <v>914510</v>
      </c>
      <c r="R40" s="24">
        <v>2725295</v>
      </c>
      <c r="S40" s="24">
        <v>1366588</v>
      </c>
      <c r="T40" s="24">
        <v>642847</v>
      </c>
      <c r="U40" s="24">
        <v>1914893</v>
      </c>
      <c r="V40" s="24">
        <v>3924328</v>
      </c>
      <c r="W40" s="24">
        <v>11458912</v>
      </c>
      <c r="X40" s="24">
        <v>9579780</v>
      </c>
      <c r="Y40" s="24">
        <v>1879132</v>
      </c>
      <c r="Z40" s="6">
        <v>19.62</v>
      </c>
      <c r="AA40" s="22">
        <v>16358575</v>
      </c>
    </row>
    <row r="41" spans="1:27" ht="13.5">
      <c r="A41" s="5" t="s">
        <v>45</v>
      </c>
      <c r="B41" s="3"/>
      <c r="C41" s="22">
        <v>1729000</v>
      </c>
      <c r="D41" s="22"/>
      <c r="E41" s="23"/>
      <c r="F41" s="24">
        <v>611768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>
        <v>97836</v>
      </c>
      <c r="U41" s="24">
        <v>123860</v>
      </c>
      <c r="V41" s="24">
        <v>221696</v>
      </c>
      <c r="W41" s="24">
        <v>221696</v>
      </c>
      <c r="X41" s="24"/>
      <c r="Y41" s="24">
        <v>221696</v>
      </c>
      <c r="Z41" s="6">
        <v>0</v>
      </c>
      <c r="AA41" s="22">
        <v>611768</v>
      </c>
    </row>
    <row r="42" spans="1:27" ht="13.5">
      <c r="A42" s="2" t="s">
        <v>46</v>
      </c>
      <c r="B42" s="8"/>
      <c r="C42" s="19">
        <f aca="true" t="shared" si="8" ref="C42:Y42">SUM(C43:C46)</f>
        <v>186031983</v>
      </c>
      <c r="D42" s="19">
        <f>SUM(D43:D46)</f>
        <v>0</v>
      </c>
      <c r="E42" s="20">
        <f t="shared" si="8"/>
        <v>183430422</v>
      </c>
      <c r="F42" s="21">
        <f t="shared" si="8"/>
        <v>245378098</v>
      </c>
      <c r="G42" s="21">
        <f t="shared" si="8"/>
        <v>5870861</v>
      </c>
      <c r="H42" s="21">
        <f t="shared" si="8"/>
        <v>22136411</v>
      </c>
      <c r="I42" s="21">
        <f t="shared" si="8"/>
        <v>17232821</v>
      </c>
      <c r="J42" s="21">
        <f t="shared" si="8"/>
        <v>45240093</v>
      </c>
      <c r="K42" s="21">
        <f t="shared" si="8"/>
        <v>18380030</v>
      </c>
      <c r="L42" s="21">
        <f t="shared" si="8"/>
        <v>14980909</v>
      </c>
      <c r="M42" s="21">
        <f t="shared" si="8"/>
        <v>15102823</v>
      </c>
      <c r="N42" s="21">
        <f t="shared" si="8"/>
        <v>48463762</v>
      </c>
      <c r="O42" s="21">
        <f t="shared" si="8"/>
        <v>17780842</v>
      </c>
      <c r="P42" s="21">
        <f t="shared" si="8"/>
        <v>14557686</v>
      </c>
      <c r="Q42" s="21">
        <f t="shared" si="8"/>
        <v>16128608</v>
      </c>
      <c r="R42" s="21">
        <f t="shared" si="8"/>
        <v>48467136</v>
      </c>
      <c r="S42" s="21">
        <f t="shared" si="8"/>
        <v>15060492</v>
      </c>
      <c r="T42" s="21">
        <f t="shared" si="8"/>
        <v>11487391</v>
      </c>
      <c r="U42" s="21">
        <f t="shared" si="8"/>
        <v>26446190</v>
      </c>
      <c r="V42" s="21">
        <f t="shared" si="8"/>
        <v>52994073</v>
      </c>
      <c r="W42" s="21">
        <f t="shared" si="8"/>
        <v>195165064</v>
      </c>
      <c r="X42" s="21">
        <f t="shared" si="8"/>
        <v>183429460</v>
      </c>
      <c r="Y42" s="21">
        <f t="shared" si="8"/>
        <v>11735604</v>
      </c>
      <c r="Z42" s="4">
        <f>+IF(X42&lt;&gt;0,+(Y42/X42)*100,0)</f>
        <v>6.39788396040636</v>
      </c>
      <c r="AA42" s="19">
        <f>SUM(AA43:AA46)</f>
        <v>245378098</v>
      </c>
    </row>
    <row r="43" spans="1:27" ht="13.5">
      <c r="A43" s="5" t="s">
        <v>47</v>
      </c>
      <c r="B43" s="3"/>
      <c r="C43" s="22">
        <v>157050000</v>
      </c>
      <c r="D43" s="22"/>
      <c r="E43" s="23">
        <v>126882009</v>
      </c>
      <c r="F43" s="24">
        <v>149794419</v>
      </c>
      <c r="G43" s="24">
        <v>3259205</v>
      </c>
      <c r="H43" s="24">
        <v>18553088</v>
      </c>
      <c r="I43" s="24">
        <v>12065124</v>
      </c>
      <c r="J43" s="24">
        <v>33877417</v>
      </c>
      <c r="K43" s="24">
        <v>11611742</v>
      </c>
      <c r="L43" s="24">
        <v>10315819</v>
      </c>
      <c r="M43" s="24">
        <v>9625077</v>
      </c>
      <c r="N43" s="24">
        <v>31552638</v>
      </c>
      <c r="O43" s="24">
        <v>11619264</v>
      </c>
      <c r="P43" s="24">
        <v>9342772</v>
      </c>
      <c r="Q43" s="24">
        <v>10991317</v>
      </c>
      <c r="R43" s="24">
        <v>31953353</v>
      </c>
      <c r="S43" s="24">
        <v>10567693</v>
      </c>
      <c r="T43" s="24">
        <v>6358030</v>
      </c>
      <c r="U43" s="24">
        <v>17316886</v>
      </c>
      <c r="V43" s="24">
        <v>34242609</v>
      </c>
      <c r="W43" s="24">
        <v>131626017</v>
      </c>
      <c r="X43" s="24">
        <v>126881928</v>
      </c>
      <c r="Y43" s="24">
        <v>4744089</v>
      </c>
      <c r="Z43" s="6">
        <v>3.74</v>
      </c>
      <c r="AA43" s="22">
        <v>149794419</v>
      </c>
    </row>
    <row r="44" spans="1:27" ht="13.5">
      <c r="A44" s="5" t="s">
        <v>48</v>
      </c>
      <c r="B44" s="3"/>
      <c r="C44" s="22">
        <v>10161000</v>
      </c>
      <c r="D44" s="22"/>
      <c r="E44" s="23">
        <v>40652533</v>
      </c>
      <c r="F44" s="24">
        <v>76232960</v>
      </c>
      <c r="G44" s="24">
        <v>838212</v>
      </c>
      <c r="H44" s="24">
        <v>1140384</v>
      </c>
      <c r="I44" s="24">
        <v>1276623</v>
      </c>
      <c r="J44" s="24">
        <v>3255219</v>
      </c>
      <c r="K44" s="24">
        <v>4421394</v>
      </c>
      <c r="L44" s="24">
        <v>3376310</v>
      </c>
      <c r="M44" s="24">
        <v>3777481</v>
      </c>
      <c r="N44" s="24">
        <v>11575185</v>
      </c>
      <c r="O44" s="24">
        <v>4121148</v>
      </c>
      <c r="P44" s="24">
        <v>3997828</v>
      </c>
      <c r="Q44" s="24">
        <v>3513020</v>
      </c>
      <c r="R44" s="24">
        <v>11631996</v>
      </c>
      <c r="S44" s="24">
        <v>2369365</v>
      </c>
      <c r="T44" s="24"/>
      <c r="U44" s="24">
        <v>6365322</v>
      </c>
      <c r="V44" s="24">
        <v>8734687</v>
      </c>
      <c r="W44" s="24">
        <v>35197087</v>
      </c>
      <c r="X44" s="24">
        <v>40652140</v>
      </c>
      <c r="Y44" s="24">
        <v>-5455053</v>
      </c>
      <c r="Z44" s="6">
        <v>-13.42</v>
      </c>
      <c r="AA44" s="22">
        <v>76232960</v>
      </c>
    </row>
    <row r="45" spans="1:27" ht="13.5">
      <c r="A45" s="5" t="s">
        <v>49</v>
      </c>
      <c r="B45" s="3"/>
      <c r="C45" s="25">
        <v>2202220</v>
      </c>
      <c r="D45" s="25"/>
      <c r="E45" s="26">
        <v>4325938</v>
      </c>
      <c r="F45" s="27">
        <v>3631734</v>
      </c>
      <c r="G45" s="27">
        <v>943879</v>
      </c>
      <c r="H45" s="27">
        <v>1311202</v>
      </c>
      <c r="I45" s="27">
        <v>2593377</v>
      </c>
      <c r="J45" s="27">
        <v>4848458</v>
      </c>
      <c r="K45" s="27">
        <v>144362</v>
      </c>
      <c r="L45" s="27">
        <v>122463</v>
      </c>
      <c r="M45" s="27">
        <v>109394</v>
      </c>
      <c r="N45" s="27">
        <v>376219</v>
      </c>
      <c r="O45" s="27">
        <v>380023</v>
      </c>
      <c r="P45" s="27"/>
      <c r="Q45" s="27">
        <v>51809</v>
      </c>
      <c r="R45" s="27">
        <v>431832</v>
      </c>
      <c r="S45" s="27">
        <v>246370</v>
      </c>
      <c r="T45" s="27">
        <v>3884051</v>
      </c>
      <c r="U45" s="27">
        <v>234743</v>
      </c>
      <c r="V45" s="27">
        <v>4365164</v>
      </c>
      <c r="W45" s="27">
        <v>10021673</v>
      </c>
      <c r="X45" s="27">
        <v>4325940</v>
      </c>
      <c r="Y45" s="27">
        <v>5695733</v>
      </c>
      <c r="Z45" s="7">
        <v>131.66</v>
      </c>
      <c r="AA45" s="25">
        <v>3631734</v>
      </c>
    </row>
    <row r="46" spans="1:27" ht="13.5">
      <c r="A46" s="5" t="s">
        <v>50</v>
      </c>
      <c r="B46" s="3"/>
      <c r="C46" s="22">
        <v>16618763</v>
      </c>
      <c r="D46" s="22"/>
      <c r="E46" s="23">
        <v>11569942</v>
      </c>
      <c r="F46" s="24">
        <v>15718985</v>
      </c>
      <c r="G46" s="24">
        <v>829565</v>
      </c>
      <c r="H46" s="24">
        <v>1131737</v>
      </c>
      <c r="I46" s="24">
        <v>1297697</v>
      </c>
      <c r="J46" s="24">
        <v>3258999</v>
      </c>
      <c r="K46" s="24">
        <v>2202532</v>
      </c>
      <c r="L46" s="24">
        <v>1166317</v>
      </c>
      <c r="M46" s="24">
        <v>1590871</v>
      </c>
      <c r="N46" s="24">
        <v>4959720</v>
      </c>
      <c r="O46" s="24">
        <v>1660407</v>
      </c>
      <c r="P46" s="24">
        <v>1217086</v>
      </c>
      <c r="Q46" s="24">
        <v>1572462</v>
      </c>
      <c r="R46" s="24">
        <v>4449955</v>
      </c>
      <c r="S46" s="24">
        <v>1877064</v>
      </c>
      <c r="T46" s="24">
        <v>1245310</v>
      </c>
      <c r="U46" s="24">
        <v>2529239</v>
      </c>
      <c r="V46" s="24">
        <v>5651613</v>
      </c>
      <c r="W46" s="24">
        <v>18320287</v>
      </c>
      <c r="X46" s="24">
        <v>11569452</v>
      </c>
      <c r="Y46" s="24">
        <v>6750835</v>
      </c>
      <c r="Z46" s="6">
        <v>58.35</v>
      </c>
      <c r="AA46" s="22">
        <v>15718985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678612394</v>
      </c>
      <c r="D48" s="40">
        <f>+D28+D32+D38+D42+D47</f>
        <v>0</v>
      </c>
      <c r="E48" s="41">
        <f t="shared" si="9"/>
        <v>505139098</v>
      </c>
      <c r="F48" s="42">
        <f t="shared" si="9"/>
        <v>585497156</v>
      </c>
      <c r="G48" s="42">
        <f t="shared" si="9"/>
        <v>20729659</v>
      </c>
      <c r="H48" s="42">
        <f t="shared" si="9"/>
        <v>43479115</v>
      </c>
      <c r="I48" s="42">
        <f t="shared" si="9"/>
        <v>46583897</v>
      </c>
      <c r="J48" s="42">
        <f t="shared" si="9"/>
        <v>110792671</v>
      </c>
      <c r="K48" s="42">
        <f t="shared" si="9"/>
        <v>37311477</v>
      </c>
      <c r="L48" s="42">
        <f t="shared" si="9"/>
        <v>36060675</v>
      </c>
      <c r="M48" s="42">
        <f t="shared" si="9"/>
        <v>31944624</v>
      </c>
      <c r="N48" s="42">
        <f t="shared" si="9"/>
        <v>105316776</v>
      </c>
      <c r="O48" s="42">
        <f t="shared" si="9"/>
        <v>35779448</v>
      </c>
      <c r="P48" s="42">
        <f t="shared" si="9"/>
        <v>31619700</v>
      </c>
      <c r="Q48" s="42">
        <f t="shared" si="9"/>
        <v>37533775</v>
      </c>
      <c r="R48" s="42">
        <f t="shared" si="9"/>
        <v>104932923</v>
      </c>
      <c r="S48" s="42">
        <f t="shared" si="9"/>
        <v>35445612</v>
      </c>
      <c r="T48" s="42">
        <f t="shared" si="9"/>
        <v>29911692</v>
      </c>
      <c r="U48" s="42">
        <f t="shared" si="9"/>
        <v>55696170</v>
      </c>
      <c r="V48" s="42">
        <f t="shared" si="9"/>
        <v>121053474</v>
      </c>
      <c r="W48" s="42">
        <f t="shared" si="9"/>
        <v>442095844</v>
      </c>
      <c r="X48" s="42">
        <f t="shared" si="9"/>
        <v>505138188</v>
      </c>
      <c r="Y48" s="42">
        <f t="shared" si="9"/>
        <v>-63042344</v>
      </c>
      <c r="Z48" s="43">
        <f>+IF(X48&lt;&gt;0,+(Y48/X48)*100,0)</f>
        <v>-12.480217393502627</v>
      </c>
      <c r="AA48" s="40">
        <f>+AA28+AA32+AA38+AA42+AA47</f>
        <v>585497156</v>
      </c>
    </row>
    <row r="49" spans="1:27" ht="13.5">
      <c r="A49" s="14" t="s">
        <v>58</v>
      </c>
      <c r="B49" s="15"/>
      <c r="C49" s="44">
        <f aca="true" t="shared" si="10" ref="C49:Y49">+C25-C48</f>
        <v>-148674772</v>
      </c>
      <c r="D49" s="44">
        <f>+D25-D48</f>
        <v>0</v>
      </c>
      <c r="E49" s="45">
        <f t="shared" si="10"/>
        <v>47386958</v>
      </c>
      <c r="F49" s="46">
        <f t="shared" si="10"/>
        <v>-25169747</v>
      </c>
      <c r="G49" s="46">
        <f t="shared" si="10"/>
        <v>135756997</v>
      </c>
      <c r="H49" s="46">
        <f t="shared" si="10"/>
        <v>-22658903</v>
      </c>
      <c r="I49" s="46">
        <f t="shared" si="10"/>
        <v>-28050674</v>
      </c>
      <c r="J49" s="46">
        <f t="shared" si="10"/>
        <v>85047420</v>
      </c>
      <c r="K49" s="46">
        <f t="shared" si="10"/>
        <v>-19274028</v>
      </c>
      <c r="L49" s="46">
        <f t="shared" si="10"/>
        <v>-11717293</v>
      </c>
      <c r="M49" s="46">
        <f t="shared" si="10"/>
        <v>28002036</v>
      </c>
      <c r="N49" s="46">
        <f t="shared" si="10"/>
        <v>-2989285</v>
      </c>
      <c r="O49" s="46">
        <f t="shared" si="10"/>
        <v>-17803456</v>
      </c>
      <c r="P49" s="46">
        <f t="shared" si="10"/>
        <v>-12247472</v>
      </c>
      <c r="Q49" s="46">
        <f t="shared" si="10"/>
        <v>9490688</v>
      </c>
      <c r="R49" s="46">
        <f t="shared" si="10"/>
        <v>-20560240</v>
      </c>
      <c r="S49" s="46">
        <f t="shared" si="10"/>
        <v>-17683139</v>
      </c>
      <c r="T49" s="46">
        <f t="shared" si="10"/>
        <v>-7984910</v>
      </c>
      <c r="U49" s="46">
        <f t="shared" si="10"/>
        <v>57716825</v>
      </c>
      <c r="V49" s="46">
        <f t="shared" si="10"/>
        <v>32048776</v>
      </c>
      <c r="W49" s="46">
        <f t="shared" si="10"/>
        <v>93546671</v>
      </c>
      <c r="X49" s="46">
        <f>IF(F25=F48,0,X25-X48)</f>
        <v>47387231</v>
      </c>
      <c r="Y49" s="46">
        <f t="shared" si="10"/>
        <v>46159440</v>
      </c>
      <c r="Z49" s="47">
        <f>+IF(X49&lt;&gt;0,+(Y49/X49)*100,0)</f>
        <v>97.40902565081298</v>
      </c>
      <c r="AA49" s="44">
        <f>+AA25-AA48</f>
        <v>-25169747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327536958</v>
      </c>
      <c r="D5" s="19">
        <f>SUM(D6:D8)</f>
        <v>0</v>
      </c>
      <c r="E5" s="20">
        <f t="shared" si="0"/>
        <v>316910198</v>
      </c>
      <c r="F5" s="21">
        <f t="shared" si="0"/>
        <v>325291952</v>
      </c>
      <c r="G5" s="21">
        <f t="shared" si="0"/>
        <v>80122941</v>
      </c>
      <c r="H5" s="21">
        <f t="shared" si="0"/>
        <v>10758947</v>
      </c>
      <c r="I5" s="21">
        <f t="shared" si="0"/>
        <v>10854304</v>
      </c>
      <c r="J5" s="21">
        <f t="shared" si="0"/>
        <v>101736192</v>
      </c>
      <c r="K5" s="21">
        <f t="shared" si="0"/>
        <v>12483591</v>
      </c>
      <c r="L5" s="21">
        <f t="shared" si="0"/>
        <v>11701658</v>
      </c>
      <c r="M5" s="21">
        <f t="shared" si="0"/>
        <v>66965206</v>
      </c>
      <c r="N5" s="21">
        <f t="shared" si="0"/>
        <v>91150455</v>
      </c>
      <c r="O5" s="21">
        <f t="shared" si="0"/>
        <v>11691095</v>
      </c>
      <c r="P5" s="21">
        <f t="shared" si="0"/>
        <v>11154619</v>
      </c>
      <c r="Q5" s="21">
        <f t="shared" si="0"/>
        <v>0</v>
      </c>
      <c r="R5" s="21">
        <f t="shared" si="0"/>
        <v>22845714</v>
      </c>
      <c r="S5" s="21">
        <f t="shared" si="0"/>
        <v>13793569</v>
      </c>
      <c r="T5" s="21">
        <f t="shared" si="0"/>
        <v>11025868</v>
      </c>
      <c r="U5" s="21">
        <f t="shared" si="0"/>
        <v>12971811</v>
      </c>
      <c r="V5" s="21">
        <f t="shared" si="0"/>
        <v>37791248</v>
      </c>
      <c r="W5" s="21">
        <f t="shared" si="0"/>
        <v>253523609</v>
      </c>
      <c r="X5" s="21">
        <f t="shared" si="0"/>
        <v>316910198</v>
      </c>
      <c r="Y5" s="21">
        <f t="shared" si="0"/>
        <v>-63386589</v>
      </c>
      <c r="Z5" s="4">
        <f>+IF(X5&lt;&gt;0,+(Y5/X5)*100,0)</f>
        <v>-20.001435548628198</v>
      </c>
      <c r="AA5" s="19">
        <f>SUM(AA6:AA8)</f>
        <v>325291952</v>
      </c>
    </row>
    <row r="6" spans="1:27" ht="13.5">
      <c r="A6" s="5" t="s">
        <v>33</v>
      </c>
      <c r="B6" s="3"/>
      <c r="C6" s="22">
        <v>4762000</v>
      </c>
      <c r="D6" s="22"/>
      <c r="E6" s="23">
        <v>5917000</v>
      </c>
      <c r="F6" s="24">
        <v>5917000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5917000</v>
      </c>
      <c r="Y6" s="24">
        <v>-5917000</v>
      </c>
      <c r="Z6" s="6">
        <v>-100</v>
      </c>
      <c r="AA6" s="22">
        <v>5917000</v>
      </c>
    </row>
    <row r="7" spans="1:27" ht="13.5">
      <c r="A7" s="5" t="s">
        <v>34</v>
      </c>
      <c r="B7" s="3"/>
      <c r="C7" s="25">
        <v>322774958</v>
      </c>
      <c r="D7" s="25"/>
      <c r="E7" s="26">
        <v>302179737</v>
      </c>
      <c r="F7" s="27">
        <v>319374952</v>
      </c>
      <c r="G7" s="27">
        <v>79941541</v>
      </c>
      <c r="H7" s="27">
        <v>10588503</v>
      </c>
      <c r="I7" s="27">
        <v>10637169</v>
      </c>
      <c r="J7" s="27">
        <v>101167213</v>
      </c>
      <c r="K7" s="27">
        <v>9271795</v>
      </c>
      <c r="L7" s="27">
        <v>11413918</v>
      </c>
      <c r="M7" s="27">
        <v>66776820</v>
      </c>
      <c r="N7" s="27">
        <v>87462533</v>
      </c>
      <c r="O7" s="27">
        <v>11495024</v>
      </c>
      <c r="P7" s="27">
        <v>10955002</v>
      </c>
      <c r="Q7" s="27"/>
      <c r="R7" s="27">
        <v>22450026</v>
      </c>
      <c r="S7" s="27">
        <v>13447061</v>
      </c>
      <c r="T7" s="27">
        <v>10602427</v>
      </c>
      <c r="U7" s="27">
        <v>12626858</v>
      </c>
      <c r="V7" s="27">
        <v>36676346</v>
      </c>
      <c r="W7" s="27">
        <v>247756118</v>
      </c>
      <c r="X7" s="27">
        <v>302179737</v>
      </c>
      <c r="Y7" s="27">
        <v>-54423619</v>
      </c>
      <c r="Z7" s="7">
        <v>-18.01</v>
      </c>
      <c r="AA7" s="25">
        <v>319374952</v>
      </c>
    </row>
    <row r="8" spans="1:27" ht="13.5">
      <c r="A8" s="5" t="s">
        <v>35</v>
      </c>
      <c r="B8" s="3"/>
      <c r="C8" s="22"/>
      <c r="D8" s="22"/>
      <c r="E8" s="23">
        <v>8813461</v>
      </c>
      <c r="F8" s="24"/>
      <c r="G8" s="24">
        <v>181400</v>
      </c>
      <c r="H8" s="24">
        <v>170444</v>
      </c>
      <c r="I8" s="24">
        <v>217135</v>
      </c>
      <c r="J8" s="24">
        <v>568979</v>
      </c>
      <c r="K8" s="24">
        <v>3211796</v>
      </c>
      <c r="L8" s="24">
        <v>287740</v>
      </c>
      <c r="M8" s="24">
        <v>188386</v>
      </c>
      <c r="N8" s="24">
        <v>3687922</v>
      </c>
      <c r="O8" s="24">
        <v>196071</v>
      </c>
      <c r="P8" s="24">
        <v>199617</v>
      </c>
      <c r="Q8" s="24"/>
      <c r="R8" s="24">
        <v>395688</v>
      </c>
      <c r="S8" s="24">
        <v>346508</v>
      </c>
      <c r="T8" s="24">
        <v>423441</v>
      </c>
      <c r="U8" s="24">
        <v>344953</v>
      </c>
      <c r="V8" s="24">
        <v>1114902</v>
      </c>
      <c r="W8" s="24">
        <v>5767491</v>
      </c>
      <c r="X8" s="24">
        <v>8813461</v>
      </c>
      <c r="Y8" s="24">
        <v>-3045970</v>
      </c>
      <c r="Z8" s="6">
        <v>-34.56</v>
      </c>
      <c r="AA8" s="22"/>
    </row>
    <row r="9" spans="1:27" ht="13.5">
      <c r="A9" s="2" t="s">
        <v>36</v>
      </c>
      <c r="B9" s="3"/>
      <c r="C9" s="19">
        <f aca="true" t="shared" si="1" ref="C9:Y9">SUM(C10:C14)</f>
        <v>1982061</v>
      </c>
      <c r="D9" s="19">
        <f>SUM(D10:D14)</f>
        <v>0</v>
      </c>
      <c r="E9" s="20">
        <f t="shared" si="1"/>
        <v>6144578</v>
      </c>
      <c r="F9" s="21">
        <f t="shared" si="1"/>
        <v>579321</v>
      </c>
      <c r="G9" s="21">
        <f t="shared" si="1"/>
        <v>1092758</v>
      </c>
      <c r="H9" s="21">
        <f t="shared" si="1"/>
        <v>736813</v>
      </c>
      <c r="I9" s="21">
        <f t="shared" si="1"/>
        <v>654888</v>
      </c>
      <c r="J9" s="21">
        <f t="shared" si="1"/>
        <v>2484459</v>
      </c>
      <c r="K9" s="21">
        <f t="shared" si="1"/>
        <v>581031</v>
      </c>
      <c r="L9" s="21">
        <f t="shared" si="1"/>
        <v>791050</v>
      </c>
      <c r="M9" s="21">
        <f t="shared" si="1"/>
        <v>865322</v>
      </c>
      <c r="N9" s="21">
        <f t="shared" si="1"/>
        <v>2237403</v>
      </c>
      <c r="O9" s="21">
        <f t="shared" si="1"/>
        <v>-562992</v>
      </c>
      <c r="P9" s="21">
        <f t="shared" si="1"/>
        <v>1888802</v>
      </c>
      <c r="Q9" s="21">
        <f t="shared" si="1"/>
        <v>0</v>
      </c>
      <c r="R9" s="21">
        <f t="shared" si="1"/>
        <v>1325810</v>
      </c>
      <c r="S9" s="21">
        <f t="shared" si="1"/>
        <v>429080</v>
      </c>
      <c r="T9" s="21">
        <f t="shared" si="1"/>
        <v>363788</v>
      </c>
      <c r="U9" s="21">
        <f t="shared" si="1"/>
        <v>328636</v>
      </c>
      <c r="V9" s="21">
        <f t="shared" si="1"/>
        <v>1121504</v>
      </c>
      <c r="W9" s="21">
        <f t="shared" si="1"/>
        <v>7169176</v>
      </c>
      <c r="X9" s="21">
        <f t="shared" si="1"/>
        <v>6144579</v>
      </c>
      <c r="Y9" s="21">
        <f t="shared" si="1"/>
        <v>1024597</v>
      </c>
      <c r="Z9" s="4">
        <f>+IF(X9&lt;&gt;0,+(Y9/X9)*100,0)</f>
        <v>16.67481205791316</v>
      </c>
      <c r="AA9" s="19">
        <f>SUM(AA10:AA14)</f>
        <v>579321</v>
      </c>
    </row>
    <row r="10" spans="1:27" ht="13.5">
      <c r="A10" s="5" t="s">
        <v>37</v>
      </c>
      <c r="B10" s="3"/>
      <c r="C10" s="22">
        <v>91582</v>
      </c>
      <c r="D10" s="22"/>
      <c r="E10" s="23">
        <v>130598</v>
      </c>
      <c r="F10" s="24">
        <v>112832</v>
      </c>
      <c r="G10" s="24">
        <v>6695</v>
      </c>
      <c r="H10" s="24">
        <v>7125</v>
      </c>
      <c r="I10" s="24">
        <v>5254</v>
      </c>
      <c r="J10" s="24">
        <v>19074</v>
      </c>
      <c r="K10" s="24">
        <v>25645</v>
      </c>
      <c r="L10" s="24">
        <v>6991</v>
      </c>
      <c r="M10" s="24">
        <v>3737</v>
      </c>
      <c r="N10" s="24">
        <v>36373</v>
      </c>
      <c r="O10" s="24">
        <v>10045</v>
      </c>
      <c r="P10" s="24">
        <v>6332</v>
      </c>
      <c r="Q10" s="24"/>
      <c r="R10" s="24">
        <v>16377</v>
      </c>
      <c r="S10" s="24">
        <v>1500</v>
      </c>
      <c r="T10" s="24">
        <v>3407</v>
      </c>
      <c r="U10" s="24">
        <v>3327</v>
      </c>
      <c r="V10" s="24">
        <v>8234</v>
      </c>
      <c r="W10" s="24">
        <v>80058</v>
      </c>
      <c r="X10" s="24">
        <v>130597</v>
      </c>
      <c r="Y10" s="24">
        <v>-50539</v>
      </c>
      <c r="Z10" s="6">
        <v>-38.7</v>
      </c>
      <c r="AA10" s="22">
        <v>112832</v>
      </c>
    </row>
    <row r="11" spans="1:27" ht="13.5">
      <c r="A11" s="5" t="s">
        <v>38</v>
      </c>
      <c r="B11" s="3"/>
      <c r="C11" s="22"/>
      <c r="D11" s="22"/>
      <c r="E11" s="23">
        <v>58850</v>
      </c>
      <c r="F11" s="24">
        <v>58850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58851</v>
      </c>
      <c r="Y11" s="24">
        <v>-58851</v>
      </c>
      <c r="Z11" s="6">
        <v>-100</v>
      </c>
      <c r="AA11" s="22">
        <v>58850</v>
      </c>
    </row>
    <row r="12" spans="1:27" ht="13.5">
      <c r="A12" s="5" t="s">
        <v>39</v>
      </c>
      <c r="B12" s="3"/>
      <c r="C12" s="22">
        <v>10110</v>
      </c>
      <c r="D12" s="22"/>
      <c r="E12" s="23">
        <v>5955130</v>
      </c>
      <c r="F12" s="24">
        <v>7424</v>
      </c>
      <c r="G12" s="24">
        <v>1086063</v>
      </c>
      <c r="H12" s="24">
        <v>729688</v>
      </c>
      <c r="I12" s="24">
        <v>649634</v>
      </c>
      <c r="J12" s="24">
        <v>2465385</v>
      </c>
      <c r="K12" s="24">
        <v>555386</v>
      </c>
      <c r="L12" s="24">
        <v>784059</v>
      </c>
      <c r="M12" s="24">
        <v>861585</v>
      </c>
      <c r="N12" s="24">
        <v>2201030</v>
      </c>
      <c r="O12" s="24">
        <v>-573037</v>
      </c>
      <c r="P12" s="24">
        <v>1882470</v>
      </c>
      <c r="Q12" s="24"/>
      <c r="R12" s="24">
        <v>1309433</v>
      </c>
      <c r="S12" s="24">
        <v>427580</v>
      </c>
      <c r="T12" s="24">
        <v>360381</v>
      </c>
      <c r="U12" s="24">
        <v>325309</v>
      </c>
      <c r="V12" s="24">
        <v>1113270</v>
      </c>
      <c r="W12" s="24">
        <v>7089118</v>
      </c>
      <c r="X12" s="24">
        <v>5955131</v>
      </c>
      <c r="Y12" s="24">
        <v>1133987</v>
      </c>
      <c r="Z12" s="6">
        <v>19.04</v>
      </c>
      <c r="AA12" s="22">
        <v>7424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1880369</v>
      </c>
      <c r="D14" s="25"/>
      <c r="E14" s="26"/>
      <c r="F14" s="27">
        <v>400215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>
        <v>400215</v>
      </c>
    </row>
    <row r="15" spans="1:27" ht="13.5">
      <c r="A15" s="2" t="s">
        <v>42</v>
      </c>
      <c r="B15" s="8"/>
      <c r="C15" s="19">
        <f aca="true" t="shared" si="2" ref="C15:Y15">SUM(C16:C18)</f>
        <v>52213136</v>
      </c>
      <c r="D15" s="19">
        <f>SUM(D16:D18)</f>
        <v>0</v>
      </c>
      <c r="E15" s="20">
        <f t="shared" si="2"/>
        <v>25937969</v>
      </c>
      <c r="F15" s="21">
        <f t="shared" si="2"/>
        <v>20428089</v>
      </c>
      <c r="G15" s="21">
        <f t="shared" si="2"/>
        <v>2424003</v>
      </c>
      <c r="H15" s="21">
        <f t="shared" si="2"/>
        <v>2711515</v>
      </c>
      <c r="I15" s="21">
        <f t="shared" si="2"/>
        <v>1280785</v>
      </c>
      <c r="J15" s="21">
        <f t="shared" si="2"/>
        <v>6416303</v>
      </c>
      <c r="K15" s="21">
        <f t="shared" si="2"/>
        <v>-3306482</v>
      </c>
      <c r="L15" s="21">
        <f t="shared" si="2"/>
        <v>-1964564</v>
      </c>
      <c r="M15" s="21">
        <f t="shared" si="2"/>
        <v>2037504</v>
      </c>
      <c r="N15" s="21">
        <f t="shared" si="2"/>
        <v>-3233542</v>
      </c>
      <c r="O15" s="21">
        <f t="shared" si="2"/>
        <v>2187905</v>
      </c>
      <c r="P15" s="21">
        <f t="shared" si="2"/>
        <v>1403324</v>
      </c>
      <c r="Q15" s="21">
        <f t="shared" si="2"/>
        <v>0</v>
      </c>
      <c r="R15" s="21">
        <f t="shared" si="2"/>
        <v>3591229</v>
      </c>
      <c r="S15" s="21">
        <f t="shared" si="2"/>
        <v>-1341938</v>
      </c>
      <c r="T15" s="21">
        <f t="shared" si="2"/>
        <v>1591487</v>
      </c>
      <c r="U15" s="21">
        <f t="shared" si="2"/>
        <v>6088817</v>
      </c>
      <c r="V15" s="21">
        <f t="shared" si="2"/>
        <v>6338366</v>
      </c>
      <c r="W15" s="21">
        <f t="shared" si="2"/>
        <v>13112356</v>
      </c>
      <c r="X15" s="21">
        <f t="shared" si="2"/>
        <v>25937969</v>
      </c>
      <c r="Y15" s="21">
        <f t="shared" si="2"/>
        <v>-12825613</v>
      </c>
      <c r="Z15" s="4">
        <f>+IF(X15&lt;&gt;0,+(Y15/X15)*100,0)</f>
        <v>-49.44725240438062</v>
      </c>
      <c r="AA15" s="19">
        <f>SUM(AA16:AA18)</f>
        <v>20428089</v>
      </c>
    </row>
    <row r="16" spans="1:27" ht="13.5">
      <c r="A16" s="5" t="s">
        <v>43</v>
      </c>
      <c r="B16" s="3"/>
      <c r="C16" s="22">
        <v>6007946</v>
      </c>
      <c r="D16" s="22"/>
      <c r="E16" s="23">
        <v>7816641</v>
      </c>
      <c r="F16" s="24">
        <v>6570246</v>
      </c>
      <c r="G16" s="24">
        <v>67952</v>
      </c>
      <c r="H16" s="24">
        <v>113541</v>
      </c>
      <c r="I16" s="24">
        <v>55035</v>
      </c>
      <c r="J16" s="24">
        <v>236528</v>
      </c>
      <c r="K16" s="24">
        <v>70180</v>
      </c>
      <c r="L16" s="24">
        <v>463354</v>
      </c>
      <c r="M16" s="24">
        <v>24998</v>
      </c>
      <c r="N16" s="24">
        <v>558532</v>
      </c>
      <c r="O16" s="24">
        <v>56681</v>
      </c>
      <c r="P16" s="24">
        <v>60145</v>
      </c>
      <c r="Q16" s="24"/>
      <c r="R16" s="24">
        <v>116826</v>
      </c>
      <c r="S16" s="24">
        <v>21285</v>
      </c>
      <c r="T16" s="24">
        <v>61640</v>
      </c>
      <c r="U16" s="24">
        <v>335037</v>
      </c>
      <c r="V16" s="24">
        <v>417962</v>
      </c>
      <c r="W16" s="24">
        <v>1329848</v>
      </c>
      <c r="X16" s="24">
        <v>7816641</v>
      </c>
      <c r="Y16" s="24">
        <v>-6486793</v>
      </c>
      <c r="Z16" s="6">
        <v>-82.99</v>
      </c>
      <c r="AA16" s="22">
        <v>6570246</v>
      </c>
    </row>
    <row r="17" spans="1:27" ht="13.5">
      <c r="A17" s="5" t="s">
        <v>44</v>
      </c>
      <c r="B17" s="3"/>
      <c r="C17" s="22">
        <v>44979616</v>
      </c>
      <c r="D17" s="22"/>
      <c r="E17" s="23">
        <v>15705580</v>
      </c>
      <c r="F17" s="24">
        <v>12672045</v>
      </c>
      <c r="G17" s="24">
        <v>2261588</v>
      </c>
      <c r="H17" s="24">
        <v>2493757</v>
      </c>
      <c r="I17" s="24">
        <v>1129107</v>
      </c>
      <c r="J17" s="24">
        <v>5884452</v>
      </c>
      <c r="K17" s="24">
        <v>-3474193</v>
      </c>
      <c r="L17" s="24">
        <v>-2523338</v>
      </c>
      <c r="M17" s="24">
        <v>1914696</v>
      </c>
      <c r="N17" s="24">
        <v>-4082835</v>
      </c>
      <c r="O17" s="24">
        <v>2024874</v>
      </c>
      <c r="P17" s="24">
        <v>1249514</v>
      </c>
      <c r="Q17" s="24"/>
      <c r="R17" s="24">
        <v>3274388</v>
      </c>
      <c r="S17" s="24">
        <v>-1471527</v>
      </c>
      <c r="T17" s="24">
        <v>1428610</v>
      </c>
      <c r="U17" s="24">
        <v>5657460</v>
      </c>
      <c r="V17" s="24">
        <v>5614543</v>
      </c>
      <c r="W17" s="24">
        <v>10690548</v>
      </c>
      <c r="X17" s="24">
        <v>15705579</v>
      </c>
      <c r="Y17" s="24">
        <v>-5015031</v>
      </c>
      <c r="Z17" s="6">
        <v>-31.93</v>
      </c>
      <c r="AA17" s="22">
        <v>12672045</v>
      </c>
    </row>
    <row r="18" spans="1:27" ht="13.5">
      <c r="A18" s="5" t="s">
        <v>45</v>
      </c>
      <c r="B18" s="3"/>
      <c r="C18" s="22">
        <v>1225574</v>
      </c>
      <c r="D18" s="22"/>
      <c r="E18" s="23">
        <v>2415748</v>
      </c>
      <c r="F18" s="24">
        <v>1185798</v>
      </c>
      <c r="G18" s="24">
        <v>94463</v>
      </c>
      <c r="H18" s="24">
        <v>104217</v>
      </c>
      <c r="I18" s="24">
        <v>96643</v>
      </c>
      <c r="J18" s="24">
        <v>295323</v>
      </c>
      <c r="K18" s="24">
        <v>97531</v>
      </c>
      <c r="L18" s="24">
        <v>95420</v>
      </c>
      <c r="M18" s="24">
        <v>97810</v>
      </c>
      <c r="N18" s="24">
        <v>290761</v>
      </c>
      <c r="O18" s="24">
        <v>106350</v>
      </c>
      <c r="P18" s="24">
        <v>93665</v>
      </c>
      <c r="Q18" s="24"/>
      <c r="R18" s="24">
        <v>200015</v>
      </c>
      <c r="S18" s="24">
        <v>108304</v>
      </c>
      <c r="T18" s="24">
        <v>101237</v>
      </c>
      <c r="U18" s="24">
        <v>96320</v>
      </c>
      <c r="V18" s="24">
        <v>305861</v>
      </c>
      <c r="W18" s="24">
        <v>1091960</v>
      </c>
      <c r="X18" s="24">
        <v>2415749</v>
      </c>
      <c r="Y18" s="24">
        <v>-1323789</v>
      </c>
      <c r="Z18" s="6">
        <v>-54.8</v>
      </c>
      <c r="AA18" s="22">
        <v>1185798</v>
      </c>
    </row>
    <row r="19" spans="1:27" ht="13.5">
      <c r="A19" s="2" t="s">
        <v>46</v>
      </c>
      <c r="B19" s="8"/>
      <c r="C19" s="19">
        <f aca="true" t="shared" si="3" ref="C19:Y19">SUM(C20:C23)</f>
        <v>668106258</v>
      </c>
      <c r="D19" s="19">
        <f>SUM(D20:D23)</f>
        <v>0</v>
      </c>
      <c r="E19" s="20">
        <f t="shared" si="3"/>
        <v>718707930</v>
      </c>
      <c r="F19" s="21">
        <f t="shared" si="3"/>
        <v>752107129</v>
      </c>
      <c r="G19" s="21">
        <f t="shared" si="3"/>
        <v>124721046</v>
      </c>
      <c r="H19" s="21">
        <f t="shared" si="3"/>
        <v>8570237</v>
      </c>
      <c r="I19" s="21">
        <f t="shared" si="3"/>
        <v>10102457</v>
      </c>
      <c r="J19" s="21">
        <f t="shared" si="3"/>
        <v>143393740</v>
      </c>
      <c r="K19" s="21">
        <f t="shared" si="3"/>
        <v>9772381</v>
      </c>
      <c r="L19" s="21">
        <f t="shared" si="3"/>
        <v>10670705</v>
      </c>
      <c r="M19" s="21">
        <f t="shared" si="3"/>
        <v>101604309</v>
      </c>
      <c r="N19" s="21">
        <f t="shared" si="3"/>
        <v>122047395</v>
      </c>
      <c r="O19" s="21">
        <f t="shared" si="3"/>
        <v>12545774</v>
      </c>
      <c r="P19" s="21">
        <f t="shared" si="3"/>
        <v>10190615</v>
      </c>
      <c r="Q19" s="21">
        <f t="shared" si="3"/>
        <v>0</v>
      </c>
      <c r="R19" s="21">
        <f t="shared" si="3"/>
        <v>22736389</v>
      </c>
      <c r="S19" s="21">
        <f t="shared" si="3"/>
        <v>12098029</v>
      </c>
      <c r="T19" s="21">
        <f t="shared" si="3"/>
        <v>9300368</v>
      </c>
      <c r="U19" s="21">
        <f t="shared" si="3"/>
        <v>8665287</v>
      </c>
      <c r="V19" s="21">
        <f t="shared" si="3"/>
        <v>30063684</v>
      </c>
      <c r="W19" s="21">
        <f t="shared" si="3"/>
        <v>318241208</v>
      </c>
      <c r="X19" s="21">
        <f t="shared" si="3"/>
        <v>718707931</v>
      </c>
      <c r="Y19" s="21">
        <f t="shared" si="3"/>
        <v>-400466723</v>
      </c>
      <c r="Z19" s="4">
        <f>+IF(X19&lt;&gt;0,+(Y19/X19)*100,0)</f>
        <v>-55.72037064385755</v>
      </c>
      <c r="AA19" s="19">
        <f>SUM(AA20:AA23)</f>
        <v>752107129</v>
      </c>
    </row>
    <row r="20" spans="1:27" ht="13.5">
      <c r="A20" s="5" t="s">
        <v>47</v>
      </c>
      <c r="B20" s="3"/>
      <c r="C20" s="22">
        <v>142364612</v>
      </c>
      <c r="D20" s="22"/>
      <c r="E20" s="23">
        <v>154219025</v>
      </c>
      <c r="F20" s="24">
        <v>158565474</v>
      </c>
      <c r="G20" s="24">
        <v>31128652</v>
      </c>
      <c r="H20" s="24">
        <v>6018359</v>
      </c>
      <c r="I20" s="24">
        <v>7020610</v>
      </c>
      <c r="J20" s="24">
        <v>44167621</v>
      </c>
      <c r="K20" s="24">
        <v>7083978</v>
      </c>
      <c r="L20" s="24">
        <v>8126200</v>
      </c>
      <c r="M20" s="24">
        <v>27505281</v>
      </c>
      <c r="N20" s="24">
        <v>42715459</v>
      </c>
      <c r="O20" s="24">
        <v>9555109</v>
      </c>
      <c r="P20" s="24">
        <v>7800002</v>
      </c>
      <c r="Q20" s="24"/>
      <c r="R20" s="24">
        <v>17355111</v>
      </c>
      <c r="S20" s="24">
        <v>9394783</v>
      </c>
      <c r="T20" s="24">
        <v>6666727</v>
      </c>
      <c r="U20" s="24">
        <v>5922705</v>
      </c>
      <c r="V20" s="24">
        <v>21984215</v>
      </c>
      <c r="W20" s="24">
        <v>126222406</v>
      </c>
      <c r="X20" s="24">
        <v>154219026</v>
      </c>
      <c r="Y20" s="24">
        <v>-27996620</v>
      </c>
      <c r="Z20" s="6">
        <v>-18.15</v>
      </c>
      <c r="AA20" s="22">
        <v>158565474</v>
      </c>
    </row>
    <row r="21" spans="1:27" ht="13.5">
      <c r="A21" s="5" t="s">
        <v>48</v>
      </c>
      <c r="B21" s="3"/>
      <c r="C21" s="22">
        <v>454511550</v>
      </c>
      <c r="D21" s="22"/>
      <c r="E21" s="23">
        <v>493518124</v>
      </c>
      <c r="F21" s="24">
        <v>523073449</v>
      </c>
      <c r="G21" s="24">
        <v>67980782</v>
      </c>
      <c r="H21" s="24">
        <v>1629529</v>
      </c>
      <c r="I21" s="24">
        <v>2148188</v>
      </c>
      <c r="J21" s="24">
        <v>71758499</v>
      </c>
      <c r="K21" s="24">
        <v>1701570</v>
      </c>
      <c r="L21" s="24">
        <v>1651039</v>
      </c>
      <c r="M21" s="24">
        <v>53695232</v>
      </c>
      <c r="N21" s="24">
        <v>57047841</v>
      </c>
      <c r="O21" s="24">
        <v>2043769</v>
      </c>
      <c r="P21" s="24">
        <v>1450606</v>
      </c>
      <c r="Q21" s="24"/>
      <c r="R21" s="24">
        <v>3494375</v>
      </c>
      <c r="S21" s="24">
        <v>1762335</v>
      </c>
      <c r="T21" s="24">
        <v>1719157</v>
      </c>
      <c r="U21" s="24">
        <v>1800456</v>
      </c>
      <c r="V21" s="24">
        <v>5281948</v>
      </c>
      <c r="W21" s="24">
        <v>137582663</v>
      </c>
      <c r="X21" s="24">
        <v>493518124</v>
      </c>
      <c r="Y21" s="24">
        <v>-355935461</v>
      </c>
      <c r="Z21" s="6">
        <v>-72.12</v>
      </c>
      <c r="AA21" s="22">
        <v>523073449</v>
      </c>
    </row>
    <row r="22" spans="1:27" ht="13.5">
      <c r="A22" s="5" t="s">
        <v>49</v>
      </c>
      <c r="B22" s="3"/>
      <c r="C22" s="25">
        <v>9001590</v>
      </c>
      <c r="D22" s="25"/>
      <c r="E22" s="26">
        <v>4585064</v>
      </c>
      <c r="F22" s="27">
        <v>4547943</v>
      </c>
      <c r="G22" s="27">
        <v>391870</v>
      </c>
      <c r="H22" s="27">
        <v>387185</v>
      </c>
      <c r="I22" s="27">
        <v>374046</v>
      </c>
      <c r="J22" s="27">
        <v>1153101</v>
      </c>
      <c r="K22" s="27">
        <v>389042</v>
      </c>
      <c r="L22" s="27">
        <v>348158</v>
      </c>
      <c r="M22" s="27">
        <v>385203</v>
      </c>
      <c r="N22" s="27">
        <v>1122403</v>
      </c>
      <c r="O22" s="27">
        <v>385565</v>
      </c>
      <c r="P22" s="27">
        <v>378779</v>
      </c>
      <c r="Q22" s="27"/>
      <c r="R22" s="27">
        <v>764344</v>
      </c>
      <c r="S22" s="27">
        <v>378161</v>
      </c>
      <c r="T22" s="27">
        <v>376299</v>
      </c>
      <c r="U22" s="27">
        <v>378688</v>
      </c>
      <c r="V22" s="27">
        <v>1133148</v>
      </c>
      <c r="W22" s="27">
        <v>4172996</v>
      </c>
      <c r="X22" s="27">
        <v>4585064</v>
      </c>
      <c r="Y22" s="27">
        <v>-412068</v>
      </c>
      <c r="Z22" s="7">
        <v>-8.99</v>
      </c>
      <c r="AA22" s="25">
        <v>4547943</v>
      </c>
    </row>
    <row r="23" spans="1:27" ht="13.5">
      <c r="A23" s="5" t="s">
        <v>50</v>
      </c>
      <c r="B23" s="3"/>
      <c r="C23" s="22">
        <v>62228506</v>
      </c>
      <c r="D23" s="22"/>
      <c r="E23" s="23">
        <v>66385717</v>
      </c>
      <c r="F23" s="24">
        <v>65920263</v>
      </c>
      <c r="G23" s="24">
        <v>25219742</v>
      </c>
      <c r="H23" s="24">
        <v>535164</v>
      </c>
      <c r="I23" s="24">
        <v>559613</v>
      </c>
      <c r="J23" s="24">
        <v>26314519</v>
      </c>
      <c r="K23" s="24">
        <v>597791</v>
      </c>
      <c r="L23" s="24">
        <v>545308</v>
      </c>
      <c r="M23" s="24">
        <v>20018593</v>
      </c>
      <c r="N23" s="24">
        <v>21161692</v>
      </c>
      <c r="O23" s="24">
        <v>561331</v>
      </c>
      <c r="P23" s="24">
        <v>561228</v>
      </c>
      <c r="Q23" s="24"/>
      <c r="R23" s="24">
        <v>1122559</v>
      </c>
      <c r="S23" s="24">
        <v>562750</v>
      </c>
      <c r="T23" s="24">
        <v>538185</v>
      </c>
      <c r="U23" s="24">
        <v>563438</v>
      </c>
      <c r="V23" s="24">
        <v>1664373</v>
      </c>
      <c r="W23" s="24">
        <v>50263143</v>
      </c>
      <c r="X23" s="24">
        <v>66385717</v>
      </c>
      <c r="Y23" s="24">
        <v>-16122574</v>
      </c>
      <c r="Z23" s="6">
        <v>-24.29</v>
      </c>
      <c r="AA23" s="22">
        <v>65920263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1049838413</v>
      </c>
      <c r="D25" s="40">
        <f>+D5+D9+D15+D19+D24</f>
        <v>0</v>
      </c>
      <c r="E25" s="41">
        <f t="shared" si="4"/>
        <v>1067700675</v>
      </c>
      <c r="F25" s="42">
        <f t="shared" si="4"/>
        <v>1098406491</v>
      </c>
      <c r="G25" s="42">
        <f t="shared" si="4"/>
        <v>208360748</v>
      </c>
      <c r="H25" s="42">
        <f t="shared" si="4"/>
        <v>22777512</v>
      </c>
      <c r="I25" s="42">
        <f t="shared" si="4"/>
        <v>22892434</v>
      </c>
      <c r="J25" s="42">
        <f t="shared" si="4"/>
        <v>254030694</v>
      </c>
      <c r="K25" s="42">
        <f t="shared" si="4"/>
        <v>19530521</v>
      </c>
      <c r="L25" s="42">
        <f t="shared" si="4"/>
        <v>21198849</v>
      </c>
      <c r="M25" s="42">
        <f t="shared" si="4"/>
        <v>171472341</v>
      </c>
      <c r="N25" s="42">
        <f t="shared" si="4"/>
        <v>212201711</v>
      </c>
      <c r="O25" s="42">
        <f t="shared" si="4"/>
        <v>25861782</v>
      </c>
      <c r="P25" s="42">
        <f t="shared" si="4"/>
        <v>24637360</v>
      </c>
      <c r="Q25" s="42">
        <f t="shared" si="4"/>
        <v>0</v>
      </c>
      <c r="R25" s="42">
        <f t="shared" si="4"/>
        <v>50499142</v>
      </c>
      <c r="S25" s="42">
        <f t="shared" si="4"/>
        <v>24978740</v>
      </c>
      <c r="T25" s="42">
        <f t="shared" si="4"/>
        <v>22281511</v>
      </c>
      <c r="U25" s="42">
        <f t="shared" si="4"/>
        <v>28054551</v>
      </c>
      <c r="V25" s="42">
        <f t="shared" si="4"/>
        <v>75314802</v>
      </c>
      <c r="W25" s="42">
        <f t="shared" si="4"/>
        <v>592046349</v>
      </c>
      <c r="X25" s="42">
        <f t="shared" si="4"/>
        <v>1067700677</v>
      </c>
      <c r="Y25" s="42">
        <f t="shared" si="4"/>
        <v>-475654328</v>
      </c>
      <c r="Z25" s="43">
        <f>+IF(X25&lt;&gt;0,+(Y25/X25)*100,0)</f>
        <v>-44.54940773630323</v>
      </c>
      <c r="AA25" s="40">
        <f>+AA5+AA9+AA15+AA19+AA24</f>
        <v>1098406491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224906245</v>
      </c>
      <c r="D28" s="19">
        <f>SUM(D29:D31)</f>
        <v>0</v>
      </c>
      <c r="E28" s="20">
        <f t="shared" si="5"/>
        <v>226695588</v>
      </c>
      <c r="F28" s="21">
        <f t="shared" si="5"/>
        <v>229748209</v>
      </c>
      <c r="G28" s="21">
        <f t="shared" si="5"/>
        <v>9441680</v>
      </c>
      <c r="H28" s="21">
        <f t="shared" si="5"/>
        <v>11620757</v>
      </c>
      <c r="I28" s="21">
        <f t="shared" si="5"/>
        <v>18668000</v>
      </c>
      <c r="J28" s="21">
        <f t="shared" si="5"/>
        <v>39730437</v>
      </c>
      <c r="K28" s="21">
        <f t="shared" si="5"/>
        <v>12089611</v>
      </c>
      <c r="L28" s="21">
        <f t="shared" si="5"/>
        <v>24634189</v>
      </c>
      <c r="M28" s="21">
        <f t="shared" si="5"/>
        <v>9104802</v>
      </c>
      <c r="N28" s="21">
        <f t="shared" si="5"/>
        <v>45828602</v>
      </c>
      <c r="O28" s="21">
        <f t="shared" si="5"/>
        <v>13541423</v>
      </c>
      <c r="P28" s="21">
        <f t="shared" si="5"/>
        <v>12599032</v>
      </c>
      <c r="Q28" s="21">
        <f t="shared" si="5"/>
        <v>0</v>
      </c>
      <c r="R28" s="21">
        <f t="shared" si="5"/>
        <v>26140455</v>
      </c>
      <c r="S28" s="21">
        <f t="shared" si="5"/>
        <v>13051969</v>
      </c>
      <c r="T28" s="21">
        <f t="shared" si="5"/>
        <v>17397961</v>
      </c>
      <c r="U28" s="21">
        <f t="shared" si="5"/>
        <v>34044516</v>
      </c>
      <c r="V28" s="21">
        <f t="shared" si="5"/>
        <v>64494446</v>
      </c>
      <c r="W28" s="21">
        <f t="shared" si="5"/>
        <v>176193940</v>
      </c>
      <c r="X28" s="21">
        <f t="shared" si="5"/>
        <v>226695586</v>
      </c>
      <c r="Y28" s="21">
        <f t="shared" si="5"/>
        <v>-50501646</v>
      </c>
      <c r="Z28" s="4">
        <f>+IF(X28&lt;&gt;0,+(Y28/X28)*100,0)</f>
        <v>-22.277295685854245</v>
      </c>
      <c r="AA28" s="19">
        <f>SUM(AA29:AA31)</f>
        <v>229748209</v>
      </c>
    </row>
    <row r="29" spans="1:27" ht="13.5">
      <c r="A29" s="5" t="s">
        <v>33</v>
      </c>
      <c r="B29" s="3"/>
      <c r="C29" s="22">
        <v>41510270</v>
      </c>
      <c r="D29" s="22"/>
      <c r="E29" s="23">
        <v>58461666</v>
      </c>
      <c r="F29" s="24">
        <v>49808939</v>
      </c>
      <c r="G29" s="24">
        <v>3553804</v>
      </c>
      <c r="H29" s="24">
        <v>4297756</v>
      </c>
      <c r="I29" s="24">
        <v>4901330</v>
      </c>
      <c r="J29" s="24">
        <v>12752890</v>
      </c>
      <c r="K29" s="24">
        <v>3991138</v>
      </c>
      <c r="L29" s="24">
        <v>4285057</v>
      </c>
      <c r="M29" s="24">
        <v>3693353</v>
      </c>
      <c r="N29" s="24">
        <v>11969548</v>
      </c>
      <c r="O29" s="24">
        <v>3057701</v>
      </c>
      <c r="P29" s="24">
        <v>3202865</v>
      </c>
      <c r="Q29" s="24"/>
      <c r="R29" s="24">
        <v>6260566</v>
      </c>
      <c r="S29" s="24">
        <v>4819022</v>
      </c>
      <c r="T29" s="24">
        <v>3919233</v>
      </c>
      <c r="U29" s="24">
        <v>4103088</v>
      </c>
      <c r="V29" s="24">
        <v>12841343</v>
      </c>
      <c r="W29" s="24">
        <v>43824347</v>
      </c>
      <c r="X29" s="24">
        <v>58461663</v>
      </c>
      <c r="Y29" s="24">
        <v>-14637316</v>
      </c>
      <c r="Z29" s="6">
        <v>-25.04</v>
      </c>
      <c r="AA29" s="22">
        <v>49808939</v>
      </c>
    </row>
    <row r="30" spans="1:27" ht="13.5">
      <c r="A30" s="5" t="s">
        <v>34</v>
      </c>
      <c r="B30" s="3"/>
      <c r="C30" s="25">
        <v>181174352</v>
      </c>
      <c r="D30" s="25"/>
      <c r="E30" s="26">
        <v>121871334</v>
      </c>
      <c r="F30" s="27">
        <v>177452196</v>
      </c>
      <c r="G30" s="27">
        <v>3924264</v>
      </c>
      <c r="H30" s="27">
        <v>4175442</v>
      </c>
      <c r="I30" s="27">
        <v>9620008</v>
      </c>
      <c r="J30" s="27">
        <v>17719714</v>
      </c>
      <c r="K30" s="27">
        <v>4044359</v>
      </c>
      <c r="L30" s="27">
        <v>13669950</v>
      </c>
      <c r="M30" s="27">
        <v>2774758</v>
      </c>
      <c r="N30" s="27">
        <v>20489067</v>
      </c>
      <c r="O30" s="27">
        <v>6807521</v>
      </c>
      <c r="P30" s="27">
        <v>6133125</v>
      </c>
      <c r="Q30" s="27"/>
      <c r="R30" s="27">
        <v>12940646</v>
      </c>
      <c r="S30" s="27">
        <v>3716898</v>
      </c>
      <c r="T30" s="27">
        <v>5576852</v>
      </c>
      <c r="U30" s="27">
        <v>25290165</v>
      </c>
      <c r="V30" s="27">
        <v>34583915</v>
      </c>
      <c r="W30" s="27">
        <v>85733342</v>
      </c>
      <c r="X30" s="27">
        <v>121871338</v>
      </c>
      <c r="Y30" s="27">
        <v>-36137996</v>
      </c>
      <c r="Z30" s="7">
        <v>-29.65</v>
      </c>
      <c r="AA30" s="25">
        <v>177452196</v>
      </c>
    </row>
    <row r="31" spans="1:27" ht="13.5">
      <c r="A31" s="5" t="s">
        <v>35</v>
      </c>
      <c r="B31" s="3"/>
      <c r="C31" s="22">
        <v>2221623</v>
      </c>
      <c r="D31" s="22"/>
      <c r="E31" s="23">
        <v>46362588</v>
      </c>
      <c r="F31" s="24">
        <v>2487074</v>
      </c>
      <c r="G31" s="24">
        <v>1963612</v>
      </c>
      <c r="H31" s="24">
        <v>3147559</v>
      </c>
      <c r="I31" s="24">
        <v>4146662</v>
      </c>
      <c r="J31" s="24">
        <v>9257833</v>
      </c>
      <c r="K31" s="24">
        <v>4054114</v>
      </c>
      <c r="L31" s="24">
        <v>6679182</v>
      </c>
      <c r="M31" s="24">
        <v>2636691</v>
      </c>
      <c r="N31" s="24">
        <v>13369987</v>
      </c>
      <c r="O31" s="24">
        <v>3676201</v>
      </c>
      <c r="P31" s="24">
        <v>3263042</v>
      </c>
      <c r="Q31" s="24"/>
      <c r="R31" s="24">
        <v>6939243</v>
      </c>
      <c r="S31" s="24">
        <v>4516049</v>
      </c>
      <c r="T31" s="24">
        <v>7901876</v>
      </c>
      <c r="U31" s="24">
        <v>4651263</v>
      </c>
      <c r="V31" s="24">
        <v>17069188</v>
      </c>
      <c r="W31" s="24">
        <v>46636251</v>
      </c>
      <c r="X31" s="24">
        <v>46362585</v>
      </c>
      <c r="Y31" s="24">
        <v>273666</v>
      </c>
      <c r="Z31" s="6">
        <v>0.59</v>
      </c>
      <c r="AA31" s="22">
        <v>2487074</v>
      </c>
    </row>
    <row r="32" spans="1:27" ht="13.5">
      <c r="A32" s="2" t="s">
        <v>36</v>
      </c>
      <c r="B32" s="3"/>
      <c r="C32" s="19">
        <f aca="true" t="shared" si="6" ref="C32:Y32">SUM(C33:C37)</f>
        <v>56856034</v>
      </c>
      <c r="D32" s="19">
        <f>SUM(D33:D37)</f>
        <v>0</v>
      </c>
      <c r="E32" s="20">
        <f t="shared" si="6"/>
        <v>56971845</v>
      </c>
      <c r="F32" s="21">
        <f t="shared" si="6"/>
        <v>58537436</v>
      </c>
      <c r="G32" s="21">
        <f t="shared" si="6"/>
        <v>2033464</v>
      </c>
      <c r="H32" s="21">
        <f t="shared" si="6"/>
        <v>7110497</v>
      </c>
      <c r="I32" s="21">
        <f t="shared" si="6"/>
        <v>4362145</v>
      </c>
      <c r="J32" s="21">
        <f t="shared" si="6"/>
        <v>13506106</v>
      </c>
      <c r="K32" s="21">
        <f t="shared" si="6"/>
        <v>4584774</v>
      </c>
      <c r="L32" s="21">
        <f t="shared" si="6"/>
        <v>6134694</v>
      </c>
      <c r="M32" s="21">
        <f t="shared" si="6"/>
        <v>1631637</v>
      </c>
      <c r="N32" s="21">
        <f t="shared" si="6"/>
        <v>12351105</v>
      </c>
      <c r="O32" s="21">
        <f t="shared" si="6"/>
        <v>6953531</v>
      </c>
      <c r="P32" s="21">
        <f t="shared" si="6"/>
        <v>2442163</v>
      </c>
      <c r="Q32" s="21">
        <f t="shared" si="6"/>
        <v>0</v>
      </c>
      <c r="R32" s="21">
        <f t="shared" si="6"/>
        <v>9395694</v>
      </c>
      <c r="S32" s="21">
        <f t="shared" si="6"/>
        <v>2421526</v>
      </c>
      <c r="T32" s="21">
        <f t="shared" si="6"/>
        <v>7103576</v>
      </c>
      <c r="U32" s="21">
        <f t="shared" si="6"/>
        <v>4884890</v>
      </c>
      <c r="V32" s="21">
        <f t="shared" si="6"/>
        <v>14409992</v>
      </c>
      <c r="W32" s="21">
        <f t="shared" si="6"/>
        <v>49662897</v>
      </c>
      <c r="X32" s="21">
        <f t="shared" si="6"/>
        <v>56971835</v>
      </c>
      <c r="Y32" s="21">
        <f t="shared" si="6"/>
        <v>-7308938</v>
      </c>
      <c r="Z32" s="4">
        <f>+IF(X32&lt;&gt;0,+(Y32/X32)*100,0)</f>
        <v>-12.829037365568444</v>
      </c>
      <c r="AA32" s="19">
        <f>SUM(AA33:AA37)</f>
        <v>58537436</v>
      </c>
    </row>
    <row r="33" spans="1:27" ht="13.5">
      <c r="A33" s="5" t="s">
        <v>37</v>
      </c>
      <c r="B33" s="3"/>
      <c r="C33" s="22">
        <v>38714916</v>
      </c>
      <c r="D33" s="22"/>
      <c r="E33" s="23">
        <v>7420488</v>
      </c>
      <c r="F33" s="24">
        <v>40768282</v>
      </c>
      <c r="G33" s="24">
        <v>543626</v>
      </c>
      <c r="H33" s="24">
        <v>676398</v>
      </c>
      <c r="I33" s="24">
        <v>491986</v>
      </c>
      <c r="J33" s="24">
        <v>1712010</v>
      </c>
      <c r="K33" s="24">
        <v>508131</v>
      </c>
      <c r="L33" s="24">
        <v>821802</v>
      </c>
      <c r="M33" s="24">
        <v>505995</v>
      </c>
      <c r="N33" s="24">
        <v>1835928</v>
      </c>
      <c r="O33" s="24">
        <v>569675</v>
      </c>
      <c r="P33" s="24">
        <v>524259</v>
      </c>
      <c r="Q33" s="24"/>
      <c r="R33" s="24">
        <v>1093934</v>
      </c>
      <c r="S33" s="24">
        <v>512149</v>
      </c>
      <c r="T33" s="24">
        <v>562702</v>
      </c>
      <c r="U33" s="24">
        <v>702799</v>
      </c>
      <c r="V33" s="24">
        <v>1777650</v>
      </c>
      <c r="W33" s="24">
        <v>6419522</v>
      </c>
      <c r="X33" s="24">
        <v>7420485</v>
      </c>
      <c r="Y33" s="24">
        <v>-1000963</v>
      </c>
      <c r="Z33" s="6">
        <v>-13.49</v>
      </c>
      <c r="AA33" s="22">
        <v>40768282</v>
      </c>
    </row>
    <row r="34" spans="1:27" ht="13.5">
      <c r="A34" s="5" t="s">
        <v>38</v>
      </c>
      <c r="B34" s="3"/>
      <c r="C34" s="22">
        <v>4011210</v>
      </c>
      <c r="D34" s="22"/>
      <c r="E34" s="23">
        <v>250000</v>
      </c>
      <c r="F34" s="24">
        <v>3973602</v>
      </c>
      <c r="G34" s="24">
        <v>34591</v>
      </c>
      <c r="H34" s="24">
        <v>11454</v>
      </c>
      <c r="I34" s="24">
        <v>15912</v>
      </c>
      <c r="J34" s="24">
        <v>61957</v>
      </c>
      <c r="K34" s="24">
        <v>7140</v>
      </c>
      <c r="L34" s="24">
        <v>7140</v>
      </c>
      <c r="M34" s="24">
        <v>36790</v>
      </c>
      <c r="N34" s="24">
        <v>51070</v>
      </c>
      <c r="O34" s="24">
        <v>10313</v>
      </c>
      <c r="P34" s="24">
        <v>13260</v>
      </c>
      <c r="Q34" s="24"/>
      <c r="R34" s="24">
        <v>23573</v>
      </c>
      <c r="S34" s="24">
        <v>7140</v>
      </c>
      <c r="T34" s="24">
        <v>15924</v>
      </c>
      <c r="U34" s="24">
        <v>42672</v>
      </c>
      <c r="V34" s="24">
        <v>65736</v>
      </c>
      <c r="W34" s="24">
        <v>202336</v>
      </c>
      <c r="X34" s="24">
        <v>249996</v>
      </c>
      <c r="Y34" s="24">
        <v>-47660</v>
      </c>
      <c r="Z34" s="6">
        <v>-19.06</v>
      </c>
      <c r="AA34" s="22">
        <v>3973602</v>
      </c>
    </row>
    <row r="35" spans="1:27" ht="13.5">
      <c r="A35" s="5" t="s">
        <v>39</v>
      </c>
      <c r="B35" s="3"/>
      <c r="C35" s="22">
        <v>45557</v>
      </c>
      <c r="D35" s="22"/>
      <c r="E35" s="23">
        <v>49301357</v>
      </c>
      <c r="F35" s="24">
        <v>120000</v>
      </c>
      <c r="G35" s="24">
        <v>1455247</v>
      </c>
      <c r="H35" s="24">
        <v>6422645</v>
      </c>
      <c r="I35" s="24">
        <v>3854247</v>
      </c>
      <c r="J35" s="24">
        <v>11732139</v>
      </c>
      <c r="K35" s="24">
        <v>4069503</v>
      </c>
      <c r="L35" s="24">
        <v>5305752</v>
      </c>
      <c r="M35" s="24">
        <v>1088852</v>
      </c>
      <c r="N35" s="24">
        <v>10464107</v>
      </c>
      <c r="O35" s="24">
        <v>6373543</v>
      </c>
      <c r="P35" s="24">
        <v>1904644</v>
      </c>
      <c r="Q35" s="24"/>
      <c r="R35" s="24">
        <v>8278187</v>
      </c>
      <c r="S35" s="24">
        <v>1902237</v>
      </c>
      <c r="T35" s="24">
        <v>6524950</v>
      </c>
      <c r="U35" s="24">
        <v>4139419</v>
      </c>
      <c r="V35" s="24">
        <v>12566606</v>
      </c>
      <c r="W35" s="24">
        <v>43041039</v>
      </c>
      <c r="X35" s="24">
        <v>49301354</v>
      </c>
      <c r="Y35" s="24">
        <v>-6260315</v>
      </c>
      <c r="Z35" s="6">
        <v>-12.7</v>
      </c>
      <c r="AA35" s="22">
        <v>120000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14084351</v>
      </c>
      <c r="D37" s="25"/>
      <c r="E37" s="26"/>
      <c r="F37" s="27">
        <v>13675552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>
        <v>13675552</v>
      </c>
    </row>
    <row r="38" spans="1:27" ht="13.5">
      <c r="A38" s="2" t="s">
        <v>42</v>
      </c>
      <c r="B38" s="8"/>
      <c r="C38" s="19">
        <f aca="true" t="shared" si="7" ref="C38:Y38">SUM(C39:C41)</f>
        <v>122689148</v>
      </c>
      <c r="D38" s="19">
        <f>SUM(D39:D41)</f>
        <v>0</v>
      </c>
      <c r="E38" s="20">
        <f t="shared" si="7"/>
        <v>136677793</v>
      </c>
      <c r="F38" s="21">
        <f t="shared" si="7"/>
        <v>131407005</v>
      </c>
      <c r="G38" s="21">
        <f t="shared" si="7"/>
        <v>6948038</v>
      </c>
      <c r="H38" s="21">
        <f t="shared" si="7"/>
        <v>8113019</v>
      </c>
      <c r="I38" s="21">
        <f t="shared" si="7"/>
        <v>8180538</v>
      </c>
      <c r="J38" s="21">
        <f t="shared" si="7"/>
        <v>23241595</v>
      </c>
      <c r="K38" s="21">
        <f t="shared" si="7"/>
        <v>7782175</v>
      </c>
      <c r="L38" s="21">
        <f t="shared" si="7"/>
        <v>12819445</v>
      </c>
      <c r="M38" s="21">
        <f t="shared" si="7"/>
        <v>7636270</v>
      </c>
      <c r="N38" s="21">
        <f t="shared" si="7"/>
        <v>28237890</v>
      </c>
      <c r="O38" s="21">
        <f t="shared" si="7"/>
        <v>7444695</v>
      </c>
      <c r="P38" s="21">
        <f t="shared" si="7"/>
        <v>8177605</v>
      </c>
      <c r="Q38" s="21">
        <f t="shared" si="7"/>
        <v>0</v>
      </c>
      <c r="R38" s="21">
        <f t="shared" si="7"/>
        <v>15622300</v>
      </c>
      <c r="S38" s="21">
        <f t="shared" si="7"/>
        <v>7811157</v>
      </c>
      <c r="T38" s="21">
        <f t="shared" si="7"/>
        <v>10917656</v>
      </c>
      <c r="U38" s="21">
        <f t="shared" si="7"/>
        <v>14224536</v>
      </c>
      <c r="V38" s="21">
        <f t="shared" si="7"/>
        <v>32953349</v>
      </c>
      <c r="W38" s="21">
        <f t="shared" si="7"/>
        <v>100055134</v>
      </c>
      <c r="X38" s="21">
        <f t="shared" si="7"/>
        <v>136677803</v>
      </c>
      <c r="Y38" s="21">
        <f t="shared" si="7"/>
        <v>-36622669</v>
      </c>
      <c r="Z38" s="4">
        <f>+IF(X38&lt;&gt;0,+(Y38/X38)*100,0)</f>
        <v>-26.794891486512995</v>
      </c>
      <c r="AA38" s="19">
        <f>SUM(AA39:AA41)</f>
        <v>131407005</v>
      </c>
    </row>
    <row r="39" spans="1:27" ht="13.5">
      <c r="A39" s="5" t="s">
        <v>43</v>
      </c>
      <c r="B39" s="3"/>
      <c r="C39" s="22">
        <v>20676082</v>
      </c>
      <c r="D39" s="22"/>
      <c r="E39" s="23">
        <v>66685367</v>
      </c>
      <c r="F39" s="24">
        <v>33622537</v>
      </c>
      <c r="G39" s="24">
        <v>3097118</v>
      </c>
      <c r="H39" s="24">
        <v>3507282</v>
      </c>
      <c r="I39" s="24">
        <v>4034035</v>
      </c>
      <c r="J39" s="24">
        <v>10638435</v>
      </c>
      <c r="K39" s="24">
        <v>3497211</v>
      </c>
      <c r="L39" s="24">
        <v>5943935</v>
      </c>
      <c r="M39" s="24">
        <v>3701233</v>
      </c>
      <c r="N39" s="24">
        <v>13142379</v>
      </c>
      <c r="O39" s="24">
        <v>3428169</v>
      </c>
      <c r="P39" s="24">
        <v>4165396</v>
      </c>
      <c r="Q39" s="24"/>
      <c r="R39" s="24">
        <v>7593565</v>
      </c>
      <c r="S39" s="24">
        <v>3473646</v>
      </c>
      <c r="T39" s="24">
        <v>6391603</v>
      </c>
      <c r="U39" s="24">
        <v>6781451</v>
      </c>
      <c r="V39" s="24">
        <v>16646700</v>
      </c>
      <c r="W39" s="24">
        <v>48021079</v>
      </c>
      <c r="X39" s="24">
        <v>66685370</v>
      </c>
      <c r="Y39" s="24">
        <v>-18664291</v>
      </c>
      <c r="Z39" s="6">
        <v>-27.99</v>
      </c>
      <c r="AA39" s="22">
        <v>33622537</v>
      </c>
    </row>
    <row r="40" spans="1:27" ht="13.5">
      <c r="A40" s="5" t="s">
        <v>44</v>
      </c>
      <c r="B40" s="3"/>
      <c r="C40" s="22">
        <v>90666607</v>
      </c>
      <c r="D40" s="22"/>
      <c r="E40" s="23">
        <v>58870104</v>
      </c>
      <c r="F40" s="24">
        <v>86462146</v>
      </c>
      <c r="G40" s="24">
        <v>3177793</v>
      </c>
      <c r="H40" s="24">
        <v>3919662</v>
      </c>
      <c r="I40" s="24">
        <v>3532147</v>
      </c>
      <c r="J40" s="24">
        <v>10629602</v>
      </c>
      <c r="K40" s="24">
        <v>3626431</v>
      </c>
      <c r="L40" s="24">
        <v>5748976</v>
      </c>
      <c r="M40" s="24">
        <v>3355308</v>
      </c>
      <c r="N40" s="24">
        <v>12730715</v>
      </c>
      <c r="O40" s="24">
        <v>3403271</v>
      </c>
      <c r="P40" s="24">
        <v>3301757</v>
      </c>
      <c r="Q40" s="24"/>
      <c r="R40" s="24">
        <v>6705028</v>
      </c>
      <c r="S40" s="24">
        <v>3718463</v>
      </c>
      <c r="T40" s="24">
        <v>3918075</v>
      </c>
      <c r="U40" s="24">
        <v>6778888</v>
      </c>
      <c r="V40" s="24">
        <v>14415426</v>
      </c>
      <c r="W40" s="24">
        <v>44480771</v>
      </c>
      <c r="X40" s="24">
        <v>58870108</v>
      </c>
      <c r="Y40" s="24">
        <v>-14389337</v>
      </c>
      <c r="Z40" s="6">
        <v>-24.44</v>
      </c>
      <c r="AA40" s="22">
        <v>86462146</v>
      </c>
    </row>
    <row r="41" spans="1:27" ht="13.5">
      <c r="A41" s="5" t="s">
        <v>45</v>
      </c>
      <c r="B41" s="3"/>
      <c r="C41" s="22">
        <v>11346459</v>
      </c>
      <c r="D41" s="22"/>
      <c r="E41" s="23">
        <v>11122322</v>
      </c>
      <c r="F41" s="24">
        <v>11322322</v>
      </c>
      <c r="G41" s="24">
        <v>673127</v>
      </c>
      <c r="H41" s="24">
        <v>686075</v>
      </c>
      <c r="I41" s="24">
        <v>614356</v>
      </c>
      <c r="J41" s="24">
        <v>1973558</v>
      </c>
      <c r="K41" s="24">
        <v>658533</v>
      </c>
      <c r="L41" s="24">
        <v>1126534</v>
      </c>
      <c r="M41" s="24">
        <v>579729</v>
      </c>
      <c r="N41" s="24">
        <v>2364796</v>
      </c>
      <c r="O41" s="24">
        <v>613255</v>
      </c>
      <c r="P41" s="24">
        <v>710452</v>
      </c>
      <c r="Q41" s="24"/>
      <c r="R41" s="24">
        <v>1323707</v>
      </c>
      <c r="S41" s="24">
        <v>619048</v>
      </c>
      <c r="T41" s="24">
        <v>607978</v>
      </c>
      <c r="U41" s="24">
        <v>664197</v>
      </c>
      <c r="V41" s="24">
        <v>1891223</v>
      </c>
      <c r="W41" s="24">
        <v>7553284</v>
      </c>
      <c r="X41" s="24">
        <v>11122325</v>
      </c>
      <c r="Y41" s="24">
        <v>-3569041</v>
      </c>
      <c r="Z41" s="6">
        <v>-32.09</v>
      </c>
      <c r="AA41" s="22">
        <v>11322322</v>
      </c>
    </row>
    <row r="42" spans="1:27" ht="13.5">
      <c r="A42" s="2" t="s">
        <v>46</v>
      </c>
      <c r="B42" s="8"/>
      <c r="C42" s="19">
        <f aca="true" t="shared" si="8" ref="C42:Y42">SUM(C43:C46)</f>
        <v>353837073</v>
      </c>
      <c r="D42" s="19">
        <f>SUM(D43:D46)</f>
        <v>0</v>
      </c>
      <c r="E42" s="20">
        <f t="shared" si="8"/>
        <v>289599223</v>
      </c>
      <c r="F42" s="21">
        <f t="shared" si="8"/>
        <v>289599223</v>
      </c>
      <c r="G42" s="21">
        <f t="shared" si="8"/>
        <v>12417486</v>
      </c>
      <c r="H42" s="21">
        <f t="shared" si="8"/>
        <v>23675983</v>
      </c>
      <c r="I42" s="21">
        <f t="shared" si="8"/>
        <v>27010464</v>
      </c>
      <c r="J42" s="21">
        <f t="shared" si="8"/>
        <v>63103933</v>
      </c>
      <c r="K42" s="21">
        <f t="shared" si="8"/>
        <v>19983123</v>
      </c>
      <c r="L42" s="21">
        <f t="shared" si="8"/>
        <v>34186502</v>
      </c>
      <c r="M42" s="21">
        <f t="shared" si="8"/>
        <v>19136429</v>
      </c>
      <c r="N42" s="21">
        <f t="shared" si="8"/>
        <v>73306054</v>
      </c>
      <c r="O42" s="21">
        <f t="shared" si="8"/>
        <v>22922469</v>
      </c>
      <c r="P42" s="21">
        <f t="shared" si="8"/>
        <v>22483419</v>
      </c>
      <c r="Q42" s="21">
        <f t="shared" si="8"/>
        <v>0</v>
      </c>
      <c r="R42" s="21">
        <f t="shared" si="8"/>
        <v>45405888</v>
      </c>
      <c r="S42" s="21">
        <f t="shared" si="8"/>
        <v>20694581</v>
      </c>
      <c r="T42" s="21">
        <f t="shared" si="8"/>
        <v>22324765</v>
      </c>
      <c r="U42" s="21">
        <f t="shared" si="8"/>
        <v>29790565</v>
      </c>
      <c r="V42" s="21">
        <f t="shared" si="8"/>
        <v>72809911</v>
      </c>
      <c r="W42" s="21">
        <f t="shared" si="8"/>
        <v>254625786</v>
      </c>
      <c r="X42" s="21">
        <f t="shared" si="8"/>
        <v>289599227</v>
      </c>
      <c r="Y42" s="21">
        <f t="shared" si="8"/>
        <v>-34973441</v>
      </c>
      <c r="Z42" s="4">
        <f>+IF(X42&lt;&gt;0,+(Y42/X42)*100,0)</f>
        <v>-12.07649666827322</v>
      </c>
      <c r="AA42" s="19">
        <f>SUM(AA43:AA46)</f>
        <v>289599223</v>
      </c>
    </row>
    <row r="43" spans="1:27" ht="13.5">
      <c r="A43" s="5" t="s">
        <v>47</v>
      </c>
      <c r="B43" s="3"/>
      <c r="C43" s="22">
        <v>121509151</v>
      </c>
      <c r="D43" s="22"/>
      <c r="E43" s="23">
        <v>115248970</v>
      </c>
      <c r="F43" s="24">
        <v>115248970</v>
      </c>
      <c r="G43" s="24">
        <v>1239598</v>
      </c>
      <c r="H43" s="24">
        <v>12302983</v>
      </c>
      <c r="I43" s="24">
        <v>13241327</v>
      </c>
      <c r="J43" s="24">
        <v>26783908</v>
      </c>
      <c r="K43" s="24">
        <v>8773122</v>
      </c>
      <c r="L43" s="24">
        <v>11983962</v>
      </c>
      <c r="M43" s="24">
        <v>7707509</v>
      </c>
      <c r="N43" s="24">
        <v>28464593</v>
      </c>
      <c r="O43" s="24">
        <v>9814488</v>
      </c>
      <c r="P43" s="24">
        <v>10117206</v>
      </c>
      <c r="Q43" s="24"/>
      <c r="R43" s="24">
        <v>19931694</v>
      </c>
      <c r="S43" s="24">
        <v>9626059</v>
      </c>
      <c r="T43" s="24">
        <v>10058607</v>
      </c>
      <c r="U43" s="24">
        <v>11957099</v>
      </c>
      <c r="V43" s="24">
        <v>31641765</v>
      </c>
      <c r="W43" s="24">
        <v>106821960</v>
      </c>
      <c r="X43" s="24">
        <v>115248971</v>
      </c>
      <c r="Y43" s="24">
        <v>-8427011</v>
      </c>
      <c r="Z43" s="6">
        <v>-7.31</v>
      </c>
      <c r="AA43" s="22">
        <v>115248970</v>
      </c>
    </row>
    <row r="44" spans="1:27" ht="13.5">
      <c r="A44" s="5" t="s">
        <v>48</v>
      </c>
      <c r="B44" s="3"/>
      <c r="C44" s="22">
        <v>158431670</v>
      </c>
      <c r="D44" s="22"/>
      <c r="E44" s="23">
        <v>131577186</v>
      </c>
      <c r="F44" s="24">
        <v>131577186</v>
      </c>
      <c r="G44" s="24">
        <v>8119847</v>
      </c>
      <c r="H44" s="24">
        <v>7778938</v>
      </c>
      <c r="I44" s="24">
        <v>10101077</v>
      </c>
      <c r="J44" s="24">
        <v>25999862</v>
      </c>
      <c r="K44" s="24">
        <v>7784746</v>
      </c>
      <c r="L44" s="24">
        <v>16532283</v>
      </c>
      <c r="M44" s="24">
        <v>9177473</v>
      </c>
      <c r="N44" s="24">
        <v>33494502</v>
      </c>
      <c r="O44" s="24">
        <v>9833705</v>
      </c>
      <c r="P44" s="24">
        <v>8280247</v>
      </c>
      <c r="Q44" s="24"/>
      <c r="R44" s="24">
        <v>18113952</v>
      </c>
      <c r="S44" s="24">
        <v>7877600</v>
      </c>
      <c r="T44" s="24">
        <v>8090867</v>
      </c>
      <c r="U44" s="24">
        <v>12903459</v>
      </c>
      <c r="V44" s="24">
        <v>28871926</v>
      </c>
      <c r="W44" s="24">
        <v>106480242</v>
      </c>
      <c r="X44" s="24">
        <v>131577184</v>
      </c>
      <c r="Y44" s="24">
        <v>-25096942</v>
      </c>
      <c r="Z44" s="6">
        <v>-19.07</v>
      </c>
      <c r="AA44" s="22">
        <v>131577186</v>
      </c>
    </row>
    <row r="45" spans="1:27" ht="13.5">
      <c r="A45" s="5" t="s">
        <v>49</v>
      </c>
      <c r="B45" s="3"/>
      <c r="C45" s="25">
        <v>26820182</v>
      </c>
      <c r="D45" s="25"/>
      <c r="E45" s="26">
        <v>4339371</v>
      </c>
      <c r="F45" s="27">
        <v>4339371</v>
      </c>
      <c r="G45" s="27">
        <v>140464</v>
      </c>
      <c r="H45" s="27">
        <v>114056</v>
      </c>
      <c r="I45" s="27">
        <v>391248</v>
      </c>
      <c r="J45" s="27">
        <v>645768</v>
      </c>
      <c r="K45" s="27">
        <v>79636</v>
      </c>
      <c r="L45" s="27">
        <v>128941</v>
      </c>
      <c r="M45" s="27">
        <v>76679</v>
      </c>
      <c r="N45" s="27">
        <v>285256</v>
      </c>
      <c r="O45" s="27">
        <v>79758</v>
      </c>
      <c r="P45" s="27">
        <v>96032</v>
      </c>
      <c r="Q45" s="27"/>
      <c r="R45" s="27">
        <v>175790</v>
      </c>
      <c r="S45" s="27">
        <v>274396</v>
      </c>
      <c r="T45" s="27">
        <v>861304</v>
      </c>
      <c r="U45" s="27">
        <v>409926</v>
      </c>
      <c r="V45" s="27">
        <v>1545626</v>
      </c>
      <c r="W45" s="27">
        <v>2652440</v>
      </c>
      <c r="X45" s="27">
        <v>4339373</v>
      </c>
      <c r="Y45" s="27">
        <v>-1686933</v>
      </c>
      <c r="Z45" s="7">
        <v>-38.88</v>
      </c>
      <c r="AA45" s="25">
        <v>4339371</v>
      </c>
    </row>
    <row r="46" spans="1:27" ht="13.5">
      <c r="A46" s="5" t="s">
        <v>50</v>
      </c>
      <c r="B46" s="3"/>
      <c r="C46" s="22">
        <v>47076070</v>
      </c>
      <c r="D46" s="22"/>
      <c r="E46" s="23">
        <v>38433696</v>
      </c>
      <c r="F46" s="24">
        <v>38433696</v>
      </c>
      <c r="G46" s="24">
        <v>2917577</v>
      </c>
      <c r="H46" s="24">
        <v>3480006</v>
      </c>
      <c r="I46" s="24">
        <v>3276812</v>
      </c>
      <c r="J46" s="24">
        <v>9674395</v>
      </c>
      <c r="K46" s="24">
        <v>3345619</v>
      </c>
      <c r="L46" s="24">
        <v>5541316</v>
      </c>
      <c r="M46" s="24">
        <v>2174768</v>
      </c>
      <c r="N46" s="24">
        <v>11061703</v>
      </c>
      <c r="O46" s="24">
        <v>3194518</v>
      </c>
      <c r="P46" s="24">
        <v>3989934</v>
      </c>
      <c r="Q46" s="24"/>
      <c r="R46" s="24">
        <v>7184452</v>
      </c>
      <c r="S46" s="24">
        <v>2916526</v>
      </c>
      <c r="T46" s="24">
        <v>3313987</v>
      </c>
      <c r="U46" s="24">
        <v>4520081</v>
      </c>
      <c r="V46" s="24">
        <v>10750594</v>
      </c>
      <c r="W46" s="24">
        <v>38671144</v>
      </c>
      <c r="X46" s="24">
        <v>38433699</v>
      </c>
      <c r="Y46" s="24">
        <v>237445</v>
      </c>
      <c r="Z46" s="6">
        <v>0.62</v>
      </c>
      <c r="AA46" s="22">
        <v>38433696</v>
      </c>
    </row>
    <row r="47" spans="1:27" ht="13.5">
      <c r="A47" s="2" t="s">
        <v>51</v>
      </c>
      <c r="B47" s="8" t="s">
        <v>52</v>
      </c>
      <c r="C47" s="19">
        <v>2693740</v>
      </c>
      <c r="D47" s="19"/>
      <c r="E47" s="20"/>
      <c r="F47" s="21">
        <v>3705207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>
        <v>3705207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760982240</v>
      </c>
      <c r="D48" s="40">
        <f>+D28+D32+D38+D42+D47</f>
        <v>0</v>
      </c>
      <c r="E48" s="41">
        <f t="shared" si="9"/>
        <v>709944449</v>
      </c>
      <c r="F48" s="42">
        <f t="shared" si="9"/>
        <v>712997080</v>
      </c>
      <c r="G48" s="42">
        <f t="shared" si="9"/>
        <v>30840668</v>
      </c>
      <c r="H48" s="42">
        <f t="shared" si="9"/>
        <v>50520256</v>
      </c>
      <c r="I48" s="42">
        <f t="shared" si="9"/>
        <v>58221147</v>
      </c>
      <c r="J48" s="42">
        <f t="shared" si="9"/>
        <v>139582071</v>
      </c>
      <c r="K48" s="42">
        <f t="shared" si="9"/>
        <v>44439683</v>
      </c>
      <c r="L48" s="42">
        <f t="shared" si="9"/>
        <v>77774830</v>
      </c>
      <c r="M48" s="42">
        <f t="shared" si="9"/>
        <v>37509138</v>
      </c>
      <c r="N48" s="42">
        <f t="shared" si="9"/>
        <v>159723651</v>
      </c>
      <c r="O48" s="42">
        <f t="shared" si="9"/>
        <v>50862118</v>
      </c>
      <c r="P48" s="42">
        <f t="shared" si="9"/>
        <v>45702219</v>
      </c>
      <c r="Q48" s="42">
        <f t="shared" si="9"/>
        <v>0</v>
      </c>
      <c r="R48" s="42">
        <f t="shared" si="9"/>
        <v>96564337</v>
      </c>
      <c r="S48" s="42">
        <f t="shared" si="9"/>
        <v>43979233</v>
      </c>
      <c r="T48" s="42">
        <f t="shared" si="9"/>
        <v>57743958</v>
      </c>
      <c r="U48" s="42">
        <f t="shared" si="9"/>
        <v>82944507</v>
      </c>
      <c r="V48" s="42">
        <f t="shared" si="9"/>
        <v>184667698</v>
      </c>
      <c r="W48" s="42">
        <f t="shared" si="9"/>
        <v>580537757</v>
      </c>
      <c r="X48" s="42">
        <f t="shared" si="9"/>
        <v>709944451</v>
      </c>
      <c r="Y48" s="42">
        <f t="shared" si="9"/>
        <v>-129406694</v>
      </c>
      <c r="Z48" s="43">
        <f>+IF(X48&lt;&gt;0,+(Y48/X48)*100,0)</f>
        <v>-18.227721030528908</v>
      </c>
      <c r="AA48" s="40">
        <f>+AA28+AA32+AA38+AA42+AA47</f>
        <v>712997080</v>
      </c>
    </row>
    <row r="49" spans="1:27" ht="13.5">
      <c r="A49" s="14" t="s">
        <v>58</v>
      </c>
      <c r="B49" s="15"/>
      <c r="C49" s="44">
        <f aca="true" t="shared" si="10" ref="C49:Y49">+C25-C48</f>
        <v>288856173</v>
      </c>
      <c r="D49" s="44">
        <f>+D25-D48</f>
        <v>0</v>
      </c>
      <c r="E49" s="45">
        <f t="shared" si="10"/>
        <v>357756226</v>
      </c>
      <c r="F49" s="46">
        <f t="shared" si="10"/>
        <v>385409411</v>
      </c>
      <c r="G49" s="46">
        <f t="shared" si="10"/>
        <v>177520080</v>
      </c>
      <c r="H49" s="46">
        <f t="shared" si="10"/>
        <v>-27742744</v>
      </c>
      <c r="I49" s="46">
        <f t="shared" si="10"/>
        <v>-35328713</v>
      </c>
      <c r="J49" s="46">
        <f t="shared" si="10"/>
        <v>114448623</v>
      </c>
      <c r="K49" s="46">
        <f t="shared" si="10"/>
        <v>-24909162</v>
      </c>
      <c r="L49" s="46">
        <f t="shared" si="10"/>
        <v>-56575981</v>
      </c>
      <c r="M49" s="46">
        <f t="shared" si="10"/>
        <v>133963203</v>
      </c>
      <c r="N49" s="46">
        <f t="shared" si="10"/>
        <v>52478060</v>
      </c>
      <c r="O49" s="46">
        <f t="shared" si="10"/>
        <v>-25000336</v>
      </c>
      <c r="P49" s="46">
        <f t="shared" si="10"/>
        <v>-21064859</v>
      </c>
      <c r="Q49" s="46">
        <f t="shared" si="10"/>
        <v>0</v>
      </c>
      <c r="R49" s="46">
        <f t="shared" si="10"/>
        <v>-46065195</v>
      </c>
      <c r="S49" s="46">
        <f t="shared" si="10"/>
        <v>-19000493</v>
      </c>
      <c r="T49" s="46">
        <f t="shared" si="10"/>
        <v>-35462447</v>
      </c>
      <c r="U49" s="46">
        <f t="shared" si="10"/>
        <v>-54889956</v>
      </c>
      <c r="V49" s="46">
        <f t="shared" si="10"/>
        <v>-109352896</v>
      </c>
      <c r="W49" s="46">
        <f t="shared" si="10"/>
        <v>11508592</v>
      </c>
      <c r="X49" s="46">
        <f>IF(F25=F48,0,X25-X48)</f>
        <v>357756226</v>
      </c>
      <c r="Y49" s="46">
        <f t="shared" si="10"/>
        <v>-346247634</v>
      </c>
      <c r="Z49" s="47">
        <f>+IF(X49&lt;&gt;0,+(Y49/X49)*100,0)</f>
        <v>-96.78311901691404</v>
      </c>
      <c r="AA49" s="44">
        <f>+AA25-AA48</f>
        <v>385409411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917710856</v>
      </c>
      <c r="D5" s="19">
        <f>SUM(D6:D8)</f>
        <v>0</v>
      </c>
      <c r="E5" s="20">
        <f t="shared" si="0"/>
        <v>877678000</v>
      </c>
      <c r="F5" s="21">
        <f t="shared" si="0"/>
        <v>886065450</v>
      </c>
      <c r="G5" s="21">
        <f t="shared" si="0"/>
        <v>270742048</v>
      </c>
      <c r="H5" s="21">
        <f t="shared" si="0"/>
        <v>140486880</v>
      </c>
      <c r="I5" s="21">
        <f t="shared" si="0"/>
        <v>59601283</v>
      </c>
      <c r="J5" s="21">
        <f t="shared" si="0"/>
        <v>470830211</v>
      </c>
      <c r="K5" s="21">
        <f t="shared" si="0"/>
        <v>10637430</v>
      </c>
      <c r="L5" s="21">
        <f t="shared" si="0"/>
        <v>7202990</v>
      </c>
      <c r="M5" s="21">
        <f t="shared" si="0"/>
        <v>315594916</v>
      </c>
      <c r="N5" s="21">
        <f t="shared" si="0"/>
        <v>333435336</v>
      </c>
      <c r="O5" s="21">
        <f t="shared" si="0"/>
        <v>16174104</v>
      </c>
      <c r="P5" s="21">
        <f t="shared" si="0"/>
        <v>39268549</v>
      </c>
      <c r="Q5" s="21">
        <f t="shared" si="0"/>
        <v>168495388</v>
      </c>
      <c r="R5" s="21">
        <f t="shared" si="0"/>
        <v>223938041</v>
      </c>
      <c r="S5" s="21">
        <f t="shared" si="0"/>
        <v>9319445</v>
      </c>
      <c r="T5" s="21">
        <f t="shared" si="0"/>
        <v>27959898</v>
      </c>
      <c r="U5" s="21">
        <f t="shared" si="0"/>
        <v>6075097</v>
      </c>
      <c r="V5" s="21">
        <f t="shared" si="0"/>
        <v>43354440</v>
      </c>
      <c r="W5" s="21">
        <f t="shared" si="0"/>
        <v>1071558028</v>
      </c>
      <c r="X5" s="21">
        <f t="shared" si="0"/>
        <v>1234245850</v>
      </c>
      <c r="Y5" s="21">
        <f t="shared" si="0"/>
        <v>-162687822</v>
      </c>
      <c r="Z5" s="4">
        <f>+IF(X5&lt;&gt;0,+(Y5/X5)*100,0)</f>
        <v>-13.181152037092122</v>
      </c>
      <c r="AA5" s="19">
        <f>SUM(AA6:AA8)</f>
        <v>886065450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917710856</v>
      </c>
      <c r="D7" s="25"/>
      <c r="E7" s="26">
        <v>872768000</v>
      </c>
      <c r="F7" s="27">
        <v>886065450</v>
      </c>
      <c r="G7" s="27">
        <v>270663016</v>
      </c>
      <c r="H7" s="27">
        <v>139401880</v>
      </c>
      <c r="I7" s="27">
        <v>59481283</v>
      </c>
      <c r="J7" s="27">
        <v>469546179</v>
      </c>
      <c r="K7" s="27">
        <v>10180430</v>
      </c>
      <c r="L7" s="27">
        <v>7011990</v>
      </c>
      <c r="M7" s="27">
        <v>315483813</v>
      </c>
      <c r="N7" s="27">
        <v>332676233</v>
      </c>
      <c r="O7" s="27">
        <v>16174104</v>
      </c>
      <c r="P7" s="27">
        <v>38402549</v>
      </c>
      <c r="Q7" s="27">
        <v>168411340</v>
      </c>
      <c r="R7" s="27">
        <v>222987993</v>
      </c>
      <c r="S7" s="27">
        <v>8280445</v>
      </c>
      <c r="T7" s="27">
        <v>25792898</v>
      </c>
      <c r="U7" s="27">
        <v>5823097</v>
      </c>
      <c r="V7" s="27">
        <v>39896440</v>
      </c>
      <c r="W7" s="27">
        <v>1065106845</v>
      </c>
      <c r="X7" s="27">
        <v>1226383300</v>
      </c>
      <c r="Y7" s="27">
        <v>-161276455</v>
      </c>
      <c r="Z7" s="7">
        <v>-13.15</v>
      </c>
      <c r="AA7" s="25">
        <v>886065450</v>
      </c>
    </row>
    <row r="8" spans="1:27" ht="13.5">
      <c r="A8" s="5" t="s">
        <v>35</v>
      </c>
      <c r="B8" s="3"/>
      <c r="C8" s="22"/>
      <c r="D8" s="22"/>
      <c r="E8" s="23">
        <v>4910000</v>
      </c>
      <c r="F8" s="24"/>
      <c r="G8" s="24">
        <v>79032</v>
      </c>
      <c r="H8" s="24">
        <v>1085000</v>
      </c>
      <c r="I8" s="24">
        <v>120000</v>
      </c>
      <c r="J8" s="24">
        <v>1284032</v>
      </c>
      <c r="K8" s="24">
        <v>457000</v>
      </c>
      <c r="L8" s="24">
        <v>191000</v>
      </c>
      <c r="M8" s="24">
        <v>111103</v>
      </c>
      <c r="N8" s="24">
        <v>759103</v>
      </c>
      <c r="O8" s="24"/>
      <c r="P8" s="24">
        <v>866000</v>
      </c>
      <c r="Q8" s="24">
        <v>84048</v>
      </c>
      <c r="R8" s="24">
        <v>950048</v>
      </c>
      <c r="S8" s="24">
        <v>1039000</v>
      </c>
      <c r="T8" s="24">
        <v>2167000</v>
      </c>
      <c r="U8" s="24">
        <v>252000</v>
      </c>
      <c r="V8" s="24">
        <v>3458000</v>
      </c>
      <c r="W8" s="24">
        <v>6451183</v>
      </c>
      <c r="X8" s="24">
        <v>7862550</v>
      </c>
      <c r="Y8" s="24">
        <v>-1411367</v>
      </c>
      <c r="Z8" s="6">
        <v>-17.95</v>
      </c>
      <c r="AA8" s="22"/>
    </row>
    <row r="9" spans="1:27" ht="13.5">
      <c r="A9" s="2" t="s">
        <v>36</v>
      </c>
      <c r="B9" s="3"/>
      <c r="C9" s="19">
        <f aca="true" t="shared" si="1" ref="C9:Y9">SUM(C10:C14)</f>
        <v>15965725</v>
      </c>
      <c r="D9" s="19">
        <f>SUM(D10:D14)</f>
        <v>0</v>
      </c>
      <c r="E9" s="20">
        <f t="shared" si="1"/>
        <v>29963540</v>
      </c>
      <c r="F9" s="21">
        <f t="shared" si="1"/>
        <v>74238682</v>
      </c>
      <c r="G9" s="21">
        <f t="shared" si="1"/>
        <v>2845752</v>
      </c>
      <c r="H9" s="21">
        <f t="shared" si="1"/>
        <v>2440241</v>
      </c>
      <c r="I9" s="21">
        <f t="shared" si="1"/>
        <v>2385982</v>
      </c>
      <c r="J9" s="21">
        <f t="shared" si="1"/>
        <v>7671975</v>
      </c>
      <c r="K9" s="21">
        <f t="shared" si="1"/>
        <v>-1940206</v>
      </c>
      <c r="L9" s="21">
        <f t="shared" si="1"/>
        <v>2282726</v>
      </c>
      <c r="M9" s="21">
        <f t="shared" si="1"/>
        <v>2636057</v>
      </c>
      <c r="N9" s="21">
        <f t="shared" si="1"/>
        <v>2978577</v>
      </c>
      <c r="O9" s="21">
        <f t="shared" si="1"/>
        <v>2366878</v>
      </c>
      <c r="P9" s="21">
        <f t="shared" si="1"/>
        <v>5352531</v>
      </c>
      <c r="Q9" s="21">
        <f t="shared" si="1"/>
        <v>-768490</v>
      </c>
      <c r="R9" s="21">
        <f t="shared" si="1"/>
        <v>6950919</v>
      </c>
      <c r="S9" s="21">
        <f t="shared" si="1"/>
        <v>1349570</v>
      </c>
      <c r="T9" s="21">
        <f t="shared" si="1"/>
        <v>3482309</v>
      </c>
      <c r="U9" s="21">
        <f t="shared" si="1"/>
        <v>2574887</v>
      </c>
      <c r="V9" s="21">
        <f t="shared" si="1"/>
        <v>7406766</v>
      </c>
      <c r="W9" s="21">
        <f t="shared" si="1"/>
        <v>25008237</v>
      </c>
      <c r="X9" s="21">
        <f t="shared" si="1"/>
        <v>3474000</v>
      </c>
      <c r="Y9" s="21">
        <f t="shared" si="1"/>
        <v>21534237</v>
      </c>
      <c r="Z9" s="4">
        <f>+IF(X9&lt;&gt;0,+(Y9/X9)*100,0)</f>
        <v>619.868652849741</v>
      </c>
      <c r="AA9" s="19">
        <f>SUM(AA10:AA14)</f>
        <v>74238682</v>
      </c>
    </row>
    <row r="10" spans="1:27" ht="13.5">
      <c r="A10" s="5" t="s">
        <v>37</v>
      </c>
      <c r="B10" s="3"/>
      <c r="C10" s="22">
        <v>198566</v>
      </c>
      <c r="D10" s="22"/>
      <c r="E10" s="23">
        <v>27338540</v>
      </c>
      <c r="F10" s="24">
        <v>292300</v>
      </c>
      <c r="G10" s="24">
        <v>2845752</v>
      </c>
      <c r="H10" s="24"/>
      <c r="I10" s="24">
        <v>2385982</v>
      </c>
      <c r="J10" s="24">
        <v>5231734</v>
      </c>
      <c r="K10" s="24">
        <v>-3826813</v>
      </c>
      <c r="L10" s="24">
        <v>591449</v>
      </c>
      <c r="M10" s="24">
        <v>2635207</v>
      </c>
      <c r="N10" s="24">
        <v>-600157</v>
      </c>
      <c r="O10" s="24">
        <v>1499</v>
      </c>
      <c r="P10" s="24"/>
      <c r="Q10" s="24"/>
      <c r="R10" s="24">
        <v>1499</v>
      </c>
      <c r="S10" s="24">
        <v>1348753</v>
      </c>
      <c r="T10" s="24"/>
      <c r="U10" s="24">
        <v>1269234</v>
      </c>
      <c r="V10" s="24">
        <v>2617987</v>
      </c>
      <c r="W10" s="24">
        <v>7251063</v>
      </c>
      <c r="X10" s="24">
        <v>143900</v>
      </c>
      <c r="Y10" s="24">
        <v>7107163</v>
      </c>
      <c r="Z10" s="6">
        <v>4938.96</v>
      </c>
      <c r="AA10" s="22">
        <v>292300</v>
      </c>
    </row>
    <row r="11" spans="1:27" ht="13.5">
      <c r="A11" s="5" t="s">
        <v>38</v>
      </c>
      <c r="B11" s="3"/>
      <c r="C11" s="22">
        <v>56251</v>
      </c>
      <c r="D11" s="22"/>
      <c r="E11" s="23"/>
      <c r="F11" s="24">
        <v>169600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169600</v>
      </c>
      <c r="Y11" s="24">
        <v>-169600</v>
      </c>
      <c r="Z11" s="6">
        <v>-100</v>
      </c>
      <c r="AA11" s="22">
        <v>169600</v>
      </c>
    </row>
    <row r="12" spans="1:27" ht="13.5">
      <c r="A12" s="5" t="s">
        <v>39</v>
      </c>
      <c r="B12" s="3"/>
      <c r="C12" s="22">
        <v>15673999</v>
      </c>
      <c r="D12" s="22"/>
      <c r="E12" s="23">
        <v>2625000</v>
      </c>
      <c r="F12" s="24">
        <v>29241282</v>
      </c>
      <c r="G12" s="24"/>
      <c r="H12" s="24">
        <v>2440241</v>
      </c>
      <c r="I12" s="24"/>
      <c r="J12" s="24">
        <v>2440241</v>
      </c>
      <c r="K12" s="24">
        <v>1886607</v>
      </c>
      <c r="L12" s="24">
        <v>1691277</v>
      </c>
      <c r="M12" s="24">
        <v>850</v>
      </c>
      <c r="N12" s="24">
        <v>3578734</v>
      </c>
      <c r="O12" s="24">
        <v>2365379</v>
      </c>
      <c r="P12" s="24">
        <v>5352531</v>
      </c>
      <c r="Q12" s="24">
        <v>-768490</v>
      </c>
      <c r="R12" s="24">
        <v>6949420</v>
      </c>
      <c r="S12" s="24">
        <v>817</v>
      </c>
      <c r="T12" s="24">
        <v>3482309</v>
      </c>
      <c r="U12" s="24">
        <v>1305653</v>
      </c>
      <c r="V12" s="24">
        <v>4788779</v>
      </c>
      <c r="W12" s="24">
        <v>17757174</v>
      </c>
      <c r="X12" s="24">
        <v>2625000</v>
      </c>
      <c r="Y12" s="24">
        <v>15132174</v>
      </c>
      <c r="Z12" s="6">
        <v>576.46</v>
      </c>
      <c r="AA12" s="22">
        <v>29241282</v>
      </c>
    </row>
    <row r="13" spans="1:27" ht="13.5">
      <c r="A13" s="5" t="s">
        <v>40</v>
      </c>
      <c r="B13" s="3"/>
      <c r="C13" s="22">
        <v>36909</v>
      </c>
      <c r="D13" s="22"/>
      <c r="E13" s="23"/>
      <c r="F13" s="24">
        <v>44535500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535500</v>
      </c>
      <c r="Y13" s="24">
        <v>-535500</v>
      </c>
      <c r="Z13" s="6">
        <v>-100</v>
      </c>
      <c r="AA13" s="22">
        <v>44535500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552178</v>
      </c>
      <c r="D15" s="19">
        <f>SUM(D16:D18)</f>
        <v>0</v>
      </c>
      <c r="E15" s="20">
        <f t="shared" si="2"/>
        <v>359073000</v>
      </c>
      <c r="F15" s="21">
        <f t="shared" si="2"/>
        <v>1159000</v>
      </c>
      <c r="G15" s="21">
        <f t="shared" si="2"/>
        <v>100005554</v>
      </c>
      <c r="H15" s="21">
        <f t="shared" si="2"/>
        <v>20690</v>
      </c>
      <c r="I15" s="21">
        <f t="shared" si="2"/>
        <v>11758</v>
      </c>
      <c r="J15" s="21">
        <f t="shared" si="2"/>
        <v>100038002</v>
      </c>
      <c r="K15" s="21">
        <f t="shared" si="2"/>
        <v>141780002</v>
      </c>
      <c r="L15" s="21">
        <f t="shared" si="2"/>
        <v>28546</v>
      </c>
      <c r="M15" s="21">
        <f t="shared" si="2"/>
        <v>4124</v>
      </c>
      <c r="N15" s="21">
        <f t="shared" si="2"/>
        <v>141812672</v>
      </c>
      <c r="O15" s="21">
        <f t="shared" si="2"/>
        <v>64453</v>
      </c>
      <c r="P15" s="21">
        <f t="shared" si="2"/>
        <v>32062</v>
      </c>
      <c r="Q15" s="21">
        <f t="shared" si="2"/>
        <v>38355000</v>
      </c>
      <c r="R15" s="21">
        <f t="shared" si="2"/>
        <v>38451515</v>
      </c>
      <c r="S15" s="21">
        <f t="shared" si="2"/>
        <v>16422</v>
      </c>
      <c r="T15" s="21">
        <f t="shared" si="2"/>
        <v>43736</v>
      </c>
      <c r="U15" s="21">
        <f t="shared" si="2"/>
        <v>68807</v>
      </c>
      <c r="V15" s="21">
        <f t="shared" si="2"/>
        <v>128965</v>
      </c>
      <c r="W15" s="21">
        <f t="shared" si="2"/>
        <v>280431154</v>
      </c>
      <c r="X15" s="21">
        <f t="shared" si="2"/>
        <v>27616282</v>
      </c>
      <c r="Y15" s="21">
        <f t="shared" si="2"/>
        <v>252814872</v>
      </c>
      <c r="Z15" s="4">
        <f>+IF(X15&lt;&gt;0,+(Y15/X15)*100,0)</f>
        <v>915.4558604232097</v>
      </c>
      <c r="AA15" s="19">
        <f>SUM(AA16:AA18)</f>
        <v>1159000</v>
      </c>
    </row>
    <row r="16" spans="1:27" ht="13.5">
      <c r="A16" s="5" t="s">
        <v>43</v>
      </c>
      <c r="B16" s="3"/>
      <c r="C16" s="22">
        <v>552178</v>
      </c>
      <c r="D16" s="22"/>
      <c r="E16" s="23">
        <v>300000</v>
      </c>
      <c r="F16" s="24">
        <v>1159000</v>
      </c>
      <c r="G16" s="24">
        <v>3554</v>
      </c>
      <c r="H16" s="24">
        <v>20690</v>
      </c>
      <c r="I16" s="24">
        <v>11758</v>
      </c>
      <c r="J16" s="24">
        <v>36002</v>
      </c>
      <c r="K16" s="24">
        <v>36002</v>
      </c>
      <c r="L16" s="24">
        <v>28546</v>
      </c>
      <c r="M16" s="24">
        <v>4124</v>
      </c>
      <c r="N16" s="24">
        <v>68672</v>
      </c>
      <c r="O16" s="24">
        <v>64453</v>
      </c>
      <c r="P16" s="24">
        <v>32062</v>
      </c>
      <c r="Q16" s="24"/>
      <c r="R16" s="24">
        <v>96515</v>
      </c>
      <c r="S16" s="24">
        <v>16422</v>
      </c>
      <c r="T16" s="24">
        <v>13377</v>
      </c>
      <c r="U16" s="24">
        <v>68807</v>
      </c>
      <c r="V16" s="24">
        <v>98606</v>
      </c>
      <c r="W16" s="24">
        <v>299795</v>
      </c>
      <c r="X16" s="24">
        <v>1000000</v>
      </c>
      <c r="Y16" s="24">
        <v>-700205</v>
      </c>
      <c r="Z16" s="6">
        <v>-70.02</v>
      </c>
      <c r="AA16" s="22">
        <v>1159000</v>
      </c>
    </row>
    <row r="17" spans="1:27" ht="13.5">
      <c r="A17" s="5" t="s">
        <v>44</v>
      </c>
      <c r="B17" s="3"/>
      <c r="C17" s="22"/>
      <c r="D17" s="22"/>
      <c r="E17" s="23">
        <v>358773000</v>
      </c>
      <c r="F17" s="24"/>
      <c r="G17" s="24">
        <v>100002000</v>
      </c>
      <c r="H17" s="24"/>
      <c r="I17" s="24"/>
      <c r="J17" s="24">
        <v>100002000</v>
      </c>
      <c r="K17" s="24">
        <v>141744000</v>
      </c>
      <c r="L17" s="24"/>
      <c r="M17" s="24"/>
      <c r="N17" s="24">
        <v>141744000</v>
      </c>
      <c r="O17" s="24"/>
      <c r="P17" s="24"/>
      <c r="Q17" s="24">
        <v>38355000</v>
      </c>
      <c r="R17" s="24">
        <v>38355000</v>
      </c>
      <c r="S17" s="24"/>
      <c r="T17" s="24">
        <v>30359</v>
      </c>
      <c r="U17" s="24"/>
      <c r="V17" s="24">
        <v>30359</v>
      </c>
      <c r="W17" s="24">
        <v>280131359</v>
      </c>
      <c r="X17" s="24">
        <v>26616282</v>
      </c>
      <c r="Y17" s="24">
        <v>253515077</v>
      </c>
      <c r="Z17" s="6">
        <v>952.48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115355105</v>
      </c>
      <c r="D19" s="19">
        <f>SUM(D20:D23)</f>
        <v>0</v>
      </c>
      <c r="E19" s="20">
        <f t="shared" si="3"/>
        <v>349963000</v>
      </c>
      <c r="F19" s="21">
        <f t="shared" si="3"/>
        <v>277882954</v>
      </c>
      <c r="G19" s="21">
        <f t="shared" si="3"/>
        <v>11310</v>
      </c>
      <c r="H19" s="21">
        <f t="shared" si="3"/>
        <v>2571404</v>
      </c>
      <c r="I19" s="21">
        <f t="shared" si="3"/>
        <v>41402387</v>
      </c>
      <c r="J19" s="21">
        <f t="shared" si="3"/>
        <v>43985101</v>
      </c>
      <c r="K19" s="21">
        <f t="shared" si="3"/>
        <v>7473687</v>
      </c>
      <c r="L19" s="21">
        <f t="shared" si="3"/>
        <v>69473483</v>
      </c>
      <c r="M19" s="21">
        <f t="shared" si="3"/>
        <v>11338066</v>
      </c>
      <c r="N19" s="21">
        <f t="shared" si="3"/>
        <v>88285236</v>
      </c>
      <c r="O19" s="21">
        <f t="shared" si="3"/>
        <v>1355547</v>
      </c>
      <c r="P19" s="21">
        <f t="shared" si="3"/>
        <v>4507153</v>
      </c>
      <c r="Q19" s="21">
        <f t="shared" si="3"/>
        <v>86815996</v>
      </c>
      <c r="R19" s="21">
        <f t="shared" si="3"/>
        <v>92678696</v>
      </c>
      <c r="S19" s="21">
        <f t="shared" si="3"/>
        <v>-1769794</v>
      </c>
      <c r="T19" s="21">
        <f t="shared" si="3"/>
        <v>3617882</v>
      </c>
      <c r="U19" s="21">
        <f t="shared" si="3"/>
        <v>3393858</v>
      </c>
      <c r="V19" s="21">
        <f t="shared" si="3"/>
        <v>5241946</v>
      </c>
      <c r="W19" s="21">
        <f t="shared" si="3"/>
        <v>230190979</v>
      </c>
      <c r="X19" s="21">
        <f t="shared" si="3"/>
        <v>353962954</v>
      </c>
      <c r="Y19" s="21">
        <f t="shared" si="3"/>
        <v>-123771975</v>
      </c>
      <c r="Z19" s="4">
        <f>+IF(X19&lt;&gt;0,+(Y19/X19)*100,0)</f>
        <v>-34.967494084140796</v>
      </c>
      <c r="AA19" s="19">
        <f>SUM(AA20:AA23)</f>
        <v>277882954</v>
      </c>
    </row>
    <row r="20" spans="1:27" ht="13.5">
      <c r="A20" s="5" t="s">
        <v>47</v>
      </c>
      <c r="B20" s="3"/>
      <c r="C20" s="22">
        <v>7200000</v>
      </c>
      <c r="D20" s="22"/>
      <c r="E20" s="23">
        <v>5000000</v>
      </c>
      <c r="F20" s="24">
        <v>5000000</v>
      </c>
      <c r="G20" s="24"/>
      <c r="H20" s="24"/>
      <c r="I20" s="24"/>
      <c r="J20" s="24"/>
      <c r="K20" s="24">
        <v>2000000</v>
      </c>
      <c r="L20" s="24">
        <v>2000000</v>
      </c>
      <c r="M20" s="24">
        <v>1000000</v>
      </c>
      <c r="N20" s="24">
        <v>5000000</v>
      </c>
      <c r="O20" s="24"/>
      <c r="P20" s="24"/>
      <c r="Q20" s="24"/>
      <c r="R20" s="24"/>
      <c r="S20" s="24"/>
      <c r="T20" s="24"/>
      <c r="U20" s="24"/>
      <c r="V20" s="24"/>
      <c r="W20" s="24">
        <v>5000000</v>
      </c>
      <c r="X20" s="24">
        <v>5000000</v>
      </c>
      <c r="Y20" s="24"/>
      <c r="Z20" s="6">
        <v>0</v>
      </c>
      <c r="AA20" s="22">
        <v>5000000</v>
      </c>
    </row>
    <row r="21" spans="1:27" ht="13.5">
      <c r="A21" s="5" t="s">
        <v>48</v>
      </c>
      <c r="B21" s="3"/>
      <c r="C21" s="22">
        <v>99092181</v>
      </c>
      <c r="D21" s="22"/>
      <c r="E21" s="23">
        <v>335248000</v>
      </c>
      <c r="F21" s="24">
        <v>261667754</v>
      </c>
      <c r="G21" s="24">
        <v>10299</v>
      </c>
      <c r="H21" s="24">
        <v>1756874</v>
      </c>
      <c r="I21" s="24">
        <v>40578443</v>
      </c>
      <c r="J21" s="24">
        <v>42345616</v>
      </c>
      <c r="K21" s="24">
        <v>3859589</v>
      </c>
      <c r="L21" s="24">
        <v>66638343</v>
      </c>
      <c r="M21" s="24">
        <v>10274814</v>
      </c>
      <c r="N21" s="24">
        <v>80772746</v>
      </c>
      <c r="O21" s="24">
        <v>781335</v>
      </c>
      <c r="P21" s="24">
        <v>3489784</v>
      </c>
      <c r="Q21" s="24">
        <v>86779574</v>
      </c>
      <c r="R21" s="24">
        <v>91050693</v>
      </c>
      <c r="S21" s="24">
        <v>-3252000</v>
      </c>
      <c r="T21" s="24">
        <v>3302491</v>
      </c>
      <c r="U21" s="24">
        <v>2577121</v>
      </c>
      <c r="V21" s="24">
        <v>2627612</v>
      </c>
      <c r="W21" s="24">
        <v>216796667</v>
      </c>
      <c r="X21" s="24">
        <v>335247754</v>
      </c>
      <c r="Y21" s="24">
        <v>-118451087</v>
      </c>
      <c r="Z21" s="6">
        <v>-35.33</v>
      </c>
      <c r="AA21" s="22">
        <v>261667754</v>
      </c>
    </row>
    <row r="22" spans="1:27" ht="13.5">
      <c r="A22" s="5" t="s">
        <v>49</v>
      </c>
      <c r="B22" s="3"/>
      <c r="C22" s="25">
        <v>3070331</v>
      </c>
      <c r="D22" s="25"/>
      <c r="E22" s="26">
        <v>3223000</v>
      </c>
      <c r="F22" s="27">
        <v>3223470</v>
      </c>
      <c r="G22" s="27">
        <v>1011</v>
      </c>
      <c r="H22" s="27">
        <v>265862</v>
      </c>
      <c r="I22" s="27">
        <v>262000</v>
      </c>
      <c r="J22" s="27">
        <v>528873</v>
      </c>
      <c r="K22" s="27">
        <v>503486</v>
      </c>
      <c r="L22" s="27">
        <v>260181</v>
      </c>
      <c r="M22" s="27">
        <v>48390</v>
      </c>
      <c r="N22" s="27">
        <v>812057</v>
      </c>
      <c r="O22" s="27">
        <v>558842</v>
      </c>
      <c r="P22" s="27">
        <v>457157</v>
      </c>
      <c r="Q22" s="27">
        <v>30573</v>
      </c>
      <c r="R22" s="27">
        <v>1046572</v>
      </c>
      <c r="S22" s="27">
        <v>359137</v>
      </c>
      <c r="T22" s="27">
        <v>315391</v>
      </c>
      <c r="U22" s="27">
        <v>283491</v>
      </c>
      <c r="V22" s="27">
        <v>958019</v>
      </c>
      <c r="W22" s="27">
        <v>3345521</v>
      </c>
      <c r="X22" s="27">
        <v>7223470</v>
      </c>
      <c r="Y22" s="27">
        <v>-3877949</v>
      </c>
      <c r="Z22" s="7">
        <v>-53.69</v>
      </c>
      <c r="AA22" s="25">
        <v>3223470</v>
      </c>
    </row>
    <row r="23" spans="1:27" ht="13.5">
      <c r="A23" s="5" t="s">
        <v>50</v>
      </c>
      <c r="B23" s="3"/>
      <c r="C23" s="22">
        <v>5992593</v>
      </c>
      <c r="D23" s="22"/>
      <c r="E23" s="23">
        <v>6492000</v>
      </c>
      <c r="F23" s="24">
        <v>7991730</v>
      </c>
      <c r="G23" s="24"/>
      <c r="H23" s="24">
        <v>548668</v>
      </c>
      <c r="I23" s="24">
        <v>561944</v>
      </c>
      <c r="J23" s="24">
        <v>1110612</v>
      </c>
      <c r="K23" s="24">
        <v>1110612</v>
      </c>
      <c r="L23" s="24">
        <v>574959</v>
      </c>
      <c r="M23" s="24">
        <v>14862</v>
      </c>
      <c r="N23" s="24">
        <v>1700433</v>
      </c>
      <c r="O23" s="24">
        <v>15370</v>
      </c>
      <c r="P23" s="24">
        <v>560212</v>
      </c>
      <c r="Q23" s="24">
        <v>5849</v>
      </c>
      <c r="R23" s="24">
        <v>581431</v>
      </c>
      <c r="S23" s="24">
        <v>1123069</v>
      </c>
      <c r="T23" s="24"/>
      <c r="U23" s="24">
        <v>533246</v>
      </c>
      <c r="V23" s="24">
        <v>1656315</v>
      </c>
      <c r="W23" s="24">
        <v>5048791</v>
      </c>
      <c r="X23" s="24">
        <v>6491730</v>
      </c>
      <c r="Y23" s="24">
        <v>-1442939</v>
      </c>
      <c r="Z23" s="6">
        <v>-22.23</v>
      </c>
      <c r="AA23" s="22">
        <v>7991730</v>
      </c>
    </row>
    <row r="24" spans="1:27" ht="13.5">
      <c r="A24" s="2" t="s">
        <v>51</v>
      </c>
      <c r="B24" s="8" t="s">
        <v>52</v>
      </c>
      <c r="C24" s="19">
        <v>366158000</v>
      </c>
      <c r="D24" s="19"/>
      <c r="E24" s="20"/>
      <c r="F24" s="21">
        <v>346689774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346689774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1415741864</v>
      </c>
      <c r="D25" s="40">
        <f>+D5+D9+D15+D19+D24</f>
        <v>0</v>
      </c>
      <c r="E25" s="41">
        <f t="shared" si="4"/>
        <v>1616677540</v>
      </c>
      <c r="F25" s="42">
        <f t="shared" si="4"/>
        <v>1586035860</v>
      </c>
      <c r="G25" s="42">
        <f t="shared" si="4"/>
        <v>373604664</v>
      </c>
      <c r="H25" s="42">
        <f t="shared" si="4"/>
        <v>145519215</v>
      </c>
      <c r="I25" s="42">
        <f t="shared" si="4"/>
        <v>103401410</v>
      </c>
      <c r="J25" s="42">
        <f t="shared" si="4"/>
        <v>622525289</v>
      </c>
      <c r="K25" s="42">
        <f t="shared" si="4"/>
        <v>157950913</v>
      </c>
      <c r="L25" s="42">
        <f t="shared" si="4"/>
        <v>78987745</v>
      </c>
      <c r="M25" s="42">
        <f t="shared" si="4"/>
        <v>329573163</v>
      </c>
      <c r="N25" s="42">
        <f t="shared" si="4"/>
        <v>566511821</v>
      </c>
      <c r="O25" s="42">
        <f t="shared" si="4"/>
        <v>19960982</v>
      </c>
      <c r="P25" s="42">
        <f t="shared" si="4"/>
        <v>49160295</v>
      </c>
      <c r="Q25" s="42">
        <f t="shared" si="4"/>
        <v>292897894</v>
      </c>
      <c r="R25" s="42">
        <f t="shared" si="4"/>
        <v>362019171</v>
      </c>
      <c r="S25" s="42">
        <f t="shared" si="4"/>
        <v>8915643</v>
      </c>
      <c r="T25" s="42">
        <f t="shared" si="4"/>
        <v>35103825</v>
      </c>
      <c r="U25" s="42">
        <f t="shared" si="4"/>
        <v>12112649</v>
      </c>
      <c r="V25" s="42">
        <f t="shared" si="4"/>
        <v>56132117</v>
      </c>
      <c r="W25" s="42">
        <f t="shared" si="4"/>
        <v>1607188398</v>
      </c>
      <c r="X25" s="42">
        <f t="shared" si="4"/>
        <v>1619299086</v>
      </c>
      <c r="Y25" s="42">
        <f t="shared" si="4"/>
        <v>-12110688</v>
      </c>
      <c r="Z25" s="43">
        <f>+IF(X25&lt;&gt;0,+(Y25/X25)*100,0)</f>
        <v>-0.7478969206310044</v>
      </c>
      <c r="AA25" s="40">
        <f>+AA5+AA9+AA15+AA19+AA24</f>
        <v>1586035860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614683202</v>
      </c>
      <c r="D28" s="19">
        <f>SUM(D29:D31)</f>
        <v>0</v>
      </c>
      <c r="E28" s="20">
        <f t="shared" si="5"/>
        <v>569828000</v>
      </c>
      <c r="F28" s="21">
        <f t="shared" si="5"/>
        <v>637557480</v>
      </c>
      <c r="G28" s="21">
        <f t="shared" si="5"/>
        <v>32350907</v>
      </c>
      <c r="H28" s="21">
        <f t="shared" si="5"/>
        <v>34025840</v>
      </c>
      <c r="I28" s="21">
        <f t="shared" si="5"/>
        <v>32964234</v>
      </c>
      <c r="J28" s="21">
        <f t="shared" si="5"/>
        <v>99340981</v>
      </c>
      <c r="K28" s="21">
        <f t="shared" si="5"/>
        <v>38884785</v>
      </c>
      <c r="L28" s="21">
        <f t="shared" si="5"/>
        <v>34534642</v>
      </c>
      <c r="M28" s="21">
        <f t="shared" si="5"/>
        <v>118698313</v>
      </c>
      <c r="N28" s="21">
        <f t="shared" si="5"/>
        <v>192117740</v>
      </c>
      <c r="O28" s="21">
        <f t="shared" si="5"/>
        <v>31938874</v>
      </c>
      <c r="P28" s="21">
        <f t="shared" si="5"/>
        <v>37119818</v>
      </c>
      <c r="Q28" s="21">
        <f t="shared" si="5"/>
        <v>35845565</v>
      </c>
      <c r="R28" s="21">
        <f t="shared" si="5"/>
        <v>104904257</v>
      </c>
      <c r="S28" s="21">
        <f t="shared" si="5"/>
        <v>35175736</v>
      </c>
      <c r="T28" s="21">
        <f t="shared" si="5"/>
        <v>34862124</v>
      </c>
      <c r="U28" s="21">
        <f t="shared" si="5"/>
        <v>39448751</v>
      </c>
      <c r="V28" s="21">
        <f t="shared" si="5"/>
        <v>109486611</v>
      </c>
      <c r="W28" s="21">
        <f t="shared" si="5"/>
        <v>505849589</v>
      </c>
      <c r="X28" s="21">
        <f t="shared" si="5"/>
        <v>574088726</v>
      </c>
      <c r="Y28" s="21">
        <f t="shared" si="5"/>
        <v>-68239137</v>
      </c>
      <c r="Z28" s="4">
        <f>+IF(X28&lt;&gt;0,+(Y28/X28)*100,0)</f>
        <v>-11.886514036856386</v>
      </c>
      <c r="AA28" s="19">
        <f>SUM(AA29:AA31)</f>
        <v>637557480</v>
      </c>
    </row>
    <row r="29" spans="1:27" ht="13.5">
      <c r="A29" s="5" t="s">
        <v>33</v>
      </c>
      <c r="B29" s="3"/>
      <c r="C29" s="22">
        <v>29306223</v>
      </c>
      <c r="D29" s="22"/>
      <c r="E29" s="23">
        <v>42015000</v>
      </c>
      <c r="F29" s="24">
        <v>37337312</v>
      </c>
      <c r="G29" s="24">
        <v>2806580</v>
      </c>
      <c r="H29" s="24">
        <v>3123396</v>
      </c>
      <c r="I29" s="24">
        <v>2675418</v>
      </c>
      <c r="J29" s="24">
        <v>8605394</v>
      </c>
      <c r="K29" s="24">
        <v>3240930</v>
      </c>
      <c r="L29" s="24">
        <v>2585357</v>
      </c>
      <c r="M29" s="24">
        <v>2289159</v>
      </c>
      <c r="N29" s="24">
        <v>8115446</v>
      </c>
      <c r="O29" s="24">
        <v>2251000</v>
      </c>
      <c r="P29" s="24">
        <v>2645420</v>
      </c>
      <c r="Q29" s="24">
        <v>3016816</v>
      </c>
      <c r="R29" s="24">
        <v>7913236</v>
      </c>
      <c r="S29" s="24">
        <v>2739769</v>
      </c>
      <c r="T29" s="24">
        <v>3073428</v>
      </c>
      <c r="U29" s="24">
        <v>3002000</v>
      </c>
      <c r="V29" s="24">
        <v>8815197</v>
      </c>
      <c r="W29" s="24">
        <v>33449273</v>
      </c>
      <c r="X29" s="24">
        <v>42014782</v>
      </c>
      <c r="Y29" s="24">
        <v>-8565509</v>
      </c>
      <c r="Z29" s="6">
        <v>-20.39</v>
      </c>
      <c r="AA29" s="22">
        <v>37337312</v>
      </c>
    </row>
    <row r="30" spans="1:27" ht="13.5">
      <c r="A30" s="5" t="s">
        <v>34</v>
      </c>
      <c r="B30" s="3"/>
      <c r="C30" s="25">
        <v>585083605</v>
      </c>
      <c r="D30" s="25"/>
      <c r="E30" s="26">
        <v>145689000</v>
      </c>
      <c r="F30" s="27">
        <v>599809448</v>
      </c>
      <c r="G30" s="27">
        <v>48230</v>
      </c>
      <c r="H30" s="27">
        <v>61645</v>
      </c>
      <c r="I30" s="27">
        <v>689620</v>
      </c>
      <c r="J30" s="27">
        <v>799495</v>
      </c>
      <c r="K30" s="27">
        <v>5135256</v>
      </c>
      <c r="L30" s="27">
        <v>631927</v>
      </c>
      <c r="M30" s="27">
        <v>67505092</v>
      </c>
      <c r="N30" s="27">
        <v>73272275</v>
      </c>
      <c r="O30" s="27">
        <v>103726</v>
      </c>
      <c r="P30" s="27">
        <v>3729002</v>
      </c>
      <c r="Q30" s="27">
        <v>863919</v>
      </c>
      <c r="R30" s="27">
        <v>4696647</v>
      </c>
      <c r="S30" s="27">
        <v>2052422</v>
      </c>
      <c r="T30" s="27">
        <v>-1511000</v>
      </c>
      <c r="U30" s="27">
        <v>725363</v>
      </c>
      <c r="V30" s="27">
        <v>1266785</v>
      </c>
      <c r="W30" s="27">
        <v>80035202</v>
      </c>
      <c r="X30" s="27">
        <v>148944034</v>
      </c>
      <c r="Y30" s="27">
        <v>-68908832</v>
      </c>
      <c r="Z30" s="7">
        <v>-46.26</v>
      </c>
      <c r="AA30" s="25">
        <v>599809448</v>
      </c>
    </row>
    <row r="31" spans="1:27" ht="13.5">
      <c r="A31" s="5" t="s">
        <v>35</v>
      </c>
      <c r="B31" s="3"/>
      <c r="C31" s="22">
        <v>293374</v>
      </c>
      <c r="D31" s="22"/>
      <c r="E31" s="23">
        <v>382124000</v>
      </c>
      <c r="F31" s="24">
        <v>410720</v>
      </c>
      <c r="G31" s="24">
        <v>29496097</v>
      </c>
      <c r="H31" s="24">
        <v>30840799</v>
      </c>
      <c r="I31" s="24">
        <v>29599196</v>
      </c>
      <c r="J31" s="24">
        <v>89936092</v>
      </c>
      <c r="K31" s="24">
        <v>30508599</v>
      </c>
      <c r="L31" s="24">
        <v>31317358</v>
      </c>
      <c r="M31" s="24">
        <v>48904062</v>
      </c>
      <c r="N31" s="24">
        <v>110730019</v>
      </c>
      <c r="O31" s="24">
        <v>29584148</v>
      </c>
      <c r="P31" s="24">
        <v>30745396</v>
      </c>
      <c r="Q31" s="24">
        <v>31964830</v>
      </c>
      <c r="R31" s="24">
        <v>92294374</v>
      </c>
      <c r="S31" s="24">
        <v>30383545</v>
      </c>
      <c r="T31" s="24">
        <v>33299696</v>
      </c>
      <c r="U31" s="24">
        <v>35721388</v>
      </c>
      <c r="V31" s="24">
        <v>99404629</v>
      </c>
      <c r="W31" s="24">
        <v>392365114</v>
      </c>
      <c r="X31" s="24">
        <v>383129910</v>
      </c>
      <c r="Y31" s="24">
        <v>9235204</v>
      </c>
      <c r="Z31" s="6">
        <v>2.41</v>
      </c>
      <c r="AA31" s="22">
        <v>410720</v>
      </c>
    </row>
    <row r="32" spans="1:27" ht="13.5">
      <c r="A32" s="2" t="s">
        <v>36</v>
      </c>
      <c r="B32" s="3"/>
      <c r="C32" s="19">
        <f aca="true" t="shared" si="6" ref="C32:Y32">SUM(C33:C37)</f>
        <v>45781311</v>
      </c>
      <c r="D32" s="19">
        <f>SUM(D33:D37)</f>
        <v>0</v>
      </c>
      <c r="E32" s="20">
        <f t="shared" si="6"/>
        <v>54967000</v>
      </c>
      <c r="F32" s="21">
        <f t="shared" si="6"/>
        <v>56388056</v>
      </c>
      <c r="G32" s="21">
        <f t="shared" si="6"/>
        <v>2523592</v>
      </c>
      <c r="H32" s="21">
        <f t="shared" si="6"/>
        <v>2381937</v>
      </c>
      <c r="I32" s="21">
        <f t="shared" si="6"/>
        <v>3143864</v>
      </c>
      <c r="J32" s="21">
        <f t="shared" si="6"/>
        <v>8049393</v>
      </c>
      <c r="K32" s="21">
        <f t="shared" si="6"/>
        <v>3272336</v>
      </c>
      <c r="L32" s="21">
        <f t="shared" si="6"/>
        <v>3175601</v>
      </c>
      <c r="M32" s="21">
        <f t="shared" si="6"/>
        <v>2633124</v>
      </c>
      <c r="N32" s="21">
        <f t="shared" si="6"/>
        <v>9081061</v>
      </c>
      <c r="O32" s="21">
        <f t="shared" si="6"/>
        <v>0</v>
      </c>
      <c r="P32" s="21">
        <f t="shared" si="6"/>
        <v>5295327</v>
      </c>
      <c r="Q32" s="21">
        <f t="shared" si="6"/>
        <v>3627861</v>
      </c>
      <c r="R32" s="21">
        <f t="shared" si="6"/>
        <v>8923188</v>
      </c>
      <c r="S32" s="21">
        <f t="shared" si="6"/>
        <v>0</v>
      </c>
      <c r="T32" s="21">
        <f t="shared" si="6"/>
        <v>5049977</v>
      </c>
      <c r="U32" s="21">
        <f t="shared" si="6"/>
        <v>3703626</v>
      </c>
      <c r="V32" s="21">
        <f t="shared" si="6"/>
        <v>8753603</v>
      </c>
      <c r="W32" s="21">
        <f t="shared" si="6"/>
        <v>34807245</v>
      </c>
      <c r="X32" s="21">
        <f t="shared" si="6"/>
        <v>58103056</v>
      </c>
      <c r="Y32" s="21">
        <f t="shared" si="6"/>
        <v>-23295811</v>
      </c>
      <c r="Z32" s="4">
        <f>+IF(X32&lt;&gt;0,+(Y32/X32)*100,0)</f>
        <v>-40.093951340528456</v>
      </c>
      <c r="AA32" s="19">
        <f>SUM(AA33:AA37)</f>
        <v>56388056</v>
      </c>
    </row>
    <row r="33" spans="1:27" ht="13.5">
      <c r="A33" s="5" t="s">
        <v>37</v>
      </c>
      <c r="B33" s="3"/>
      <c r="C33" s="22">
        <v>31807106</v>
      </c>
      <c r="D33" s="22"/>
      <c r="E33" s="23">
        <v>46353000</v>
      </c>
      <c r="F33" s="24">
        <v>41890535</v>
      </c>
      <c r="G33" s="24">
        <v>2428442</v>
      </c>
      <c r="H33" s="24">
        <v>2373704</v>
      </c>
      <c r="I33" s="24">
        <v>2878665</v>
      </c>
      <c r="J33" s="24">
        <v>7680811</v>
      </c>
      <c r="K33" s="24">
        <v>3272336</v>
      </c>
      <c r="L33" s="24">
        <v>2996415</v>
      </c>
      <c r="M33" s="24">
        <v>2624177</v>
      </c>
      <c r="N33" s="24">
        <v>8892928</v>
      </c>
      <c r="O33" s="24"/>
      <c r="P33" s="24">
        <v>4990959</v>
      </c>
      <c r="Q33" s="24">
        <v>3200111</v>
      </c>
      <c r="R33" s="24">
        <v>8191070</v>
      </c>
      <c r="S33" s="24"/>
      <c r="T33" s="24">
        <v>4407286</v>
      </c>
      <c r="U33" s="24">
        <v>3373677</v>
      </c>
      <c r="V33" s="24">
        <v>7780963</v>
      </c>
      <c r="W33" s="24">
        <v>32545772</v>
      </c>
      <c r="X33" s="24">
        <v>43590535</v>
      </c>
      <c r="Y33" s="24">
        <v>-11044763</v>
      </c>
      <c r="Z33" s="6">
        <v>-25.34</v>
      </c>
      <c r="AA33" s="22">
        <v>41890535</v>
      </c>
    </row>
    <row r="34" spans="1:27" ht="13.5">
      <c r="A34" s="5" t="s">
        <v>38</v>
      </c>
      <c r="B34" s="3"/>
      <c r="C34" s="22">
        <v>8035321</v>
      </c>
      <c r="D34" s="22"/>
      <c r="E34" s="23"/>
      <c r="F34" s="24">
        <v>5540714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400000</v>
      </c>
      <c r="Y34" s="24">
        <v>-400000</v>
      </c>
      <c r="Z34" s="6">
        <v>-100</v>
      </c>
      <c r="AA34" s="22">
        <v>5540714</v>
      </c>
    </row>
    <row r="35" spans="1:27" ht="13.5">
      <c r="A35" s="5" t="s">
        <v>39</v>
      </c>
      <c r="B35" s="3"/>
      <c r="C35" s="22">
        <v>1590</v>
      </c>
      <c r="D35" s="22"/>
      <c r="E35" s="23">
        <v>8614000</v>
      </c>
      <c r="F35" s="24">
        <v>1906807</v>
      </c>
      <c r="G35" s="24">
        <v>95150</v>
      </c>
      <c r="H35" s="24">
        <v>8233</v>
      </c>
      <c r="I35" s="24">
        <v>265199</v>
      </c>
      <c r="J35" s="24">
        <v>368582</v>
      </c>
      <c r="K35" s="24"/>
      <c r="L35" s="24">
        <v>179186</v>
      </c>
      <c r="M35" s="24">
        <v>8947</v>
      </c>
      <c r="N35" s="24">
        <v>188133</v>
      </c>
      <c r="O35" s="24"/>
      <c r="P35" s="24">
        <v>304368</v>
      </c>
      <c r="Q35" s="24">
        <v>427750</v>
      </c>
      <c r="R35" s="24">
        <v>732118</v>
      </c>
      <c r="S35" s="24"/>
      <c r="T35" s="24">
        <v>642691</v>
      </c>
      <c r="U35" s="24">
        <v>329949</v>
      </c>
      <c r="V35" s="24">
        <v>972640</v>
      </c>
      <c r="W35" s="24">
        <v>2261473</v>
      </c>
      <c r="X35" s="24">
        <v>9912521</v>
      </c>
      <c r="Y35" s="24">
        <v>-7651048</v>
      </c>
      <c r="Z35" s="6">
        <v>-77.19</v>
      </c>
      <c r="AA35" s="22">
        <v>1906807</v>
      </c>
    </row>
    <row r="36" spans="1:27" ht="13.5">
      <c r="A36" s="5" t="s">
        <v>40</v>
      </c>
      <c r="B36" s="3"/>
      <c r="C36" s="22">
        <v>5937294</v>
      </c>
      <c r="D36" s="22"/>
      <c r="E36" s="23"/>
      <c r="F36" s="24">
        <v>7050000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4200000</v>
      </c>
      <c r="Y36" s="24">
        <v>-4200000</v>
      </c>
      <c r="Z36" s="6">
        <v>-100</v>
      </c>
      <c r="AA36" s="22">
        <v>7050000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11002407</v>
      </c>
      <c r="D38" s="19">
        <f>SUM(D39:D41)</f>
        <v>0</v>
      </c>
      <c r="E38" s="20">
        <f t="shared" si="7"/>
        <v>32918000</v>
      </c>
      <c r="F38" s="21">
        <f t="shared" si="7"/>
        <v>15330100</v>
      </c>
      <c r="G38" s="21">
        <f t="shared" si="7"/>
        <v>525868</v>
      </c>
      <c r="H38" s="21">
        <f t="shared" si="7"/>
        <v>1172061</v>
      </c>
      <c r="I38" s="21">
        <f t="shared" si="7"/>
        <v>599620</v>
      </c>
      <c r="J38" s="21">
        <f t="shared" si="7"/>
        <v>2297549</v>
      </c>
      <c r="K38" s="21">
        <f t="shared" si="7"/>
        <v>1388300</v>
      </c>
      <c r="L38" s="21">
        <f t="shared" si="7"/>
        <v>1884623</v>
      </c>
      <c r="M38" s="21">
        <f t="shared" si="7"/>
        <v>1507870</v>
      </c>
      <c r="N38" s="21">
        <f t="shared" si="7"/>
        <v>4780793</v>
      </c>
      <c r="O38" s="21">
        <f t="shared" si="7"/>
        <v>24561</v>
      </c>
      <c r="P38" s="21">
        <f t="shared" si="7"/>
        <v>481649</v>
      </c>
      <c r="Q38" s="21">
        <f t="shared" si="7"/>
        <v>4430943</v>
      </c>
      <c r="R38" s="21">
        <f t="shared" si="7"/>
        <v>4937153</v>
      </c>
      <c r="S38" s="21">
        <f t="shared" si="7"/>
        <v>0</v>
      </c>
      <c r="T38" s="21">
        <f t="shared" si="7"/>
        <v>4798000</v>
      </c>
      <c r="U38" s="21">
        <f t="shared" si="7"/>
        <v>2297005</v>
      </c>
      <c r="V38" s="21">
        <f t="shared" si="7"/>
        <v>7095005</v>
      </c>
      <c r="W38" s="21">
        <f t="shared" si="7"/>
        <v>19110500</v>
      </c>
      <c r="X38" s="21">
        <f t="shared" si="7"/>
        <v>22495100</v>
      </c>
      <c r="Y38" s="21">
        <f t="shared" si="7"/>
        <v>-3384600</v>
      </c>
      <c r="Z38" s="4">
        <f>+IF(X38&lt;&gt;0,+(Y38/X38)*100,0)</f>
        <v>-15.045943338771556</v>
      </c>
      <c r="AA38" s="19">
        <f>SUM(AA39:AA41)</f>
        <v>15330100</v>
      </c>
    </row>
    <row r="39" spans="1:27" ht="13.5">
      <c r="A39" s="5" t="s">
        <v>43</v>
      </c>
      <c r="B39" s="3"/>
      <c r="C39" s="22">
        <v>5478114</v>
      </c>
      <c r="D39" s="22"/>
      <c r="E39" s="23">
        <v>12560000</v>
      </c>
      <c r="F39" s="24">
        <v>10145000</v>
      </c>
      <c r="G39" s="24">
        <v>19750</v>
      </c>
      <c r="H39" s="24">
        <v>398929</v>
      </c>
      <c r="I39" s="24">
        <v>228197</v>
      </c>
      <c r="J39" s="24">
        <v>646876</v>
      </c>
      <c r="K39" s="24">
        <v>346129</v>
      </c>
      <c r="L39" s="24">
        <v>317446</v>
      </c>
      <c r="M39" s="24">
        <v>1490013</v>
      </c>
      <c r="N39" s="24">
        <v>2153588</v>
      </c>
      <c r="O39" s="24">
        <v>24561</v>
      </c>
      <c r="P39" s="24">
        <v>215951</v>
      </c>
      <c r="Q39" s="24">
        <v>3012088</v>
      </c>
      <c r="R39" s="24">
        <v>3252600</v>
      </c>
      <c r="S39" s="24"/>
      <c r="T39" s="24">
        <v>747000</v>
      </c>
      <c r="U39" s="24">
        <v>358932</v>
      </c>
      <c r="V39" s="24">
        <v>1105932</v>
      </c>
      <c r="W39" s="24">
        <v>7158996</v>
      </c>
      <c r="X39" s="24">
        <v>12560000</v>
      </c>
      <c r="Y39" s="24">
        <v>-5401004</v>
      </c>
      <c r="Z39" s="6">
        <v>-43</v>
      </c>
      <c r="AA39" s="22">
        <v>10145000</v>
      </c>
    </row>
    <row r="40" spans="1:27" ht="13.5">
      <c r="A40" s="5" t="s">
        <v>44</v>
      </c>
      <c r="B40" s="3"/>
      <c r="C40" s="22">
        <v>5524293</v>
      </c>
      <c r="D40" s="22"/>
      <c r="E40" s="23">
        <v>20358000</v>
      </c>
      <c r="F40" s="24">
        <v>5185100</v>
      </c>
      <c r="G40" s="24">
        <v>506118</v>
      </c>
      <c r="H40" s="24">
        <v>773132</v>
      </c>
      <c r="I40" s="24">
        <v>371423</v>
      </c>
      <c r="J40" s="24">
        <v>1650673</v>
      </c>
      <c r="K40" s="24">
        <v>1042171</v>
      </c>
      <c r="L40" s="24">
        <v>1567177</v>
      </c>
      <c r="M40" s="24">
        <v>17857</v>
      </c>
      <c r="N40" s="24">
        <v>2627205</v>
      </c>
      <c r="O40" s="24"/>
      <c r="P40" s="24">
        <v>265698</v>
      </c>
      <c r="Q40" s="24">
        <v>1418855</v>
      </c>
      <c r="R40" s="24">
        <v>1684553</v>
      </c>
      <c r="S40" s="24"/>
      <c r="T40" s="24">
        <v>4051000</v>
      </c>
      <c r="U40" s="24">
        <v>1938073</v>
      </c>
      <c r="V40" s="24">
        <v>5989073</v>
      </c>
      <c r="W40" s="24">
        <v>11951504</v>
      </c>
      <c r="X40" s="24">
        <v>9935100</v>
      </c>
      <c r="Y40" s="24">
        <v>2016404</v>
      </c>
      <c r="Z40" s="6">
        <v>20.3</v>
      </c>
      <c r="AA40" s="22">
        <v>5185100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276302724</v>
      </c>
      <c r="D42" s="19">
        <f>SUM(D43:D46)</f>
        <v>0</v>
      </c>
      <c r="E42" s="20">
        <f t="shared" si="8"/>
        <v>221747146</v>
      </c>
      <c r="F42" s="21">
        <f t="shared" si="8"/>
        <v>259978993</v>
      </c>
      <c r="G42" s="21">
        <f t="shared" si="8"/>
        <v>904892</v>
      </c>
      <c r="H42" s="21">
        <f t="shared" si="8"/>
        <v>33116409</v>
      </c>
      <c r="I42" s="21">
        <f t="shared" si="8"/>
        <v>491772</v>
      </c>
      <c r="J42" s="21">
        <f t="shared" si="8"/>
        <v>34513073</v>
      </c>
      <c r="K42" s="21">
        <f t="shared" si="8"/>
        <v>32722208</v>
      </c>
      <c r="L42" s="21">
        <f t="shared" si="8"/>
        <v>26464630</v>
      </c>
      <c r="M42" s="21">
        <f t="shared" si="8"/>
        <v>25327693</v>
      </c>
      <c r="N42" s="21">
        <f t="shared" si="8"/>
        <v>84514531</v>
      </c>
      <c r="O42" s="21">
        <f t="shared" si="8"/>
        <v>27769538</v>
      </c>
      <c r="P42" s="21">
        <f t="shared" si="8"/>
        <v>30364218</v>
      </c>
      <c r="Q42" s="21">
        <f t="shared" si="8"/>
        <v>26565630</v>
      </c>
      <c r="R42" s="21">
        <f t="shared" si="8"/>
        <v>84699386</v>
      </c>
      <c r="S42" s="21">
        <f t="shared" si="8"/>
        <v>20883264</v>
      </c>
      <c r="T42" s="21">
        <f t="shared" si="8"/>
        <v>23972499</v>
      </c>
      <c r="U42" s="21">
        <f t="shared" si="8"/>
        <v>25779335</v>
      </c>
      <c r="V42" s="21">
        <f t="shared" si="8"/>
        <v>70635098</v>
      </c>
      <c r="W42" s="21">
        <f t="shared" si="8"/>
        <v>274362088</v>
      </c>
      <c r="X42" s="21">
        <f t="shared" si="8"/>
        <v>224773198</v>
      </c>
      <c r="Y42" s="21">
        <f t="shared" si="8"/>
        <v>49588890</v>
      </c>
      <c r="Z42" s="4">
        <f>+IF(X42&lt;&gt;0,+(Y42/X42)*100,0)</f>
        <v>22.061745101833715</v>
      </c>
      <c r="AA42" s="19">
        <f>SUM(AA43:AA46)</f>
        <v>259978993</v>
      </c>
    </row>
    <row r="43" spans="1:27" ht="13.5">
      <c r="A43" s="5" t="s">
        <v>47</v>
      </c>
      <c r="B43" s="3"/>
      <c r="C43" s="22">
        <v>47615365</v>
      </c>
      <c r="D43" s="22"/>
      <c r="E43" s="23">
        <v>10386000</v>
      </c>
      <c r="F43" s="24">
        <v>22291865</v>
      </c>
      <c r="G43" s="24">
        <v>268000</v>
      </c>
      <c r="H43" s="24">
        <v>4383498</v>
      </c>
      <c r="I43" s="24">
        <v>353039</v>
      </c>
      <c r="J43" s="24">
        <v>5004537</v>
      </c>
      <c r="K43" s="24">
        <v>4064121</v>
      </c>
      <c r="L43" s="24">
        <v>3000087</v>
      </c>
      <c r="M43" s="24">
        <v>627000</v>
      </c>
      <c r="N43" s="24">
        <v>7691208</v>
      </c>
      <c r="O43" s="24">
        <v>2344185</v>
      </c>
      <c r="P43" s="24">
        <v>3104186</v>
      </c>
      <c r="Q43" s="24">
        <v>2107984</v>
      </c>
      <c r="R43" s="24">
        <v>7556355</v>
      </c>
      <c r="S43" s="24"/>
      <c r="T43" s="24">
        <v>2898235</v>
      </c>
      <c r="U43" s="24">
        <v>1172161</v>
      </c>
      <c r="V43" s="24">
        <v>4070396</v>
      </c>
      <c r="W43" s="24">
        <v>24322496</v>
      </c>
      <c r="X43" s="24">
        <v>13786070</v>
      </c>
      <c r="Y43" s="24">
        <v>10536426</v>
      </c>
      <c r="Z43" s="6">
        <v>76.43</v>
      </c>
      <c r="AA43" s="22">
        <v>22291865</v>
      </c>
    </row>
    <row r="44" spans="1:27" ht="13.5">
      <c r="A44" s="5" t="s">
        <v>48</v>
      </c>
      <c r="B44" s="3"/>
      <c r="C44" s="22">
        <v>226114529</v>
      </c>
      <c r="D44" s="22"/>
      <c r="E44" s="23">
        <v>203234000</v>
      </c>
      <c r="F44" s="24">
        <v>233784354</v>
      </c>
      <c r="G44" s="24">
        <v>552287</v>
      </c>
      <c r="H44" s="24">
        <v>28732911</v>
      </c>
      <c r="I44" s="24">
        <v>107733</v>
      </c>
      <c r="J44" s="24">
        <v>29392931</v>
      </c>
      <c r="K44" s="24">
        <v>28339799</v>
      </c>
      <c r="L44" s="24">
        <v>23464543</v>
      </c>
      <c r="M44" s="24">
        <v>24591844</v>
      </c>
      <c r="N44" s="24">
        <v>76396186</v>
      </c>
      <c r="O44" s="24">
        <v>24399009</v>
      </c>
      <c r="P44" s="24">
        <v>27304988</v>
      </c>
      <c r="Q44" s="24">
        <v>24457646</v>
      </c>
      <c r="R44" s="24">
        <v>76161643</v>
      </c>
      <c r="S44" s="24">
        <v>20883264</v>
      </c>
      <c r="T44" s="24">
        <v>21074264</v>
      </c>
      <c r="U44" s="24">
        <v>24557254</v>
      </c>
      <c r="V44" s="24">
        <v>66514782</v>
      </c>
      <c r="W44" s="24">
        <v>248465542</v>
      </c>
      <c r="X44" s="24">
        <v>203234354</v>
      </c>
      <c r="Y44" s="24">
        <v>45231188</v>
      </c>
      <c r="Z44" s="6">
        <v>22.26</v>
      </c>
      <c r="AA44" s="22">
        <v>233784354</v>
      </c>
    </row>
    <row r="45" spans="1:27" ht="13.5">
      <c r="A45" s="5" t="s">
        <v>49</v>
      </c>
      <c r="B45" s="3"/>
      <c r="C45" s="25">
        <v>1951398</v>
      </c>
      <c r="D45" s="25"/>
      <c r="E45" s="26">
        <v>6820000</v>
      </c>
      <c r="F45" s="27">
        <v>2946154</v>
      </c>
      <c r="G45" s="27">
        <v>84605</v>
      </c>
      <c r="H45" s="27"/>
      <c r="I45" s="27">
        <v>31000</v>
      </c>
      <c r="J45" s="27">
        <v>115605</v>
      </c>
      <c r="K45" s="27">
        <v>235008</v>
      </c>
      <c r="L45" s="27"/>
      <c r="M45" s="27">
        <v>75658</v>
      </c>
      <c r="N45" s="27">
        <v>310666</v>
      </c>
      <c r="O45" s="27">
        <v>1026344</v>
      </c>
      <c r="P45" s="27">
        <v>-44956</v>
      </c>
      <c r="Q45" s="27"/>
      <c r="R45" s="27">
        <v>981388</v>
      </c>
      <c r="S45" s="27"/>
      <c r="T45" s="27"/>
      <c r="U45" s="27"/>
      <c r="V45" s="27"/>
      <c r="W45" s="27">
        <v>1407659</v>
      </c>
      <c r="X45" s="27">
        <v>6446154</v>
      </c>
      <c r="Y45" s="27">
        <v>-5038495</v>
      </c>
      <c r="Z45" s="7">
        <v>-78.16</v>
      </c>
      <c r="AA45" s="25">
        <v>2946154</v>
      </c>
    </row>
    <row r="46" spans="1:27" ht="13.5">
      <c r="A46" s="5" t="s">
        <v>50</v>
      </c>
      <c r="B46" s="3"/>
      <c r="C46" s="22">
        <v>621432</v>
      </c>
      <c r="D46" s="22"/>
      <c r="E46" s="23">
        <v>1307146</v>
      </c>
      <c r="F46" s="24">
        <v>956620</v>
      </c>
      <c r="G46" s="24"/>
      <c r="H46" s="24"/>
      <c r="I46" s="24"/>
      <c r="J46" s="24"/>
      <c r="K46" s="24">
        <v>83280</v>
      </c>
      <c r="L46" s="24"/>
      <c r="M46" s="24">
        <v>33191</v>
      </c>
      <c r="N46" s="24">
        <v>116471</v>
      </c>
      <c r="O46" s="24"/>
      <c r="P46" s="24"/>
      <c r="Q46" s="24"/>
      <c r="R46" s="24"/>
      <c r="S46" s="24"/>
      <c r="T46" s="24"/>
      <c r="U46" s="24">
        <v>49920</v>
      </c>
      <c r="V46" s="24">
        <v>49920</v>
      </c>
      <c r="W46" s="24">
        <v>166391</v>
      </c>
      <c r="X46" s="24">
        <v>1306620</v>
      </c>
      <c r="Y46" s="24">
        <v>-1140229</v>
      </c>
      <c r="Z46" s="6">
        <v>-87.27</v>
      </c>
      <c r="AA46" s="22">
        <v>956620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947769644</v>
      </c>
      <c r="D48" s="40">
        <f>+D28+D32+D38+D42+D47</f>
        <v>0</v>
      </c>
      <c r="E48" s="41">
        <f t="shared" si="9"/>
        <v>879460146</v>
      </c>
      <c r="F48" s="42">
        <f t="shared" si="9"/>
        <v>969254629</v>
      </c>
      <c r="G48" s="42">
        <f t="shared" si="9"/>
        <v>36305259</v>
      </c>
      <c r="H48" s="42">
        <f t="shared" si="9"/>
        <v>70696247</v>
      </c>
      <c r="I48" s="42">
        <f t="shared" si="9"/>
        <v>37199490</v>
      </c>
      <c r="J48" s="42">
        <f t="shared" si="9"/>
        <v>144200996</v>
      </c>
      <c r="K48" s="42">
        <f t="shared" si="9"/>
        <v>76267629</v>
      </c>
      <c r="L48" s="42">
        <f t="shared" si="9"/>
        <v>66059496</v>
      </c>
      <c r="M48" s="42">
        <f t="shared" si="9"/>
        <v>148167000</v>
      </c>
      <c r="N48" s="42">
        <f t="shared" si="9"/>
        <v>290494125</v>
      </c>
      <c r="O48" s="42">
        <f t="shared" si="9"/>
        <v>59732973</v>
      </c>
      <c r="P48" s="42">
        <f t="shared" si="9"/>
        <v>73261012</v>
      </c>
      <c r="Q48" s="42">
        <f t="shared" si="9"/>
        <v>70469999</v>
      </c>
      <c r="R48" s="42">
        <f t="shared" si="9"/>
        <v>203463984</v>
      </c>
      <c r="S48" s="42">
        <f t="shared" si="9"/>
        <v>56059000</v>
      </c>
      <c r="T48" s="42">
        <f t="shared" si="9"/>
        <v>68682600</v>
      </c>
      <c r="U48" s="42">
        <f t="shared" si="9"/>
        <v>71228717</v>
      </c>
      <c r="V48" s="42">
        <f t="shared" si="9"/>
        <v>195970317</v>
      </c>
      <c r="W48" s="42">
        <f t="shared" si="9"/>
        <v>834129422</v>
      </c>
      <c r="X48" s="42">
        <f t="shared" si="9"/>
        <v>879460080</v>
      </c>
      <c r="Y48" s="42">
        <f t="shared" si="9"/>
        <v>-45330658</v>
      </c>
      <c r="Z48" s="43">
        <f>+IF(X48&lt;&gt;0,+(Y48/X48)*100,0)</f>
        <v>-5.154373578843965</v>
      </c>
      <c r="AA48" s="40">
        <f>+AA28+AA32+AA38+AA42+AA47</f>
        <v>969254629</v>
      </c>
    </row>
    <row r="49" spans="1:27" ht="13.5">
      <c r="A49" s="14" t="s">
        <v>58</v>
      </c>
      <c r="B49" s="15"/>
      <c r="C49" s="44">
        <f aca="true" t="shared" si="10" ref="C49:Y49">+C25-C48</f>
        <v>467972220</v>
      </c>
      <c r="D49" s="44">
        <f>+D25-D48</f>
        <v>0</v>
      </c>
      <c r="E49" s="45">
        <f t="shared" si="10"/>
        <v>737217394</v>
      </c>
      <c r="F49" s="46">
        <f t="shared" si="10"/>
        <v>616781231</v>
      </c>
      <c r="G49" s="46">
        <f t="shared" si="10"/>
        <v>337299405</v>
      </c>
      <c r="H49" s="46">
        <f t="shared" si="10"/>
        <v>74822968</v>
      </c>
      <c r="I49" s="46">
        <f t="shared" si="10"/>
        <v>66201920</v>
      </c>
      <c r="J49" s="46">
        <f t="shared" si="10"/>
        <v>478324293</v>
      </c>
      <c r="K49" s="46">
        <f t="shared" si="10"/>
        <v>81683284</v>
      </c>
      <c r="L49" s="46">
        <f t="shared" si="10"/>
        <v>12928249</v>
      </c>
      <c r="M49" s="46">
        <f t="shared" si="10"/>
        <v>181406163</v>
      </c>
      <c r="N49" s="46">
        <f t="shared" si="10"/>
        <v>276017696</v>
      </c>
      <c r="O49" s="46">
        <f t="shared" si="10"/>
        <v>-39771991</v>
      </c>
      <c r="P49" s="46">
        <f t="shared" si="10"/>
        <v>-24100717</v>
      </c>
      <c r="Q49" s="46">
        <f t="shared" si="10"/>
        <v>222427895</v>
      </c>
      <c r="R49" s="46">
        <f t="shared" si="10"/>
        <v>158555187</v>
      </c>
      <c r="S49" s="46">
        <f t="shared" si="10"/>
        <v>-47143357</v>
      </c>
      <c r="T49" s="46">
        <f t="shared" si="10"/>
        <v>-33578775</v>
      </c>
      <c r="U49" s="46">
        <f t="shared" si="10"/>
        <v>-59116068</v>
      </c>
      <c r="V49" s="46">
        <f t="shared" si="10"/>
        <v>-139838200</v>
      </c>
      <c r="W49" s="46">
        <f t="shared" si="10"/>
        <v>773058976</v>
      </c>
      <c r="X49" s="46">
        <f>IF(F25=F48,0,X25-X48)</f>
        <v>739839006</v>
      </c>
      <c r="Y49" s="46">
        <f t="shared" si="10"/>
        <v>33219970</v>
      </c>
      <c r="Z49" s="47">
        <f>+IF(X49&lt;&gt;0,+(Y49/X49)*100,0)</f>
        <v>4.4901620123554284</v>
      </c>
      <c r="AA49" s="44">
        <f>+AA25-AA48</f>
        <v>616781231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444935091</v>
      </c>
      <c r="D5" s="19">
        <f>SUM(D6:D8)</f>
        <v>0</v>
      </c>
      <c r="E5" s="20">
        <f t="shared" si="0"/>
        <v>309875563</v>
      </c>
      <c r="F5" s="21">
        <f t="shared" si="0"/>
        <v>334853046</v>
      </c>
      <c r="G5" s="21">
        <f t="shared" si="0"/>
        <v>102519303</v>
      </c>
      <c r="H5" s="21">
        <f t="shared" si="0"/>
        <v>0</v>
      </c>
      <c r="I5" s="21">
        <f t="shared" si="0"/>
        <v>2798119</v>
      </c>
      <c r="J5" s="21">
        <f t="shared" si="0"/>
        <v>105317422</v>
      </c>
      <c r="K5" s="21">
        <f t="shared" si="0"/>
        <v>64934055</v>
      </c>
      <c r="L5" s="21">
        <f t="shared" si="0"/>
        <v>20452735</v>
      </c>
      <c r="M5" s="21">
        <f t="shared" si="0"/>
        <v>71081476</v>
      </c>
      <c r="N5" s="21">
        <f t="shared" si="0"/>
        <v>156468266</v>
      </c>
      <c r="O5" s="21">
        <f t="shared" si="0"/>
        <v>7588733</v>
      </c>
      <c r="P5" s="21">
        <f t="shared" si="0"/>
        <v>0</v>
      </c>
      <c r="Q5" s="21">
        <f t="shared" si="0"/>
        <v>0</v>
      </c>
      <c r="R5" s="21">
        <f t="shared" si="0"/>
        <v>7588733</v>
      </c>
      <c r="S5" s="21">
        <f t="shared" si="0"/>
        <v>0</v>
      </c>
      <c r="T5" s="21">
        <f t="shared" si="0"/>
        <v>5974975</v>
      </c>
      <c r="U5" s="21">
        <f t="shared" si="0"/>
        <v>4208020</v>
      </c>
      <c r="V5" s="21">
        <f t="shared" si="0"/>
        <v>10182995</v>
      </c>
      <c r="W5" s="21">
        <f t="shared" si="0"/>
        <v>279557416</v>
      </c>
      <c r="X5" s="21">
        <f t="shared" si="0"/>
        <v>309875564</v>
      </c>
      <c r="Y5" s="21">
        <f t="shared" si="0"/>
        <v>-30318148</v>
      </c>
      <c r="Z5" s="4">
        <f>+IF(X5&lt;&gt;0,+(Y5/X5)*100,0)</f>
        <v>-9.783975092660098</v>
      </c>
      <c r="AA5" s="19">
        <f>SUM(AA6:AA8)</f>
        <v>334853046</v>
      </c>
    </row>
    <row r="6" spans="1:27" ht="13.5">
      <c r="A6" s="5" t="s">
        <v>33</v>
      </c>
      <c r="B6" s="3"/>
      <c r="C6" s="22"/>
      <c r="D6" s="22"/>
      <c r="E6" s="23"/>
      <c r="F6" s="24"/>
      <c r="G6" s="24">
        <v>1950</v>
      </c>
      <c r="H6" s="24"/>
      <c r="I6" s="24">
        <v>2720</v>
      </c>
      <c r="J6" s="24">
        <v>4670</v>
      </c>
      <c r="K6" s="24">
        <v>2720</v>
      </c>
      <c r="L6" s="24">
        <v>2720</v>
      </c>
      <c r="M6" s="24">
        <v>2777</v>
      </c>
      <c r="N6" s="24">
        <v>8217</v>
      </c>
      <c r="O6" s="24">
        <v>2777</v>
      </c>
      <c r="P6" s="24"/>
      <c r="Q6" s="24"/>
      <c r="R6" s="24">
        <v>2777</v>
      </c>
      <c r="S6" s="24"/>
      <c r="T6" s="24">
        <v>2797</v>
      </c>
      <c r="U6" s="24">
        <v>2797</v>
      </c>
      <c r="V6" s="24">
        <v>5594</v>
      </c>
      <c r="W6" s="24">
        <v>21258</v>
      </c>
      <c r="X6" s="24"/>
      <c r="Y6" s="24">
        <v>21258</v>
      </c>
      <c r="Z6" s="6">
        <v>0</v>
      </c>
      <c r="AA6" s="22"/>
    </row>
    <row r="7" spans="1:27" ht="13.5">
      <c r="A7" s="5" t="s">
        <v>34</v>
      </c>
      <c r="B7" s="3"/>
      <c r="C7" s="25">
        <v>444935091</v>
      </c>
      <c r="D7" s="25"/>
      <c r="E7" s="26">
        <v>307915277</v>
      </c>
      <c r="F7" s="27">
        <v>332707126</v>
      </c>
      <c r="G7" s="27">
        <v>102183737</v>
      </c>
      <c r="H7" s="27"/>
      <c r="I7" s="27">
        <v>2642491</v>
      </c>
      <c r="J7" s="27">
        <v>104826228</v>
      </c>
      <c r="K7" s="27">
        <v>64787220</v>
      </c>
      <c r="L7" s="27">
        <v>20306139</v>
      </c>
      <c r="M7" s="27">
        <v>70818331</v>
      </c>
      <c r="N7" s="27">
        <v>155911690</v>
      </c>
      <c r="O7" s="27">
        <v>7341432</v>
      </c>
      <c r="P7" s="27"/>
      <c r="Q7" s="27"/>
      <c r="R7" s="27">
        <v>7341432</v>
      </c>
      <c r="S7" s="27"/>
      <c r="T7" s="27">
        <v>5724427</v>
      </c>
      <c r="U7" s="27">
        <v>3615736</v>
      </c>
      <c r="V7" s="27">
        <v>9340163</v>
      </c>
      <c r="W7" s="27">
        <v>277419513</v>
      </c>
      <c r="X7" s="27">
        <v>307915280</v>
      </c>
      <c r="Y7" s="27">
        <v>-30495767</v>
      </c>
      <c r="Z7" s="7">
        <v>-9.9</v>
      </c>
      <c r="AA7" s="25">
        <v>332707126</v>
      </c>
    </row>
    <row r="8" spans="1:27" ht="13.5">
      <c r="A8" s="5" t="s">
        <v>35</v>
      </c>
      <c r="B8" s="3"/>
      <c r="C8" s="22"/>
      <c r="D8" s="22"/>
      <c r="E8" s="23">
        <v>1960286</v>
      </c>
      <c r="F8" s="24">
        <v>2145920</v>
      </c>
      <c r="G8" s="24">
        <v>333616</v>
      </c>
      <c r="H8" s="24"/>
      <c r="I8" s="24">
        <v>152908</v>
      </c>
      <c r="J8" s="24">
        <v>486524</v>
      </c>
      <c r="K8" s="24">
        <v>144115</v>
      </c>
      <c r="L8" s="24">
        <v>143876</v>
      </c>
      <c r="M8" s="24">
        <v>260368</v>
      </c>
      <c r="N8" s="24">
        <v>548359</v>
      </c>
      <c r="O8" s="24">
        <v>244524</v>
      </c>
      <c r="P8" s="24"/>
      <c r="Q8" s="24"/>
      <c r="R8" s="24">
        <v>244524</v>
      </c>
      <c r="S8" s="24"/>
      <c r="T8" s="24">
        <v>247751</v>
      </c>
      <c r="U8" s="24">
        <v>589487</v>
      </c>
      <c r="V8" s="24">
        <v>837238</v>
      </c>
      <c r="W8" s="24">
        <v>2116645</v>
      </c>
      <c r="X8" s="24">
        <v>1960284</v>
      </c>
      <c r="Y8" s="24">
        <v>156361</v>
      </c>
      <c r="Z8" s="6">
        <v>7.98</v>
      </c>
      <c r="AA8" s="22">
        <v>2145920</v>
      </c>
    </row>
    <row r="9" spans="1:27" ht="13.5">
      <c r="A9" s="2" t="s">
        <v>36</v>
      </c>
      <c r="B9" s="3"/>
      <c r="C9" s="19">
        <f aca="true" t="shared" si="1" ref="C9:Y9">SUM(C10:C14)</f>
        <v>5213955</v>
      </c>
      <c r="D9" s="19">
        <f>SUM(D10:D14)</f>
        <v>0</v>
      </c>
      <c r="E9" s="20">
        <f t="shared" si="1"/>
        <v>2075447</v>
      </c>
      <c r="F9" s="21">
        <f t="shared" si="1"/>
        <v>3026766</v>
      </c>
      <c r="G9" s="21">
        <f t="shared" si="1"/>
        <v>18746</v>
      </c>
      <c r="H9" s="21">
        <f t="shared" si="1"/>
        <v>0</v>
      </c>
      <c r="I9" s="21">
        <f t="shared" si="1"/>
        <v>10463</v>
      </c>
      <c r="J9" s="21">
        <f t="shared" si="1"/>
        <v>29209</v>
      </c>
      <c r="K9" s="21">
        <f t="shared" si="1"/>
        <v>259795</v>
      </c>
      <c r="L9" s="21">
        <f t="shared" si="1"/>
        <v>124737</v>
      </c>
      <c r="M9" s="21">
        <f t="shared" si="1"/>
        <v>520417</v>
      </c>
      <c r="N9" s="21">
        <f t="shared" si="1"/>
        <v>904949</v>
      </c>
      <c r="O9" s="21">
        <f t="shared" si="1"/>
        <v>2734669</v>
      </c>
      <c r="P9" s="21">
        <f t="shared" si="1"/>
        <v>0</v>
      </c>
      <c r="Q9" s="21">
        <f t="shared" si="1"/>
        <v>0</v>
      </c>
      <c r="R9" s="21">
        <f t="shared" si="1"/>
        <v>2734669</v>
      </c>
      <c r="S9" s="21">
        <f t="shared" si="1"/>
        <v>0</v>
      </c>
      <c r="T9" s="21">
        <f t="shared" si="1"/>
        <v>682516</v>
      </c>
      <c r="U9" s="21">
        <f t="shared" si="1"/>
        <v>680161</v>
      </c>
      <c r="V9" s="21">
        <f t="shared" si="1"/>
        <v>1362677</v>
      </c>
      <c r="W9" s="21">
        <f t="shared" si="1"/>
        <v>5031504</v>
      </c>
      <c r="X9" s="21">
        <f t="shared" si="1"/>
        <v>2075444</v>
      </c>
      <c r="Y9" s="21">
        <f t="shared" si="1"/>
        <v>2956060</v>
      </c>
      <c r="Z9" s="4">
        <f>+IF(X9&lt;&gt;0,+(Y9/X9)*100,0)</f>
        <v>142.4302462509227</v>
      </c>
      <c r="AA9" s="19">
        <f>SUM(AA10:AA14)</f>
        <v>3026766</v>
      </c>
    </row>
    <row r="10" spans="1:27" ht="13.5">
      <c r="A10" s="5" t="s">
        <v>37</v>
      </c>
      <c r="B10" s="3"/>
      <c r="C10" s="22"/>
      <c r="D10" s="22"/>
      <c r="E10" s="23">
        <v>82932</v>
      </c>
      <c r="F10" s="24">
        <v>92693</v>
      </c>
      <c r="G10" s="24">
        <v>10552</v>
      </c>
      <c r="H10" s="24"/>
      <c r="I10" s="24">
        <v>8063</v>
      </c>
      <c r="J10" s="24">
        <v>18615</v>
      </c>
      <c r="K10" s="24">
        <v>16535</v>
      </c>
      <c r="L10" s="24">
        <v>16535</v>
      </c>
      <c r="M10" s="24">
        <v>7162</v>
      </c>
      <c r="N10" s="24">
        <v>40232</v>
      </c>
      <c r="O10" s="24">
        <v>10087</v>
      </c>
      <c r="P10" s="24"/>
      <c r="Q10" s="24"/>
      <c r="R10" s="24">
        <v>10087</v>
      </c>
      <c r="S10" s="24"/>
      <c r="T10" s="24">
        <v>9874</v>
      </c>
      <c r="U10" s="24">
        <v>8322</v>
      </c>
      <c r="V10" s="24">
        <v>18196</v>
      </c>
      <c r="W10" s="24">
        <v>87130</v>
      </c>
      <c r="X10" s="24">
        <v>82932</v>
      </c>
      <c r="Y10" s="24">
        <v>4198</v>
      </c>
      <c r="Z10" s="6">
        <v>5.06</v>
      </c>
      <c r="AA10" s="22">
        <v>92693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5213955</v>
      </c>
      <c r="D12" s="22"/>
      <c r="E12" s="23">
        <v>1992515</v>
      </c>
      <c r="F12" s="24">
        <v>2934073</v>
      </c>
      <c r="G12" s="24">
        <v>8194</v>
      </c>
      <c r="H12" s="24"/>
      <c r="I12" s="24">
        <v>2400</v>
      </c>
      <c r="J12" s="24">
        <v>10594</v>
      </c>
      <c r="K12" s="24">
        <v>243260</v>
      </c>
      <c r="L12" s="24">
        <v>108202</v>
      </c>
      <c r="M12" s="24">
        <v>513255</v>
      </c>
      <c r="N12" s="24">
        <v>864717</v>
      </c>
      <c r="O12" s="24">
        <v>2724582</v>
      </c>
      <c r="P12" s="24"/>
      <c r="Q12" s="24"/>
      <c r="R12" s="24">
        <v>2724582</v>
      </c>
      <c r="S12" s="24"/>
      <c r="T12" s="24">
        <v>672642</v>
      </c>
      <c r="U12" s="24">
        <v>671839</v>
      </c>
      <c r="V12" s="24">
        <v>1344481</v>
      </c>
      <c r="W12" s="24">
        <v>4944374</v>
      </c>
      <c r="X12" s="24">
        <v>1992512</v>
      </c>
      <c r="Y12" s="24">
        <v>2951862</v>
      </c>
      <c r="Z12" s="6">
        <v>148.15</v>
      </c>
      <c r="AA12" s="22">
        <v>2934073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3559452</v>
      </c>
      <c r="F15" s="21">
        <f t="shared" si="2"/>
        <v>3471946</v>
      </c>
      <c r="G15" s="21">
        <f t="shared" si="2"/>
        <v>175678</v>
      </c>
      <c r="H15" s="21">
        <f t="shared" si="2"/>
        <v>0</v>
      </c>
      <c r="I15" s="21">
        <f t="shared" si="2"/>
        <v>19970</v>
      </c>
      <c r="J15" s="21">
        <f t="shared" si="2"/>
        <v>195648</v>
      </c>
      <c r="K15" s="21">
        <f t="shared" si="2"/>
        <v>7575</v>
      </c>
      <c r="L15" s="21">
        <f t="shared" si="2"/>
        <v>7575</v>
      </c>
      <c r="M15" s="21">
        <f t="shared" si="2"/>
        <v>1613</v>
      </c>
      <c r="N15" s="21">
        <f t="shared" si="2"/>
        <v>16763</v>
      </c>
      <c r="O15" s="21">
        <f t="shared" si="2"/>
        <v>9277</v>
      </c>
      <c r="P15" s="21">
        <f t="shared" si="2"/>
        <v>0</v>
      </c>
      <c r="Q15" s="21">
        <f t="shared" si="2"/>
        <v>0</v>
      </c>
      <c r="R15" s="21">
        <f t="shared" si="2"/>
        <v>9277</v>
      </c>
      <c r="S15" s="21">
        <f t="shared" si="2"/>
        <v>0</v>
      </c>
      <c r="T15" s="21">
        <f t="shared" si="2"/>
        <v>34114</v>
      </c>
      <c r="U15" s="21">
        <f t="shared" si="2"/>
        <v>34114</v>
      </c>
      <c r="V15" s="21">
        <f t="shared" si="2"/>
        <v>68228</v>
      </c>
      <c r="W15" s="21">
        <f t="shared" si="2"/>
        <v>289916</v>
      </c>
      <c r="X15" s="21">
        <f t="shared" si="2"/>
        <v>3559452</v>
      </c>
      <c r="Y15" s="21">
        <f t="shared" si="2"/>
        <v>-3269536</v>
      </c>
      <c r="Z15" s="4">
        <f>+IF(X15&lt;&gt;0,+(Y15/X15)*100,0)</f>
        <v>-91.85503835983741</v>
      </c>
      <c r="AA15" s="19">
        <f>SUM(AA16:AA18)</f>
        <v>3471946</v>
      </c>
    </row>
    <row r="16" spans="1:27" ht="13.5">
      <c r="A16" s="5" t="s">
        <v>43</v>
      </c>
      <c r="B16" s="3"/>
      <c r="C16" s="22"/>
      <c r="D16" s="22"/>
      <c r="E16" s="23">
        <v>255452</v>
      </c>
      <c r="F16" s="24">
        <v>167946</v>
      </c>
      <c r="G16" s="24">
        <v>3115</v>
      </c>
      <c r="H16" s="24"/>
      <c r="I16" s="24">
        <v>19970</v>
      </c>
      <c r="J16" s="24">
        <v>23085</v>
      </c>
      <c r="K16" s="24">
        <v>7575</v>
      </c>
      <c r="L16" s="24">
        <v>7575</v>
      </c>
      <c r="M16" s="24">
        <v>1613</v>
      </c>
      <c r="N16" s="24">
        <v>16763</v>
      </c>
      <c r="O16" s="24">
        <v>9277</v>
      </c>
      <c r="P16" s="24"/>
      <c r="Q16" s="24"/>
      <c r="R16" s="24">
        <v>9277</v>
      </c>
      <c r="S16" s="24"/>
      <c r="T16" s="24">
        <v>34114</v>
      </c>
      <c r="U16" s="24">
        <v>34114</v>
      </c>
      <c r="V16" s="24">
        <v>68228</v>
      </c>
      <c r="W16" s="24">
        <v>117353</v>
      </c>
      <c r="X16" s="24">
        <v>255455</v>
      </c>
      <c r="Y16" s="24">
        <v>-138102</v>
      </c>
      <c r="Z16" s="6">
        <v>-54.06</v>
      </c>
      <c r="AA16" s="22">
        <v>167946</v>
      </c>
    </row>
    <row r="17" spans="1:27" ht="13.5">
      <c r="A17" s="5" t="s">
        <v>44</v>
      </c>
      <c r="B17" s="3"/>
      <c r="C17" s="22"/>
      <c r="D17" s="22"/>
      <c r="E17" s="23">
        <v>3304000</v>
      </c>
      <c r="F17" s="24">
        <v>3304000</v>
      </c>
      <c r="G17" s="24">
        <v>172563</v>
      </c>
      <c r="H17" s="24"/>
      <c r="I17" s="24"/>
      <c r="J17" s="24">
        <v>172563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172563</v>
      </c>
      <c r="X17" s="24">
        <v>3303997</v>
      </c>
      <c r="Y17" s="24">
        <v>-3131434</v>
      </c>
      <c r="Z17" s="6">
        <v>-94.78</v>
      </c>
      <c r="AA17" s="22">
        <v>3304000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35144258</v>
      </c>
      <c r="D19" s="19">
        <f>SUM(D20:D23)</f>
        <v>0</v>
      </c>
      <c r="E19" s="20">
        <f t="shared" si="3"/>
        <v>47313748</v>
      </c>
      <c r="F19" s="21">
        <f t="shared" si="3"/>
        <v>48974383</v>
      </c>
      <c r="G19" s="21">
        <f t="shared" si="3"/>
        <v>1328278</v>
      </c>
      <c r="H19" s="21">
        <f t="shared" si="3"/>
        <v>0</v>
      </c>
      <c r="I19" s="21">
        <f t="shared" si="3"/>
        <v>3407062</v>
      </c>
      <c r="J19" s="21">
        <f t="shared" si="3"/>
        <v>4735340</v>
      </c>
      <c r="K19" s="21">
        <f t="shared" si="3"/>
        <v>4012963</v>
      </c>
      <c r="L19" s="21">
        <f t="shared" si="3"/>
        <v>4286840</v>
      </c>
      <c r="M19" s="21">
        <f t="shared" si="3"/>
        <v>4874313</v>
      </c>
      <c r="N19" s="21">
        <f t="shared" si="3"/>
        <v>13174116</v>
      </c>
      <c r="O19" s="21">
        <f t="shared" si="3"/>
        <v>4290516</v>
      </c>
      <c r="P19" s="21">
        <f t="shared" si="3"/>
        <v>0</v>
      </c>
      <c r="Q19" s="21">
        <f t="shared" si="3"/>
        <v>0</v>
      </c>
      <c r="R19" s="21">
        <f t="shared" si="3"/>
        <v>4290516</v>
      </c>
      <c r="S19" s="21">
        <f t="shared" si="3"/>
        <v>0</v>
      </c>
      <c r="T19" s="21">
        <f t="shared" si="3"/>
        <v>3379246</v>
      </c>
      <c r="U19" s="21">
        <f t="shared" si="3"/>
        <v>3379246</v>
      </c>
      <c r="V19" s="21">
        <f t="shared" si="3"/>
        <v>6758492</v>
      </c>
      <c r="W19" s="21">
        <f t="shared" si="3"/>
        <v>28958464</v>
      </c>
      <c r="X19" s="21">
        <f t="shared" si="3"/>
        <v>47313744</v>
      </c>
      <c r="Y19" s="21">
        <f t="shared" si="3"/>
        <v>-18355280</v>
      </c>
      <c r="Z19" s="4">
        <f>+IF(X19&lt;&gt;0,+(Y19/X19)*100,0)</f>
        <v>-38.7948161532091</v>
      </c>
      <c r="AA19" s="19">
        <f>SUM(AA20:AA23)</f>
        <v>48974383</v>
      </c>
    </row>
    <row r="20" spans="1:27" ht="13.5">
      <c r="A20" s="5" t="s">
        <v>47</v>
      </c>
      <c r="B20" s="3"/>
      <c r="C20" s="22">
        <v>17700069</v>
      </c>
      <c r="D20" s="22"/>
      <c r="E20" s="23">
        <v>26800007</v>
      </c>
      <c r="F20" s="24">
        <v>26800008</v>
      </c>
      <c r="G20" s="24">
        <v>556570</v>
      </c>
      <c r="H20" s="24"/>
      <c r="I20" s="24">
        <v>1801090</v>
      </c>
      <c r="J20" s="24">
        <v>2357660</v>
      </c>
      <c r="K20" s="24">
        <v>2172776</v>
      </c>
      <c r="L20" s="24">
        <v>2446653</v>
      </c>
      <c r="M20" s="24">
        <v>3475748</v>
      </c>
      <c r="N20" s="24">
        <v>8095177</v>
      </c>
      <c r="O20" s="24">
        <v>2252771</v>
      </c>
      <c r="P20" s="24"/>
      <c r="Q20" s="24"/>
      <c r="R20" s="24">
        <v>2252771</v>
      </c>
      <c r="S20" s="24"/>
      <c r="T20" s="24">
        <v>1990159</v>
      </c>
      <c r="U20" s="24">
        <v>1990159</v>
      </c>
      <c r="V20" s="24">
        <v>3980318</v>
      </c>
      <c r="W20" s="24">
        <v>16685926</v>
      </c>
      <c r="X20" s="24">
        <v>26800008</v>
      </c>
      <c r="Y20" s="24">
        <v>-10114082</v>
      </c>
      <c r="Z20" s="6">
        <v>-37.74</v>
      </c>
      <c r="AA20" s="22">
        <v>26800008</v>
      </c>
    </row>
    <row r="21" spans="1:27" ht="13.5">
      <c r="A21" s="5" t="s">
        <v>48</v>
      </c>
      <c r="B21" s="3"/>
      <c r="C21" s="22">
        <v>4993911</v>
      </c>
      <c r="D21" s="22"/>
      <c r="E21" s="23">
        <v>6989319</v>
      </c>
      <c r="F21" s="24">
        <v>6989114</v>
      </c>
      <c r="G21" s="24">
        <v>755867</v>
      </c>
      <c r="H21" s="24"/>
      <c r="I21" s="24">
        <v>337399</v>
      </c>
      <c r="J21" s="24">
        <v>1093266</v>
      </c>
      <c r="K21" s="24">
        <v>585915</v>
      </c>
      <c r="L21" s="24">
        <v>585915</v>
      </c>
      <c r="M21" s="24">
        <v>117091</v>
      </c>
      <c r="N21" s="24">
        <v>1288921</v>
      </c>
      <c r="O21" s="24">
        <v>751186</v>
      </c>
      <c r="P21" s="24"/>
      <c r="Q21" s="24"/>
      <c r="R21" s="24">
        <v>751186</v>
      </c>
      <c r="S21" s="24"/>
      <c r="T21" s="24">
        <v>292971</v>
      </c>
      <c r="U21" s="24">
        <v>292971</v>
      </c>
      <c r="V21" s="24">
        <v>585942</v>
      </c>
      <c r="W21" s="24">
        <v>3719315</v>
      </c>
      <c r="X21" s="24">
        <v>6989316</v>
      </c>
      <c r="Y21" s="24">
        <v>-3270001</v>
      </c>
      <c r="Z21" s="6">
        <v>-46.79</v>
      </c>
      <c r="AA21" s="22">
        <v>6989114</v>
      </c>
    </row>
    <row r="22" spans="1:27" ht="13.5">
      <c r="A22" s="5" t="s">
        <v>49</v>
      </c>
      <c r="B22" s="3"/>
      <c r="C22" s="25">
        <v>6433651</v>
      </c>
      <c r="D22" s="25"/>
      <c r="E22" s="26">
        <v>7027580</v>
      </c>
      <c r="F22" s="27">
        <v>7748690</v>
      </c>
      <c r="G22" s="27">
        <v>5874</v>
      </c>
      <c r="H22" s="27"/>
      <c r="I22" s="27">
        <v>645837</v>
      </c>
      <c r="J22" s="27">
        <v>651711</v>
      </c>
      <c r="K22" s="27">
        <v>648523</v>
      </c>
      <c r="L22" s="27">
        <v>648523</v>
      </c>
      <c r="M22" s="27">
        <v>651903</v>
      </c>
      <c r="N22" s="27">
        <v>1948949</v>
      </c>
      <c r="O22" s="27">
        <v>659671</v>
      </c>
      <c r="P22" s="27"/>
      <c r="Q22" s="27"/>
      <c r="R22" s="27">
        <v>659671</v>
      </c>
      <c r="S22" s="27"/>
      <c r="T22" s="27">
        <v>557110</v>
      </c>
      <c r="U22" s="27">
        <v>557110</v>
      </c>
      <c r="V22" s="27">
        <v>1114220</v>
      </c>
      <c r="W22" s="27">
        <v>4374551</v>
      </c>
      <c r="X22" s="27">
        <v>7027583</v>
      </c>
      <c r="Y22" s="27">
        <v>-2653032</v>
      </c>
      <c r="Z22" s="7">
        <v>-37.75</v>
      </c>
      <c r="AA22" s="25">
        <v>7748690</v>
      </c>
    </row>
    <row r="23" spans="1:27" ht="13.5">
      <c r="A23" s="5" t="s">
        <v>50</v>
      </c>
      <c r="B23" s="3"/>
      <c r="C23" s="22">
        <v>6016627</v>
      </c>
      <c r="D23" s="22"/>
      <c r="E23" s="23">
        <v>6496842</v>
      </c>
      <c r="F23" s="24">
        <v>7436571</v>
      </c>
      <c r="G23" s="24">
        <v>9967</v>
      </c>
      <c r="H23" s="24"/>
      <c r="I23" s="24">
        <v>622736</v>
      </c>
      <c r="J23" s="24">
        <v>632703</v>
      </c>
      <c r="K23" s="24">
        <v>605749</v>
      </c>
      <c r="L23" s="24">
        <v>605749</v>
      </c>
      <c r="M23" s="24">
        <v>629571</v>
      </c>
      <c r="N23" s="24">
        <v>1841069</v>
      </c>
      <c r="O23" s="24">
        <v>626888</v>
      </c>
      <c r="P23" s="24"/>
      <c r="Q23" s="24"/>
      <c r="R23" s="24">
        <v>626888</v>
      </c>
      <c r="S23" s="24"/>
      <c r="T23" s="24">
        <v>539006</v>
      </c>
      <c r="U23" s="24">
        <v>539006</v>
      </c>
      <c r="V23" s="24">
        <v>1078012</v>
      </c>
      <c r="W23" s="24">
        <v>4178672</v>
      </c>
      <c r="X23" s="24">
        <v>6496837</v>
      </c>
      <c r="Y23" s="24">
        <v>-2318165</v>
      </c>
      <c r="Z23" s="6">
        <v>-35.68</v>
      </c>
      <c r="AA23" s="22">
        <v>7436571</v>
      </c>
    </row>
    <row r="24" spans="1:27" ht="13.5">
      <c r="A24" s="2" t="s">
        <v>51</v>
      </c>
      <c r="B24" s="8" t="s">
        <v>52</v>
      </c>
      <c r="C24" s="19"/>
      <c r="D24" s="19"/>
      <c r="E24" s="20">
        <v>4509850</v>
      </c>
      <c r="F24" s="21">
        <v>6835832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4509852</v>
      </c>
      <c r="Y24" s="21">
        <v>-4509852</v>
      </c>
      <c r="Z24" s="4">
        <v>-100</v>
      </c>
      <c r="AA24" s="19">
        <v>6835832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485293304</v>
      </c>
      <c r="D25" s="40">
        <f>+D5+D9+D15+D19+D24</f>
        <v>0</v>
      </c>
      <c r="E25" s="41">
        <f t="shared" si="4"/>
        <v>367334060</v>
      </c>
      <c r="F25" s="42">
        <f t="shared" si="4"/>
        <v>397161973</v>
      </c>
      <c r="G25" s="42">
        <f t="shared" si="4"/>
        <v>104042005</v>
      </c>
      <c r="H25" s="42">
        <f t="shared" si="4"/>
        <v>0</v>
      </c>
      <c r="I25" s="42">
        <f t="shared" si="4"/>
        <v>6235614</v>
      </c>
      <c r="J25" s="42">
        <f t="shared" si="4"/>
        <v>110277619</v>
      </c>
      <c r="K25" s="42">
        <f t="shared" si="4"/>
        <v>69214388</v>
      </c>
      <c r="L25" s="42">
        <f t="shared" si="4"/>
        <v>24871887</v>
      </c>
      <c r="M25" s="42">
        <f t="shared" si="4"/>
        <v>76477819</v>
      </c>
      <c r="N25" s="42">
        <f t="shared" si="4"/>
        <v>170564094</v>
      </c>
      <c r="O25" s="42">
        <f t="shared" si="4"/>
        <v>14623195</v>
      </c>
      <c r="P25" s="42">
        <f t="shared" si="4"/>
        <v>0</v>
      </c>
      <c r="Q25" s="42">
        <f t="shared" si="4"/>
        <v>0</v>
      </c>
      <c r="R25" s="42">
        <f t="shared" si="4"/>
        <v>14623195</v>
      </c>
      <c r="S25" s="42">
        <f t="shared" si="4"/>
        <v>0</v>
      </c>
      <c r="T25" s="42">
        <f t="shared" si="4"/>
        <v>10070851</v>
      </c>
      <c r="U25" s="42">
        <f t="shared" si="4"/>
        <v>8301541</v>
      </c>
      <c r="V25" s="42">
        <f t="shared" si="4"/>
        <v>18372392</v>
      </c>
      <c r="W25" s="42">
        <f t="shared" si="4"/>
        <v>313837300</v>
      </c>
      <c r="X25" s="42">
        <f t="shared" si="4"/>
        <v>367334056</v>
      </c>
      <c r="Y25" s="42">
        <f t="shared" si="4"/>
        <v>-53496756</v>
      </c>
      <c r="Z25" s="43">
        <f>+IF(X25&lt;&gt;0,+(Y25/X25)*100,0)</f>
        <v>-14.563516539288695</v>
      </c>
      <c r="AA25" s="40">
        <f>+AA5+AA9+AA15+AA19+AA24</f>
        <v>397161973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348402788</v>
      </c>
      <c r="D28" s="19">
        <f>SUM(D29:D31)</f>
        <v>0</v>
      </c>
      <c r="E28" s="20">
        <f t="shared" si="5"/>
        <v>154498311</v>
      </c>
      <c r="F28" s="21">
        <f t="shared" si="5"/>
        <v>155227721</v>
      </c>
      <c r="G28" s="21">
        <f t="shared" si="5"/>
        <v>9309116</v>
      </c>
      <c r="H28" s="21">
        <f t="shared" si="5"/>
        <v>0</v>
      </c>
      <c r="I28" s="21">
        <f t="shared" si="5"/>
        <v>8625001</v>
      </c>
      <c r="J28" s="21">
        <f t="shared" si="5"/>
        <v>17934117</v>
      </c>
      <c r="K28" s="21">
        <f t="shared" si="5"/>
        <v>7003631</v>
      </c>
      <c r="L28" s="21">
        <f t="shared" si="5"/>
        <v>6469065</v>
      </c>
      <c r="M28" s="21">
        <f t="shared" si="5"/>
        <v>11410990</v>
      </c>
      <c r="N28" s="21">
        <f t="shared" si="5"/>
        <v>24883686</v>
      </c>
      <c r="O28" s="21">
        <f t="shared" si="5"/>
        <v>14833643</v>
      </c>
      <c r="P28" s="21">
        <f t="shared" si="5"/>
        <v>0</v>
      </c>
      <c r="Q28" s="21">
        <f t="shared" si="5"/>
        <v>0</v>
      </c>
      <c r="R28" s="21">
        <f t="shared" si="5"/>
        <v>14833643</v>
      </c>
      <c r="S28" s="21">
        <f t="shared" si="5"/>
        <v>0</v>
      </c>
      <c r="T28" s="21">
        <f t="shared" si="5"/>
        <v>7899201</v>
      </c>
      <c r="U28" s="21">
        <f t="shared" si="5"/>
        <v>7899201</v>
      </c>
      <c r="V28" s="21">
        <f t="shared" si="5"/>
        <v>15798402</v>
      </c>
      <c r="W28" s="21">
        <f t="shared" si="5"/>
        <v>73449848</v>
      </c>
      <c r="X28" s="21">
        <f t="shared" si="5"/>
        <v>154353052</v>
      </c>
      <c r="Y28" s="21">
        <f t="shared" si="5"/>
        <v>-80903204</v>
      </c>
      <c r="Z28" s="4">
        <f>+IF(X28&lt;&gt;0,+(Y28/X28)*100,0)</f>
        <v>-52.41438569028101</v>
      </c>
      <c r="AA28" s="19">
        <f>SUM(AA29:AA31)</f>
        <v>155227721</v>
      </c>
    </row>
    <row r="29" spans="1:27" ht="13.5">
      <c r="A29" s="5" t="s">
        <v>33</v>
      </c>
      <c r="B29" s="3"/>
      <c r="C29" s="22"/>
      <c r="D29" s="22"/>
      <c r="E29" s="23">
        <v>43729322</v>
      </c>
      <c r="F29" s="24">
        <v>41302837</v>
      </c>
      <c r="G29" s="24">
        <v>2472755</v>
      </c>
      <c r="H29" s="24"/>
      <c r="I29" s="24">
        <v>4015475</v>
      </c>
      <c r="J29" s="24">
        <v>6488230</v>
      </c>
      <c r="K29" s="24">
        <v>2910435</v>
      </c>
      <c r="L29" s="24">
        <v>2872444</v>
      </c>
      <c r="M29" s="24">
        <v>3465423</v>
      </c>
      <c r="N29" s="24">
        <v>9248302</v>
      </c>
      <c r="O29" s="24">
        <v>3400213</v>
      </c>
      <c r="P29" s="24"/>
      <c r="Q29" s="24"/>
      <c r="R29" s="24">
        <v>3400213</v>
      </c>
      <c r="S29" s="24"/>
      <c r="T29" s="24">
        <v>3303120</v>
      </c>
      <c r="U29" s="24">
        <v>3303120</v>
      </c>
      <c r="V29" s="24">
        <v>6606240</v>
      </c>
      <c r="W29" s="24">
        <v>25742985</v>
      </c>
      <c r="X29" s="24">
        <v>44583865</v>
      </c>
      <c r="Y29" s="24">
        <v>-18840880</v>
      </c>
      <c r="Z29" s="6">
        <v>-42.26</v>
      </c>
      <c r="AA29" s="22">
        <v>41302837</v>
      </c>
    </row>
    <row r="30" spans="1:27" ht="13.5">
      <c r="A30" s="5" t="s">
        <v>34</v>
      </c>
      <c r="B30" s="3"/>
      <c r="C30" s="25">
        <v>348402788</v>
      </c>
      <c r="D30" s="25"/>
      <c r="E30" s="26">
        <v>85958540</v>
      </c>
      <c r="F30" s="27">
        <v>89694004</v>
      </c>
      <c r="G30" s="27">
        <v>5523265</v>
      </c>
      <c r="H30" s="27"/>
      <c r="I30" s="27">
        <v>3052194</v>
      </c>
      <c r="J30" s="27">
        <v>8575459</v>
      </c>
      <c r="K30" s="27">
        <v>1768618</v>
      </c>
      <c r="L30" s="27">
        <v>2104265</v>
      </c>
      <c r="M30" s="27">
        <v>6217404</v>
      </c>
      <c r="N30" s="27">
        <v>10090287</v>
      </c>
      <c r="O30" s="27">
        <v>2796111</v>
      </c>
      <c r="P30" s="27"/>
      <c r="Q30" s="27"/>
      <c r="R30" s="27">
        <v>2796111</v>
      </c>
      <c r="S30" s="27"/>
      <c r="T30" s="27">
        <v>2852082</v>
      </c>
      <c r="U30" s="27">
        <v>2852082</v>
      </c>
      <c r="V30" s="27">
        <v>5704164</v>
      </c>
      <c r="W30" s="27">
        <v>27166021</v>
      </c>
      <c r="X30" s="27">
        <v>84958742</v>
      </c>
      <c r="Y30" s="27">
        <v>-57792721</v>
      </c>
      <c r="Z30" s="7">
        <v>-68.02</v>
      </c>
      <c r="AA30" s="25">
        <v>89694004</v>
      </c>
    </row>
    <row r="31" spans="1:27" ht="13.5">
      <c r="A31" s="5" t="s">
        <v>35</v>
      </c>
      <c r="B31" s="3"/>
      <c r="C31" s="22"/>
      <c r="D31" s="22"/>
      <c r="E31" s="23">
        <v>24810449</v>
      </c>
      <c r="F31" s="24">
        <v>24230880</v>
      </c>
      <c r="G31" s="24">
        <v>1313096</v>
      </c>
      <c r="H31" s="24"/>
      <c r="I31" s="24">
        <v>1557332</v>
      </c>
      <c r="J31" s="24">
        <v>2870428</v>
      </c>
      <c r="K31" s="24">
        <v>2324578</v>
      </c>
      <c r="L31" s="24">
        <v>1492356</v>
      </c>
      <c r="M31" s="24">
        <v>1728163</v>
      </c>
      <c r="N31" s="24">
        <v>5545097</v>
      </c>
      <c r="O31" s="24">
        <v>8637319</v>
      </c>
      <c r="P31" s="24"/>
      <c r="Q31" s="24"/>
      <c r="R31" s="24">
        <v>8637319</v>
      </c>
      <c r="S31" s="24"/>
      <c r="T31" s="24">
        <v>1743999</v>
      </c>
      <c r="U31" s="24">
        <v>1743999</v>
      </c>
      <c r="V31" s="24">
        <v>3487998</v>
      </c>
      <c r="W31" s="24">
        <v>20540842</v>
      </c>
      <c r="X31" s="24">
        <v>24810445</v>
      </c>
      <c r="Y31" s="24">
        <v>-4269603</v>
      </c>
      <c r="Z31" s="6">
        <v>-17.21</v>
      </c>
      <c r="AA31" s="22">
        <v>24230880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52576795</v>
      </c>
      <c r="F32" s="21">
        <f t="shared" si="6"/>
        <v>50715014</v>
      </c>
      <c r="G32" s="21">
        <f t="shared" si="6"/>
        <v>3951585</v>
      </c>
      <c r="H32" s="21">
        <f t="shared" si="6"/>
        <v>0</v>
      </c>
      <c r="I32" s="21">
        <f t="shared" si="6"/>
        <v>3938540</v>
      </c>
      <c r="J32" s="21">
        <f t="shared" si="6"/>
        <v>7890125</v>
      </c>
      <c r="K32" s="21">
        <f t="shared" si="6"/>
        <v>2416832</v>
      </c>
      <c r="L32" s="21">
        <f t="shared" si="6"/>
        <v>2416832</v>
      </c>
      <c r="M32" s="21">
        <f t="shared" si="6"/>
        <v>3350861</v>
      </c>
      <c r="N32" s="21">
        <f t="shared" si="6"/>
        <v>8184525</v>
      </c>
      <c r="O32" s="21">
        <f t="shared" si="6"/>
        <v>4567875</v>
      </c>
      <c r="P32" s="21">
        <f t="shared" si="6"/>
        <v>0</v>
      </c>
      <c r="Q32" s="21">
        <f t="shared" si="6"/>
        <v>0</v>
      </c>
      <c r="R32" s="21">
        <f t="shared" si="6"/>
        <v>4567875</v>
      </c>
      <c r="S32" s="21">
        <f t="shared" si="6"/>
        <v>0</v>
      </c>
      <c r="T32" s="21">
        <f t="shared" si="6"/>
        <v>4084074</v>
      </c>
      <c r="U32" s="21">
        <f t="shared" si="6"/>
        <v>4084074</v>
      </c>
      <c r="V32" s="21">
        <f t="shared" si="6"/>
        <v>8168148</v>
      </c>
      <c r="W32" s="21">
        <f t="shared" si="6"/>
        <v>28810673</v>
      </c>
      <c r="X32" s="21">
        <f t="shared" si="6"/>
        <v>52576790</v>
      </c>
      <c r="Y32" s="21">
        <f t="shared" si="6"/>
        <v>-23766117</v>
      </c>
      <c r="Z32" s="4">
        <f>+IF(X32&lt;&gt;0,+(Y32/X32)*100,0)</f>
        <v>-45.20267783560008</v>
      </c>
      <c r="AA32" s="19">
        <f>SUM(AA33:AA37)</f>
        <v>50715014</v>
      </c>
    </row>
    <row r="33" spans="1:27" ht="13.5">
      <c r="A33" s="5" t="s">
        <v>37</v>
      </c>
      <c r="B33" s="3"/>
      <c r="C33" s="22"/>
      <c r="D33" s="22"/>
      <c r="E33" s="23">
        <v>7833828</v>
      </c>
      <c r="F33" s="24">
        <v>7621635</v>
      </c>
      <c r="G33" s="24">
        <v>575682</v>
      </c>
      <c r="H33" s="24"/>
      <c r="I33" s="24">
        <v>716719</v>
      </c>
      <c r="J33" s="24">
        <v>1292401</v>
      </c>
      <c r="K33" s="24">
        <v>624852</v>
      </c>
      <c r="L33" s="24">
        <v>624852</v>
      </c>
      <c r="M33" s="24">
        <v>1109368</v>
      </c>
      <c r="N33" s="24">
        <v>2359072</v>
      </c>
      <c r="O33" s="24">
        <v>674860</v>
      </c>
      <c r="P33" s="24"/>
      <c r="Q33" s="24"/>
      <c r="R33" s="24">
        <v>674860</v>
      </c>
      <c r="S33" s="24"/>
      <c r="T33" s="24">
        <v>1685160</v>
      </c>
      <c r="U33" s="24">
        <v>1685160</v>
      </c>
      <c r="V33" s="24">
        <v>3370320</v>
      </c>
      <c r="W33" s="24">
        <v>7696653</v>
      </c>
      <c r="X33" s="24">
        <v>7833828</v>
      </c>
      <c r="Y33" s="24">
        <v>-137175</v>
      </c>
      <c r="Z33" s="6">
        <v>-1.75</v>
      </c>
      <c r="AA33" s="22">
        <v>7621635</v>
      </c>
    </row>
    <row r="34" spans="1:27" ht="13.5">
      <c r="A34" s="5" t="s">
        <v>38</v>
      </c>
      <c r="B34" s="3"/>
      <c r="C34" s="22"/>
      <c r="D34" s="22"/>
      <c r="E34" s="23">
        <v>5018679</v>
      </c>
      <c r="F34" s="24">
        <v>4966326</v>
      </c>
      <c r="G34" s="24">
        <v>991888</v>
      </c>
      <c r="H34" s="24"/>
      <c r="I34" s="24">
        <v>349715</v>
      </c>
      <c r="J34" s="24">
        <v>1341603</v>
      </c>
      <c r="K34" s="24"/>
      <c r="L34" s="24"/>
      <c r="M34" s="24"/>
      <c r="N34" s="24"/>
      <c r="O34" s="24">
        <v>494510</v>
      </c>
      <c r="P34" s="24"/>
      <c r="Q34" s="24"/>
      <c r="R34" s="24">
        <v>494510</v>
      </c>
      <c r="S34" s="24"/>
      <c r="T34" s="24"/>
      <c r="U34" s="24"/>
      <c r="V34" s="24"/>
      <c r="W34" s="24">
        <v>1836113</v>
      </c>
      <c r="X34" s="24">
        <v>5018677</v>
      </c>
      <c r="Y34" s="24">
        <v>-3182564</v>
      </c>
      <c r="Z34" s="6">
        <v>-63.41</v>
      </c>
      <c r="AA34" s="22">
        <v>4966326</v>
      </c>
    </row>
    <row r="35" spans="1:27" ht="13.5">
      <c r="A35" s="5" t="s">
        <v>39</v>
      </c>
      <c r="B35" s="3"/>
      <c r="C35" s="22"/>
      <c r="D35" s="22"/>
      <c r="E35" s="23">
        <v>39724288</v>
      </c>
      <c r="F35" s="24">
        <v>38127053</v>
      </c>
      <c r="G35" s="24">
        <v>2384015</v>
      </c>
      <c r="H35" s="24"/>
      <c r="I35" s="24">
        <v>2872106</v>
      </c>
      <c r="J35" s="24">
        <v>5256121</v>
      </c>
      <c r="K35" s="24">
        <v>1791980</v>
      </c>
      <c r="L35" s="24">
        <v>1791980</v>
      </c>
      <c r="M35" s="24">
        <v>2241493</v>
      </c>
      <c r="N35" s="24">
        <v>5825453</v>
      </c>
      <c r="O35" s="24">
        <v>3398505</v>
      </c>
      <c r="P35" s="24"/>
      <c r="Q35" s="24"/>
      <c r="R35" s="24">
        <v>3398505</v>
      </c>
      <c r="S35" s="24"/>
      <c r="T35" s="24">
        <v>2398914</v>
      </c>
      <c r="U35" s="24">
        <v>2398914</v>
      </c>
      <c r="V35" s="24">
        <v>4797828</v>
      </c>
      <c r="W35" s="24">
        <v>19277907</v>
      </c>
      <c r="X35" s="24">
        <v>39724285</v>
      </c>
      <c r="Y35" s="24">
        <v>-20446378</v>
      </c>
      <c r="Z35" s="6">
        <v>-51.47</v>
      </c>
      <c r="AA35" s="22">
        <v>38127053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22739806</v>
      </c>
      <c r="F38" s="21">
        <f t="shared" si="7"/>
        <v>22133079</v>
      </c>
      <c r="G38" s="21">
        <f t="shared" si="7"/>
        <v>1150530</v>
      </c>
      <c r="H38" s="21">
        <f t="shared" si="7"/>
        <v>0</v>
      </c>
      <c r="I38" s="21">
        <f t="shared" si="7"/>
        <v>1631098</v>
      </c>
      <c r="J38" s="21">
        <f t="shared" si="7"/>
        <v>2781628</v>
      </c>
      <c r="K38" s="21">
        <f t="shared" si="7"/>
        <v>1267604</v>
      </c>
      <c r="L38" s="21">
        <f t="shared" si="7"/>
        <v>1409534</v>
      </c>
      <c r="M38" s="21">
        <f t="shared" si="7"/>
        <v>590184</v>
      </c>
      <c r="N38" s="21">
        <f t="shared" si="7"/>
        <v>3267322</v>
      </c>
      <c r="O38" s="21">
        <f t="shared" si="7"/>
        <v>596800</v>
      </c>
      <c r="P38" s="21">
        <f t="shared" si="7"/>
        <v>0</v>
      </c>
      <c r="Q38" s="21">
        <f t="shared" si="7"/>
        <v>0</v>
      </c>
      <c r="R38" s="21">
        <f t="shared" si="7"/>
        <v>596800</v>
      </c>
      <c r="S38" s="21">
        <f t="shared" si="7"/>
        <v>0</v>
      </c>
      <c r="T38" s="21">
        <f t="shared" si="7"/>
        <v>612086</v>
      </c>
      <c r="U38" s="21">
        <f t="shared" si="7"/>
        <v>612086</v>
      </c>
      <c r="V38" s="21">
        <f t="shared" si="7"/>
        <v>1224172</v>
      </c>
      <c r="W38" s="21">
        <f t="shared" si="7"/>
        <v>7869922</v>
      </c>
      <c r="X38" s="21">
        <f t="shared" si="7"/>
        <v>22739808</v>
      </c>
      <c r="Y38" s="21">
        <f t="shared" si="7"/>
        <v>-14869886</v>
      </c>
      <c r="Z38" s="4">
        <f>+IF(X38&lt;&gt;0,+(Y38/X38)*100,0)</f>
        <v>-65.39143162510432</v>
      </c>
      <c r="AA38" s="19">
        <f>SUM(AA39:AA41)</f>
        <v>22133079</v>
      </c>
    </row>
    <row r="39" spans="1:27" ht="13.5">
      <c r="A39" s="5" t="s">
        <v>43</v>
      </c>
      <c r="B39" s="3"/>
      <c r="C39" s="22"/>
      <c r="D39" s="22"/>
      <c r="E39" s="23">
        <v>9460376</v>
      </c>
      <c r="F39" s="24">
        <v>9550632</v>
      </c>
      <c r="G39" s="24">
        <v>476242</v>
      </c>
      <c r="H39" s="24"/>
      <c r="I39" s="24">
        <v>548551</v>
      </c>
      <c r="J39" s="24">
        <v>1024793</v>
      </c>
      <c r="K39" s="24">
        <v>500631</v>
      </c>
      <c r="L39" s="24">
        <v>499695</v>
      </c>
      <c r="M39" s="24">
        <v>590184</v>
      </c>
      <c r="N39" s="24">
        <v>1590510</v>
      </c>
      <c r="O39" s="24">
        <v>596800</v>
      </c>
      <c r="P39" s="24"/>
      <c r="Q39" s="24"/>
      <c r="R39" s="24">
        <v>596800</v>
      </c>
      <c r="S39" s="24"/>
      <c r="T39" s="24">
        <v>612086</v>
      </c>
      <c r="U39" s="24">
        <v>612086</v>
      </c>
      <c r="V39" s="24">
        <v>1224172</v>
      </c>
      <c r="W39" s="24">
        <v>4436275</v>
      </c>
      <c r="X39" s="24">
        <v>9460380</v>
      </c>
      <c r="Y39" s="24">
        <v>-5024105</v>
      </c>
      <c r="Z39" s="6">
        <v>-53.11</v>
      </c>
      <c r="AA39" s="22">
        <v>9550632</v>
      </c>
    </row>
    <row r="40" spans="1:27" ht="13.5">
      <c r="A40" s="5" t="s">
        <v>44</v>
      </c>
      <c r="B40" s="3"/>
      <c r="C40" s="22"/>
      <c r="D40" s="22"/>
      <c r="E40" s="23">
        <v>13279430</v>
      </c>
      <c r="F40" s="24">
        <v>12582447</v>
      </c>
      <c r="G40" s="24">
        <v>674288</v>
      </c>
      <c r="H40" s="24"/>
      <c r="I40" s="24">
        <v>1082547</v>
      </c>
      <c r="J40" s="24">
        <v>1756835</v>
      </c>
      <c r="K40" s="24">
        <v>766973</v>
      </c>
      <c r="L40" s="24">
        <v>909839</v>
      </c>
      <c r="M40" s="24"/>
      <c r="N40" s="24">
        <v>1676812</v>
      </c>
      <c r="O40" s="24"/>
      <c r="P40" s="24"/>
      <c r="Q40" s="24"/>
      <c r="R40" s="24"/>
      <c r="S40" s="24"/>
      <c r="T40" s="24"/>
      <c r="U40" s="24"/>
      <c r="V40" s="24"/>
      <c r="W40" s="24">
        <v>3433647</v>
      </c>
      <c r="X40" s="24">
        <v>13279428</v>
      </c>
      <c r="Y40" s="24">
        <v>-9845781</v>
      </c>
      <c r="Z40" s="6">
        <v>-74.14</v>
      </c>
      <c r="AA40" s="22">
        <v>12582447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56660171</v>
      </c>
      <c r="D42" s="19">
        <f>SUM(D43:D46)</f>
        <v>0</v>
      </c>
      <c r="E42" s="20">
        <f t="shared" si="8"/>
        <v>144484798</v>
      </c>
      <c r="F42" s="21">
        <f t="shared" si="8"/>
        <v>148955800</v>
      </c>
      <c r="G42" s="21">
        <f t="shared" si="8"/>
        <v>4400102</v>
      </c>
      <c r="H42" s="21">
        <f t="shared" si="8"/>
        <v>0</v>
      </c>
      <c r="I42" s="21">
        <f t="shared" si="8"/>
        <v>5815826</v>
      </c>
      <c r="J42" s="21">
        <f t="shared" si="8"/>
        <v>10215928</v>
      </c>
      <c r="K42" s="21">
        <f t="shared" si="8"/>
        <v>4141860</v>
      </c>
      <c r="L42" s="21">
        <f t="shared" si="8"/>
        <v>7384729</v>
      </c>
      <c r="M42" s="21">
        <f t="shared" si="8"/>
        <v>8716958</v>
      </c>
      <c r="N42" s="21">
        <f t="shared" si="8"/>
        <v>20243547</v>
      </c>
      <c r="O42" s="21">
        <f t="shared" si="8"/>
        <v>32841194</v>
      </c>
      <c r="P42" s="21">
        <f t="shared" si="8"/>
        <v>0</v>
      </c>
      <c r="Q42" s="21">
        <f t="shared" si="8"/>
        <v>0</v>
      </c>
      <c r="R42" s="21">
        <f t="shared" si="8"/>
        <v>32841194</v>
      </c>
      <c r="S42" s="21">
        <f t="shared" si="8"/>
        <v>0</v>
      </c>
      <c r="T42" s="21">
        <f t="shared" si="8"/>
        <v>9079273</v>
      </c>
      <c r="U42" s="21">
        <f t="shared" si="8"/>
        <v>12043273</v>
      </c>
      <c r="V42" s="21">
        <f t="shared" si="8"/>
        <v>21122546</v>
      </c>
      <c r="W42" s="21">
        <f t="shared" si="8"/>
        <v>84423215</v>
      </c>
      <c r="X42" s="21">
        <f t="shared" si="8"/>
        <v>144798382</v>
      </c>
      <c r="Y42" s="21">
        <f t="shared" si="8"/>
        <v>-60375167</v>
      </c>
      <c r="Z42" s="4">
        <f>+IF(X42&lt;&gt;0,+(Y42/X42)*100,0)</f>
        <v>-41.69602323318779</v>
      </c>
      <c r="AA42" s="19">
        <f>SUM(AA43:AA46)</f>
        <v>148955800</v>
      </c>
    </row>
    <row r="43" spans="1:27" ht="13.5">
      <c r="A43" s="5" t="s">
        <v>47</v>
      </c>
      <c r="B43" s="3"/>
      <c r="C43" s="22">
        <v>56660171</v>
      </c>
      <c r="D43" s="22"/>
      <c r="E43" s="23">
        <v>83799924</v>
      </c>
      <c r="F43" s="24">
        <v>82503867</v>
      </c>
      <c r="G43" s="24">
        <v>613805</v>
      </c>
      <c r="H43" s="24"/>
      <c r="I43" s="24">
        <v>1843861</v>
      </c>
      <c r="J43" s="24">
        <v>2457666</v>
      </c>
      <c r="K43" s="24">
        <v>295214</v>
      </c>
      <c r="L43" s="24">
        <v>1451681</v>
      </c>
      <c r="M43" s="24">
        <v>4562130</v>
      </c>
      <c r="N43" s="24">
        <v>6309025</v>
      </c>
      <c r="O43" s="24">
        <v>24891082</v>
      </c>
      <c r="P43" s="24"/>
      <c r="Q43" s="24"/>
      <c r="R43" s="24">
        <v>24891082</v>
      </c>
      <c r="S43" s="24"/>
      <c r="T43" s="24">
        <v>1084788</v>
      </c>
      <c r="U43" s="24">
        <v>1084788</v>
      </c>
      <c r="V43" s="24">
        <v>2169576</v>
      </c>
      <c r="W43" s="24">
        <v>35827349</v>
      </c>
      <c r="X43" s="24">
        <v>83799921</v>
      </c>
      <c r="Y43" s="24">
        <v>-47972572</v>
      </c>
      <c r="Z43" s="6">
        <v>-57.25</v>
      </c>
      <c r="AA43" s="22">
        <v>82503867</v>
      </c>
    </row>
    <row r="44" spans="1:27" ht="13.5">
      <c r="A44" s="5" t="s">
        <v>48</v>
      </c>
      <c r="B44" s="3"/>
      <c r="C44" s="22"/>
      <c r="D44" s="22"/>
      <c r="E44" s="23">
        <v>45948114</v>
      </c>
      <c r="F44" s="24">
        <v>51191553</v>
      </c>
      <c r="G44" s="24">
        <v>3433929</v>
      </c>
      <c r="H44" s="24"/>
      <c r="I44" s="24">
        <v>3430258</v>
      </c>
      <c r="J44" s="24">
        <v>6864187</v>
      </c>
      <c r="K44" s="24">
        <v>3464224</v>
      </c>
      <c r="L44" s="24">
        <v>5550626</v>
      </c>
      <c r="M44" s="24">
        <v>2814563</v>
      </c>
      <c r="N44" s="24">
        <v>11829413</v>
      </c>
      <c r="O44" s="24">
        <v>6217233</v>
      </c>
      <c r="P44" s="24"/>
      <c r="Q44" s="24"/>
      <c r="R44" s="24">
        <v>6217233</v>
      </c>
      <c r="S44" s="24"/>
      <c r="T44" s="24">
        <v>5320687</v>
      </c>
      <c r="U44" s="24">
        <v>8284687</v>
      </c>
      <c r="V44" s="24">
        <v>13605374</v>
      </c>
      <c r="W44" s="24">
        <v>38516207</v>
      </c>
      <c r="X44" s="24">
        <v>45964908</v>
      </c>
      <c r="Y44" s="24">
        <v>-7448701</v>
      </c>
      <c r="Z44" s="6">
        <v>-16.21</v>
      </c>
      <c r="AA44" s="22">
        <v>51191553</v>
      </c>
    </row>
    <row r="45" spans="1:27" ht="13.5">
      <c r="A45" s="5" t="s">
        <v>49</v>
      </c>
      <c r="B45" s="3"/>
      <c r="C45" s="25"/>
      <c r="D45" s="25"/>
      <c r="E45" s="26">
        <v>5833119</v>
      </c>
      <c r="F45" s="27">
        <v>5878617</v>
      </c>
      <c r="G45" s="27">
        <v>145171</v>
      </c>
      <c r="H45" s="27"/>
      <c r="I45" s="27">
        <v>244017</v>
      </c>
      <c r="J45" s="27">
        <v>389188</v>
      </c>
      <c r="K45" s="27">
        <v>154862</v>
      </c>
      <c r="L45" s="27">
        <v>154862</v>
      </c>
      <c r="M45" s="27">
        <v>999035</v>
      </c>
      <c r="N45" s="27">
        <v>1308759</v>
      </c>
      <c r="O45" s="27">
        <v>1395904</v>
      </c>
      <c r="P45" s="27"/>
      <c r="Q45" s="27"/>
      <c r="R45" s="27">
        <v>1395904</v>
      </c>
      <c r="S45" s="27"/>
      <c r="T45" s="27">
        <v>1814705</v>
      </c>
      <c r="U45" s="27">
        <v>1814705</v>
      </c>
      <c r="V45" s="27">
        <v>3629410</v>
      </c>
      <c r="W45" s="27">
        <v>6723261</v>
      </c>
      <c r="X45" s="27">
        <v>5833116</v>
      </c>
      <c r="Y45" s="27">
        <v>890145</v>
      </c>
      <c r="Z45" s="7">
        <v>15.26</v>
      </c>
      <c r="AA45" s="25">
        <v>5878617</v>
      </c>
    </row>
    <row r="46" spans="1:27" ht="13.5">
      <c r="A46" s="5" t="s">
        <v>50</v>
      </c>
      <c r="B46" s="3"/>
      <c r="C46" s="22"/>
      <c r="D46" s="22"/>
      <c r="E46" s="23">
        <v>8903641</v>
      </c>
      <c r="F46" s="24">
        <v>9381763</v>
      </c>
      <c r="G46" s="24">
        <v>207197</v>
      </c>
      <c r="H46" s="24"/>
      <c r="I46" s="24">
        <v>297690</v>
      </c>
      <c r="J46" s="24">
        <v>504887</v>
      </c>
      <c r="K46" s="24">
        <v>227560</v>
      </c>
      <c r="L46" s="24">
        <v>227560</v>
      </c>
      <c r="M46" s="24">
        <v>341230</v>
      </c>
      <c r="N46" s="24">
        <v>796350</v>
      </c>
      <c r="O46" s="24">
        <v>336975</v>
      </c>
      <c r="P46" s="24"/>
      <c r="Q46" s="24"/>
      <c r="R46" s="24">
        <v>336975</v>
      </c>
      <c r="S46" s="24"/>
      <c r="T46" s="24">
        <v>859093</v>
      </c>
      <c r="U46" s="24">
        <v>859093</v>
      </c>
      <c r="V46" s="24">
        <v>1718186</v>
      </c>
      <c r="W46" s="24">
        <v>3356398</v>
      </c>
      <c r="X46" s="24">
        <v>9200437</v>
      </c>
      <c r="Y46" s="24">
        <v>-5844039</v>
      </c>
      <c r="Z46" s="6">
        <v>-63.52</v>
      </c>
      <c r="AA46" s="22">
        <v>9381763</v>
      </c>
    </row>
    <row r="47" spans="1:27" ht="13.5">
      <c r="A47" s="2" t="s">
        <v>51</v>
      </c>
      <c r="B47" s="8" t="s">
        <v>52</v>
      </c>
      <c r="C47" s="19"/>
      <c r="D47" s="19"/>
      <c r="E47" s="20">
        <v>7628462</v>
      </c>
      <c r="F47" s="21">
        <v>15864924</v>
      </c>
      <c r="G47" s="21">
        <v>616782</v>
      </c>
      <c r="H47" s="21"/>
      <c r="I47" s="21"/>
      <c r="J47" s="21">
        <v>616782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616782</v>
      </c>
      <c r="X47" s="21">
        <v>7460113</v>
      </c>
      <c r="Y47" s="21">
        <v>-6843331</v>
      </c>
      <c r="Z47" s="4">
        <v>-91.73</v>
      </c>
      <c r="AA47" s="19">
        <v>15864924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405062959</v>
      </c>
      <c r="D48" s="40">
        <f>+D28+D32+D38+D42+D47</f>
        <v>0</v>
      </c>
      <c r="E48" s="41">
        <f t="shared" si="9"/>
        <v>381928172</v>
      </c>
      <c r="F48" s="42">
        <f t="shared" si="9"/>
        <v>392896538</v>
      </c>
      <c r="G48" s="42">
        <f t="shared" si="9"/>
        <v>19428115</v>
      </c>
      <c r="H48" s="42">
        <f t="shared" si="9"/>
        <v>0</v>
      </c>
      <c r="I48" s="42">
        <f t="shared" si="9"/>
        <v>20010465</v>
      </c>
      <c r="J48" s="42">
        <f t="shared" si="9"/>
        <v>39438580</v>
      </c>
      <c r="K48" s="42">
        <f t="shared" si="9"/>
        <v>14829927</v>
      </c>
      <c r="L48" s="42">
        <f t="shared" si="9"/>
        <v>17680160</v>
      </c>
      <c r="M48" s="42">
        <f t="shared" si="9"/>
        <v>24068993</v>
      </c>
      <c r="N48" s="42">
        <f t="shared" si="9"/>
        <v>56579080</v>
      </c>
      <c r="O48" s="42">
        <f t="shared" si="9"/>
        <v>52839512</v>
      </c>
      <c r="P48" s="42">
        <f t="shared" si="9"/>
        <v>0</v>
      </c>
      <c r="Q48" s="42">
        <f t="shared" si="9"/>
        <v>0</v>
      </c>
      <c r="R48" s="42">
        <f t="shared" si="9"/>
        <v>52839512</v>
      </c>
      <c r="S48" s="42">
        <f t="shared" si="9"/>
        <v>0</v>
      </c>
      <c r="T48" s="42">
        <f t="shared" si="9"/>
        <v>21674634</v>
      </c>
      <c r="U48" s="42">
        <f t="shared" si="9"/>
        <v>24638634</v>
      </c>
      <c r="V48" s="42">
        <f t="shared" si="9"/>
        <v>46313268</v>
      </c>
      <c r="W48" s="42">
        <f t="shared" si="9"/>
        <v>195170440</v>
      </c>
      <c r="X48" s="42">
        <f t="shared" si="9"/>
        <v>381928145</v>
      </c>
      <c r="Y48" s="42">
        <f t="shared" si="9"/>
        <v>-186757705</v>
      </c>
      <c r="Z48" s="43">
        <f>+IF(X48&lt;&gt;0,+(Y48/X48)*100,0)</f>
        <v>-48.898649509058835</v>
      </c>
      <c r="AA48" s="40">
        <f>+AA28+AA32+AA38+AA42+AA47</f>
        <v>392896538</v>
      </c>
    </row>
    <row r="49" spans="1:27" ht="13.5">
      <c r="A49" s="14" t="s">
        <v>58</v>
      </c>
      <c r="B49" s="15"/>
      <c r="C49" s="44">
        <f aca="true" t="shared" si="10" ref="C49:Y49">+C25-C48</f>
        <v>80230345</v>
      </c>
      <c r="D49" s="44">
        <f>+D25-D48</f>
        <v>0</v>
      </c>
      <c r="E49" s="45">
        <f t="shared" si="10"/>
        <v>-14594112</v>
      </c>
      <c r="F49" s="46">
        <f t="shared" si="10"/>
        <v>4265435</v>
      </c>
      <c r="G49" s="46">
        <f t="shared" si="10"/>
        <v>84613890</v>
      </c>
      <c r="H49" s="46">
        <f t="shared" si="10"/>
        <v>0</v>
      </c>
      <c r="I49" s="46">
        <f t="shared" si="10"/>
        <v>-13774851</v>
      </c>
      <c r="J49" s="46">
        <f t="shared" si="10"/>
        <v>70839039</v>
      </c>
      <c r="K49" s="46">
        <f t="shared" si="10"/>
        <v>54384461</v>
      </c>
      <c r="L49" s="46">
        <f t="shared" si="10"/>
        <v>7191727</v>
      </c>
      <c r="M49" s="46">
        <f t="shared" si="10"/>
        <v>52408826</v>
      </c>
      <c r="N49" s="46">
        <f t="shared" si="10"/>
        <v>113985014</v>
      </c>
      <c r="O49" s="46">
        <f t="shared" si="10"/>
        <v>-38216317</v>
      </c>
      <c r="P49" s="46">
        <f t="shared" si="10"/>
        <v>0</v>
      </c>
      <c r="Q49" s="46">
        <f t="shared" si="10"/>
        <v>0</v>
      </c>
      <c r="R49" s="46">
        <f t="shared" si="10"/>
        <v>-38216317</v>
      </c>
      <c r="S49" s="46">
        <f t="shared" si="10"/>
        <v>0</v>
      </c>
      <c r="T49" s="46">
        <f t="shared" si="10"/>
        <v>-11603783</v>
      </c>
      <c r="U49" s="46">
        <f t="shared" si="10"/>
        <v>-16337093</v>
      </c>
      <c r="V49" s="46">
        <f t="shared" si="10"/>
        <v>-27940876</v>
      </c>
      <c r="W49" s="46">
        <f t="shared" si="10"/>
        <v>118666860</v>
      </c>
      <c r="X49" s="46">
        <f>IF(F25=F48,0,X25-X48)</f>
        <v>-14594089</v>
      </c>
      <c r="Y49" s="46">
        <f t="shared" si="10"/>
        <v>133260949</v>
      </c>
      <c r="Z49" s="47">
        <f>+IF(X49&lt;&gt;0,+(Y49/X49)*100,0)</f>
        <v>-913.1159128877451</v>
      </c>
      <c r="AA49" s="44">
        <f>+AA25-AA48</f>
        <v>4265435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1096330206</v>
      </c>
      <c r="F5" s="21">
        <f t="shared" si="0"/>
        <v>963114591</v>
      </c>
      <c r="G5" s="21">
        <f t="shared" si="0"/>
        <v>0</v>
      </c>
      <c r="H5" s="21">
        <f t="shared" si="0"/>
        <v>165964774</v>
      </c>
      <c r="I5" s="21">
        <f t="shared" si="0"/>
        <v>190117651</v>
      </c>
      <c r="J5" s="21">
        <f t="shared" si="0"/>
        <v>356082425</v>
      </c>
      <c r="K5" s="21">
        <f t="shared" si="0"/>
        <v>-49270976</v>
      </c>
      <c r="L5" s="21">
        <f t="shared" si="0"/>
        <v>0</v>
      </c>
      <c r="M5" s="21">
        <f t="shared" si="0"/>
        <v>191194074</v>
      </c>
      <c r="N5" s="21">
        <f t="shared" si="0"/>
        <v>141923098</v>
      </c>
      <c r="O5" s="21">
        <f t="shared" si="0"/>
        <v>91784583</v>
      </c>
      <c r="P5" s="21">
        <f t="shared" si="0"/>
        <v>42701324</v>
      </c>
      <c r="Q5" s="21">
        <f t="shared" si="0"/>
        <v>187068999</v>
      </c>
      <c r="R5" s="21">
        <f t="shared" si="0"/>
        <v>321554906</v>
      </c>
      <c r="S5" s="21">
        <f t="shared" si="0"/>
        <v>47492622</v>
      </c>
      <c r="T5" s="21">
        <f t="shared" si="0"/>
        <v>42420884</v>
      </c>
      <c r="U5" s="21">
        <f t="shared" si="0"/>
        <v>83062146</v>
      </c>
      <c r="V5" s="21">
        <f t="shared" si="0"/>
        <v>172975652</v>
      </c>
      <c r="W5" s="21">
        <f t="shared" si="0"/>
        <v>992536081</v>
      </c>
      <c r="X5" s="21">
        <f t="shared" si="0"/>
        <v>1096330207</v>
      </c>
      <c r="Y5" s="21">
        <f t="shared" si="0"/>
        <v>-103794126</v>
      </c>
      <c r="Z5" s="4">
        <f>+IF(X5&lt;&gt;0,+(Y5/X5)*100,0)</f>
        <v>-9.46741459254529</v>
      </c>
      <c r="AA5" s="19">
        <f>SUM(AA6:AA8)</f>
        <v>963114591</v>
      </c>
    </row>
    <row r="6" spans="1:27" ht="13.5">
      <c r="A6" s="5" t="s">
        <v>33</v>
      </c>
      <c r="B6" s="3"/>
      <c r="C6" s="22"/>
      <c r="D6" s="22"/>
      <c r="E6" s="23">
        <v>4068798</v>
      </c>
      <c r="F6" s="24">
        <v>4068798</v>
      </c>
      <c r="G6" s="24"/>
      <c r="H6" s="24"/>
      <c r="I6" s="24">
        <v>353556</v>
      </c>
      <c r="J6" s="24">
        <v>353556</v>
      </c>
      <c r="K6" s="24">
        <v>125659</v>
      </c>
      <c r="L6" s="24"/>
      <c r="M6" s="24"/>
      <c r="N6" s="24">
        <v>125659</v>
      </c>
      <c r="O6" s="24">
        <v>5062</v>
      </c>
      <c r="P6" s="24">
        <v>5072</v>
      </c>
      <c r="Q6" s="24">
        <v>5072</v>
      </c>
      <c r="R6" s="24">
        <v>15206</v>
      </c>
      <c r="S6" s="24">
        <v>5072</v>
      </c>
      <c r="T6" s="24">
        <v>5072</v>
      </c>
      <c r="U6" s="24">
        <v>924382</v>
      </c>
      <c r="V6" s="24">
        <v>934526</v>
      </c>
      <c r="W6" s="24">
        <v>1428947</v>
      </c>
      <c r="X6" s="24">
        <v>4068798</v>
      </c>
      <c r="Y6" s="24">
        <v>-2639851</v>
      </c>
      <c r="Z6" s="6">
        <v>-64.88</v>
      </c>
      <c r="AA6" s="22">
        <v>4068798</v>
      </c>
    </row>
    <row r="7" spans="1:27" ht="13.5">
      <c r="A7" s="5" t="s">
        <v>34</v>
      </c>
      <c r="B7" s="3"/>
      <c r="C7" s="25"/>
      <c r="D7" s="25"/>
      <c r="E7" s="26">
        <v>1082692252</v>
      </c>
      <c r="F7" s="27">
        <v>959045793</v>
      </c>
      <c r="G7" s="27"/>
      <c r="H7" s="27">
        <v>165964678</v>
      </c>
      <c r="I7" s="27">
        <v>188243075</v>
      </c>
      <c r="J7" s="27">
        <v>354207753</v>
      </c>
      <c r="K7" s="27">
        <v>-46843706</v>
      </c>
      <c r="L7" s="27"/>
      <c r="M7" s="27">
        <v>190900934</v>
      </c>
      <c r="N7" s="27">
        <v>144057228</v>
      </c>
      <c r="O7" s="27">
        <v>86648833</v>
      </c>
      <c r="P7" s="27">
        <v>42503630</v>
      </c>
      <c r="Q7" s="27">
        <v>184819551</v>
      </c>
      <c r="R7" s="27">
        <v>313972014</v>
      </c>
      <c r="S7" s="27">
        <v>43485247</v>
      </c>
      <c r="T7" s="27">
        <v>43713794</v>
      </c>
      <c r="U7" s="27">
        <v>82193411</v>
      </c>
      <c r="V7" s="27">
        <v>169392452</v>
      </c>
      <c r="W7" s="27">
        <v>981629447</v>
      </c>
      <c r="X7" s="27">
        <v>1082692253</v>
      </c>
      <c r="Y7" s="27">
        <v>-101062806</v>
      </c>
      <c r="Z7" s="7">
        <v>-9.33</v>
      </c>
      <c r="AA7" s="25">
        <v>959045793</v>
      </c>
    </row>
    <row r="8" spans="1:27" ht="13.5">
      <c r="A8" s="5" t="s">
        <v>35</v>
      </c>
      <c r="B8" s="3"/>
      <c r="C8" s="22"/>
      <c r="D8" s="22"/>
      <c r="E8" s="23">
        <v>9569156</v>
      </c>
      <c r="F8" s="24"/>
      <c r="G8" s="24"/>
      <c r="H8" s="24">
        <v>96</v>
      </c>
      <c r="I8" s="24">
        <v>1521020</v>
      </c>
      <c r="J8" s="24">
        <v>1521116</v>
      </c>
      <c r="K8" s="24">
        <v>-2552929</v>
      </c>
      <c r="L8" s="24"/>
      <c r="M8" s="24">
        <v>293140</v>
      </c>
      <c r="N8" s="24">
        <v>-2259789</v>
      </c>
      <c r="O8" s="24">
        <v>5130688</v>
      </c>
      <c r="P8" s="24">
        <v>192622</v>
      </c>
      <c r="Q8" s="24">
        <v>2244376</v>
      </c>
      <c r="R8" s="24">
        <v>7567686</v>
      </c>
      <c r="S8" s="24">
        <v>4002303</v>
      </c>
      <c r="T8" s="24">
        <v>-1297982</v>
      </c>
      <c r="U8" s="24">
        <v>-55647</v>
      </c>
      <c r="V8" s="24">
        <v>2648674</v>
      </c>
      <c r="W8" s="24">
        <v>9477687</v>
      </c>
      <c r="X8" s="24">
        <v>9569156</v>
      </c>
      <c r="Y8" s="24">
        <v>-91469</v>
      </c>
      <c r="Z8" s="6">
        <v>-0.96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41467123</v>
      </c>
      <c r="F9" s="21">
        <f t="shared" si="1"/>
        <v>27890616</v>
      </c>
      <c r="G9" s="21">
        <f t="shared" si="1"/>
        <v>0</v>
      </c>
      <c r="H9" s="21">
        <f t="shared" si="1"/>
        <v>7442687</v>
      </c>
      <c r="I9" s="21">
        <f t="shared" si="1"/>
        <v>157213</v>
      </c>
      <c r="J9" s="21">
        <f t="shared" si="1"/>
        <v>7599900</v>
      </c>
      <c r="K9" s="21">
        <f t="shared" si="1"/>
        <v>-22829519</v>
      </c>
      <c r="L9" s="21">
        <f t="shared" si="1"/>
        <v>0</v>
      </c>
      <c r="M9" s="21">
        <f t="shared" si="1"/>
        <v>143526</v>
      </c>
      <c r="N9" s="21">
        <f t="shared" si="1"/>
        <v>-22685993</v>
      </c>
      <c r="O9" s="21">
        <f t="shared" si="1"/>
        <v>143260</v>
      </c>
      <c r="P9" s="21">
        <f t="shared" si="1"/>
        <v>144983</v>
      </c>
      <c r="Q9" s="21">
        <f t="shared" si="1"/>
        <v>4898443</v>
      </c>
      <c r="R9" s="21">
        <f t="shared" si="1"/>
        <v>5186686</v>
      </c>
      <c r="S9" s="21">
        <f t="shared" si="1"/>
        <v>286859</v>
      </c>
      <c r="T9" s="21">
        <f t="shared" si="1"/>
        <v>164051</v>
      </c>
      <c r="U9" s="21">
        <f t="shared" si="1"/>
        <v>177383</v>
      </c>
      <c r="V9" s="21">
        <f t="shared" si="1"/>
        <v>628293</v>
      </c>
      <c r="W9" s="21">
        <f t="shared" si="1"/>
        <v>-9271114</v>
      </c>
      <c r="X9" s="21">
        <f t="shared" si="1"/>
        <v>41467123</v>
      </c>
      <c r="Y9" s="21">
        <f t="shared" si="1"/>
        <v>-50738237</v>
      </c>
      <c r="Z9" s="4">
        <f>+IF(X9&lt;&gt;0,+(Y9/X9)*100,0)</f>
        <v>-122.35774591837489</v>
      </c>
      <c r="AA9" s="19">
        <f>SUM(AA10:AA14)</f>
        <v>27890616</v>
      </c>
    </row>
    <row r="10" spans="1:27" ht="13.5">
      <c r="A10" s="5" t="s">
        <v>37</v>
      </c>
      <c r="B10" s="3"/>
      <c r="C10" s="22"/>
      <c r="D10" s="22"/>
      <c r="E10" s="23">
        <v>2612362</v>
      </c>
      <c r="F10" s="24">
        <v>2612362</v>
      </c>
      <c r="G10" s="24"/>
      <c r="H10" s="24">
        <v>7432723</v>
      </c>
      <c r="I10" s="24">
        <v>106666</v>
      </c>
      <c r="J10" s="24">
        <v>7539389</v>
      </c>
      <c r="K10" s="24">
        <v>104456</v>
      </c>
      <c r="L10" s="24"/>
      <c r="M10" s="24">
        <v>128261</v>
      </c>
      <c r="N10" s="24">
        <v>232717</v>
      </c>
      <c r="O10" s="24">
        <v>134422</v>
      </c>
      <c r="P10" s="24">
        <v>126635</v>
      </c>
      <c r="Q10" s="24">
        <v>99334</v>
      </c>
      <c r="R10" s="24">
        <v>360391</v>
      </c>
      <c r="S10" s="24">
        <v>123311</v>
      </c>
      <c r="T10" s="24">
        <v>153449</v>
      </c>
      <c r="U10" s="24">
        <v>157005</v>
      </c>
      <c r="V10" s="24">
        <v>433765</v>
      </c>
      <c r="W10" s="24">
        <v>8566262</v>
      </c>
      <c r="X10" s="24">
        <v>2612362</v>
      </c>
      <c r="Y10" s="24">
        <v>5953900</v>
      </c>
      <c r="Z10" s="6">
        <v>227.91</v>
      </c>
      <c r="AA10" s="22">
        <v>2612362</v>
      </c>
    </row>
    <row r="11" spans="1:27" ht="13.5">
      <c r="A11" s="5" t="s">
        <v>38</v>
      </c>
      <c r="B11" s="3"/>
      <c r="C11" s="22"/>
      <c r="D11" s="22"/>
      <c r="E11" s="23">
        <v>13097965</v>
      </c>
      <c r="F11" s="24">
        <v>5039304</v>
      </c>
      <c r="G11" s="24"/>
      <c r="H11" s="24">
        <v>9964</v>
      </c>
      <c r="I11" s="24">
        <v>46249</v>
      </c>
      <c r="J11" s="24">
        <v>56213</v>
      </c>
      <c r="K11" s="24">
        <v>29243</v>
      </c>
      <c r="L11" s="24"/>
      <c r="M11" s="24">
        <v>2558</v>
      </c>
      <c r="N11" s="24">
        <v>31801</v>
      </c>
      <c r="O11" s="24">
        <v>3706</v>
      </c>
      <c r="P11" s="24">
        <v>11315</v>
      </c>
      <c r="Q11" s="24">
        <v>4282436</v>
      </c>
      <c r="R11" s="24">
        <v>4297457</v>
      </c>
      <c r="S11" s="24">
        <v>146380</v>
      </c>
      <c r="T11" s="24">
        <v>8043</v>
      </c>
      <c r="U11" s="24">
        <v>12188</v>
      </c>
      <c r="V11" s="24">
        <v>166611</v>
      </c>
      <c r="W11" s="24">
        <v>4552082</v>
      </c>
      <c r="X11" s="24">
        <v>13097965</v>
      </c>
      <c r="Y11" s="24">
        <v>-8545883</v>
      </c>
      <c r="Z11" s="6">
        <v>-65.25</v>
      </c>
      <c r="AA11" s="22">
        <v>5039304</v>
      </c>
    </row>
    <row r="12" spans="1:27" ht="13.5">
      <c r="A12" s="5" t="s">
        <v>39</v>
      </c>
      <c r="B12" s="3"/>
      <c r="C12" s="22"/>
      <c r="D12" s="22"/>
      <c r="E12" s="23">
        <v>25756796</v>
      </c>
      <c r="F12" s="24">
        <v>20238950</v>
      </c>
      <c r="G12" s="24"/>
      <c r="H12" s="24"/>
      <c r="I12" s="24">
        <v>4298</v>
      </c>
      <c r="J12" s="24">
        <v>4298</v>
      </c>
      <c r="K12" s="24">
        <v>-22964095</v>
      </c>
      <c r="L12" s="24"/>
      <c r="M12" s="24">
        <v>12707</v>
      </c>
      <c r="N12" s="24">
        <v>-22951388</v>
      </c>
      <c r="O12" s="24">
        <v>5132</v>
      </c>
      <c r="P12" s="24">
        <v>7033</v>
      </c>
      <c r="Q12" s="24">
        <v>516673</v>
      </c>
      <c r="R12" s="24">
        <v>528838</v>
      </c>
      <c r="S12" s="24">
        <v>17168</v>
      </c>
      <c r="T12" s="24">
        <v>2559</v>
      </c>
      <c r="U12" s="24">
        <v>8190</v>
      </c>
      <c r="V12" s="24">
        <v>27917</v>
      </c>
      <c r="W12" s="24">
        <v>-22390335</v>
      </c>
      <c r="X12" s="24">
        <v>25756796</v>
      </c>
      <c r="Y12" s="24">
        <v>-48147131</v>
      </c>
      <c r="Z12" s="6">
        <v>-186.93</v>
      </c>
      <c r="AA12" s="22">
        <v>20238950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>
        <v>877</v>
      </c>
      <c r="L13" s="24"/>
      <c r="M13" s="24"/>
      <c r="N13" s="24">
        <v>877</v>
      </c>
      <c r="O13" s="24"/>
      <c r="P13" s="24"/>
      <c r="Q13" s="24"/>
      <c r="R13" s="24"/>
      <c r="S13" s="24"/>
      <c r="T13" s="24"/>
      <c r="U13" s="24"/>
      <c r="V13" s="24"/>
      <c r="W13" s="24">
        <v>877</v>
      </c>
      <c r="X13" s="24"/>
      <c r="Y13" s="24">
        <v>877</v>
      </c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731025201</v>
      </c>
      <c r="F15" s="21">
        <f t="shared" si="2"/>
        <v>576299905</v>
      </c>
      <c r="G15" s="21">
        <f t="shared" si="2"/>
        <v>0</v>
      </c>
      <c r="H15" s="21">
        <f t="shared" si="2"/>
        <v>25089596</v>
      </c>
      <c r="I15" s="21">
        <f t="shared" si="2"/>
        <v>15304130</v>
      </c>
      <c r="J15" s="21">
        <f t="shared" si="2"/>
        <v>40393726</v>
      </c>
      <c r="K15" s="21">
        <f t="shared" si="2"/>
        <v>33358481</v>
      </c>
      <c r="L15" s="21">
        <f t="shared" si="2"/>
        <v>0</v>
      </c>
      <c r="M15" s="21">
        <f t="shared" si="2"/>
        <v>19963024</v>
      </c>
      <c r="N15" s="21">
        <f t="shared" si="2"/>
        <v>53321505</v>
      </c>
      <c r="O15" s="21">
        <f t="shared" si="2"/>
        <v>15235635</v>
      </c>
      <c r="P15" s="21">
        <f t="shared" si="2"/>
        <v>19672465</v>
      </c>
      <c r="Q15" s="21">
        <f t="shared" si="2"/>
        <v>17512892</v>
      </c>
      <c r="R15" s="21">
        <f t="shared" si="2"/>
        <v>52420992</v>
      </c>
      <c r="S15" s="21">
        <f t="shared" si="2"/>
        <v>18123598</v>
      </c>
      <c r="T15" s="21">
        <f t="shared" si="2"/>
        <v>18578267</v>
      </c>
      <c r="U15" s="21">
        <f t="shared" si="2"/>
        <v>23676346</v>
      </c>
      <c r="V15" s="21">
        <f t="shared" si="2"/>
        <v>60378211</v>
      </c>
      <c r="W15" s="21">
        <f t="shared" si="2"/>
        <v>206514434</v>
      </c>
      <c r="X15" s="21">
        <f t="shared" si="2"/>
        <v>731025202</v>
      </c>
      <c r="Y15" s="21">
        <f t="shared" si="2"/>
        <v>-524510768</v>
      </c>
      <c r="Z15" s="4">
        <f>+IF(X15&lt;&gt;0,+(Y15/X15)*100,0)</f>
        <v>-71.75002538421377</v>
      </c>
      <c r="AA15" s="19">
        <f>SUM(AA16:AA18)</f>
        <v>576299905</v>
      </c>
    </row>
    <row r="16" spans="1:27" ht="13.5">
      <c r="A16" s="5" t="s">
        <v>43</v>
      </c>
      <c r="B16" s="3"/>
      <c r="C16" s="22"/>
      <c r="D16" s="22"/>
      <c r="E16" s="23">
        <v>13567164</v>
      </c>
      <c r="F16" s="24">
        <v>10992776</v>
      </c>
      <c r="G16" s="24"/>
      <c r="H16" s="24">
        <v>530673</v>
      </c>
      <c r="I16" s="24">
        <v>780895</v>
      </c>
      <c r="J16" s="24">
        <v>1311568</v>
      </c>
      <c r="K16" s="24">
        <v>20901466</v>
      </c>
      <c r="L16" s="24"/>
      <c r="M16" s="24">
        <v>7627751</v>
      </c>
      <c r="N16" s="24">
        <v>28529217</v>
      </c>
      <c r="O16" s="24">
        <v>2206781</v>
      </c>
      <c r="P16" s="24">
        <v>881390</v>
      </c>
      <c r="Q16" s="24">
        <v>3346291</v>
      </c>
      <c r="R16" s="24">
        <v>6434462</v>
      </c>
      <c r="S16" s="24">
        <v>2408515</v>
      </c>
      <c r="T16" s="24">
        <v>2183953</v>
      </c>
      <c r="U16" s="24">
        <v>2126455</v>
      </c>
      <c r="V16" s="24">
        <v>6718923</v>
      </c>
      <c r="W16" s="24">
        <v>42994170</v>
      </c>
      <c r="X16" s="24">
        <v>13567165</v>
      </c>
      <c r="Y16" s="24">
        <v>29427005</v>
      </c>
      <c r="Z16" s="6">
        <v>216.9</v>
      </c>
      <c r="AA16" s="22">
        <v>10992776</v>
      </c>
    </row>
    <row r="17" spans="1:27" ht="13.5">
      <c r="A17" s="5" t="s">
        <v>44</v>
      </c>
      <c r="B17" s="3"/>
      <c r="C17" s="22"/>
      <c r="D17" s="22"/>
      <c r="E17" s="23">
        <v>717458037</v>
      </c>
      <c r="F17" s="24">
        <v>565307129</v>
      </c>
      <c r="G17" s="24"/>
      <c r="H17" s="24">
        <v>24559158</v>
      </c>
      <c r="I17" s="24">
        <v>14523235</v>
      </c>
      <c r="J17" s="24">
        <v>39082393</v>
      </c>
      <c r="K17" s="24">
        <v>12457015</v>
      </c>
      <c r="L17" s="24"/>
      <c r="M17" s="24">
        <v>12335273</v>
      </c>
      <c r="N17" s="24">
        <v>24792288</v>
      </c>
      <c r="O17" s="24">
        <v>13028854</v>
      </c>
      <c r="P17" s="24">
        <v>18791075</v>
      </c>
      <c r="Q17" s="24">
        <v>14166601</v>
      </c>
      <c r="R17" s="24">
        <v>45986530</v>
      </c>
      <c r="S17" s="24">
        <v>15715083</v>
      </c>
      <c r="T17" s="24">
        <v>16394314</v>
      </c>
      <c r="U17" s="24">
        <v>21549891</v>
      </c>
      <c r="V17" s="24">
        <v>53659288</v>
      </c>
      <c r="W17" s="24">
        <v>163520499</v>
      </c>
      <c r="X17" s="24">
        <v>717458037</v>
      </c>
      <c r="Y17" s="24">
        <v>-553937538</v>
      </c>
      <c r="Z17" s="6">
        <v>-77.21</v>
      </c>
      <c r="AA17" s="22">
        <v>565307129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>
        <v>-235</v>
      </c>
      <c r="I18" s="24"/>
      <c r="J18" s="24">
        <v>-235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-235</v>
      </c>
      <c r="X18" s="24"/>
      <c r="Y18" s="24">
        <v>-235</v>
      </c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1337890226</v>
      </c>
      <c r="F19" s="21">
        <f t="shared" si="3"/>
        <v>1196631059</v>
      </c>
      <c r="G19" s="21">
        <f t="shared" si="3"/>
        <v>0</v>
      </c>
      <c r="H19" s="21">
        <f t="shared" si="3"/>
        <v>172616560</v>
      </c>
      <c r="I19" s="21">
        <f t="shared" si="3"/>
        <v>76753398</v>
      </c>
      <c r="J19" s="21">
        <f t="shared" si="3"/>
        <v>249369958</v>
      </c>
      <c r="K19" s="21">
        <f t="shared" si="3"/>
        <v>85424143</v>
      </c>
      <c r="L19" s="21">
        <f t="shared" si="3"/>
        <v>0</v>
      </c>
      <c r="M19" s="21">
        <f t="shared" si="3"/>
        <v>88883001</v>
      </c>
      <c r="N19" s="21">
        <f t="shared" si="3"/>
        <v>174307144</v>
      </c>
      <c r="O19" s="21">
        <f t="shared" si="3"/>
        <v>80444674</v>
      </c>
      <c r="P19" s="21">
        <f t="shared" si="3"/>
        <v>91939325</v>
      </c>
      <c r="Q19" s="21">
        <f t="shared" si="3"/>
        <v>86549153</v>
      </c>
      <c r="R19" s="21">
        <f t="shared" si="3"/>
        <v>258933152</v>
      </c>
      <c r="S19" s="21">
        <f t="shared" si="3"/>
        <v>94022226</v>
      </c>
      <c r="T19" s="21">
        <f t="shared" si="3"/>
        <v>88350040</v>
      </c>
      <c r="U19" s="21">
        <f t="shared" si="3"/>
        <v>157036396</v>
      </c>
      <c r="V19" s="21">
        <f t="shared" si="3"/>
        <v>339408662</v>
      </c>
      <c r="W19" s="21">
        <f t="shared" si="3"/>
        <v>1022018916</v>
      </c>
      <c r="X19" s="21">
        <f t="shared" si="3"/>
        <v>1337890226</v>
      </c>
      <c r="Y19" s="21">
        <f t="shared" si="3"/>
        <v>-315871310</v>
      </c>
      <c r="Z19" s="4">
        <f>+IF(X19&lt;&gt;0,+(Y19/X19)*100,0)</f>
        <v>-23.60965824112389</v>
      </c>
      <c r="AA19" s="19">
        <f>SUM(AA20:AA23)</f>
        <v>1196631059</v>
      </c>
    </row>
    <row r="20" spans="1:27" ht="13.5">
      <c r="A20" s="5" t="s">
        <v>47</v>
      </c>
      <c r="B20" s="3"/>
      <c r="C20" s="22"/>
      <c r="D20" s="22"/>
      <c r="E20" s="23">
        <v>943966561</v>
      </c>
      <c r="F20" s="24">
        <v>841065884</v>
      </c>
      <c r="G20" s="24"/>
      <c r="H20" s="24">
        <v>138401266</v>
      </c>
      <c r="I20" s="24">
        <v>60646652</v>
      </c>
      <c r="J20" s="24">
        <v>199047918</v>
      </c>
      <c r="K20" s="24">
        <v>65238920</v>
      </c>
      <c r="L20" s="24"/>
      <c r="M20" s="24">
        <v>71116522</v>
      </c>
      <c r="N20" s="24">
        <v>136355442</v>
      </c>
      <c r="O20" s="24">
        <v>62798625</v>
      </c>
      <c r="P20" s="24">
        <v>75400734</v>
      </c>
      <c r="Q20" s="24">
        <v>68196307</v>
      </c>
      <c r="R20" s="24">
        <v>206395666</v>
      </c>
      <c r="S20" s="24">
        <v>75304033</v>
      </c>
      <c r="T20" s="24">
        <v>70657330</v>
      </c>
      <c r="U20" s="24">
        <v>123624338</v>
      </c>
      <c r="V20" s="24">
        <v>269585701</v>
      </c>
      <c r="W20" s="24">
        <v>811384727</v>
      </c>
      <c r="X20" s="24">
        <v>943966560</v>
      </c>
      <c r="Y20" s="24">
        <v>-132581833</v>
      </c>
      <c r="Z20" s="6">
        <v>-14.05</v>
      </c>
      <c r="AA20" s="22">
        <v>841065884</v>
      </c>
    </row>
    <row r="21" spans="1:27" ht="13.5">
      <c r="A21" s="5" t="s">
        <v>48</v>
      </c>
      <c r="B21" s="3"/>
      <c r="C21" s="22"/>
      <c r="D21" s="22"/>
      <c r="E21" s="23">
        <v>257526786</v>
      </c>
      <c r="F21" s="24">
        <v>241444320</v>
      </c>
      <c r="G21" s="24"/>
      <c r="H21" s="24">
        <v>13161673</v>
      </c>
      <c r="I21" s="24">
        <v>5964559</v>
      </c>
      <c r="J21" s="24">
        <v>19126232</v>
      </c>
      <c r="K21" s="24">
        <v>8250757</v>
      </c>
      <c r="L21" s="24"/>
      <c r="M21" s="24">
        <v>6304940</v>
      </c>
      <c r="N21" s="24">
        <v>14555697</v>
      </c>
      <c r="O21" s="24">
        <v>7693502</v>
      </c>
      <c r="P21" s="24">
        <v>6561464</v>
      </c>
      <c r="Q21" s="24">
        <v>8345445</v>
      </c>
      <c r="R21" s="24">
        <v>22600411</v>
      </c>
      <c r="S21" s="24">
        <v>8794250</v>
      </c>
      <c r="T21" s="24">
        <v>7477029</v>
      </c>
      <c r="U21" s="24">
        <v>13631134</v>
      </c>
      <c r="V21" s="24">
        <v>29902413</v>
      </c>
      <c r="W21" s="24">
        <v>86184753</v>
      </c>
      <c r="X21" s="24">
        <v>257526787</v>
      </c>
      <c r="Y21" s="24">
        <v>-171342034</v>
      </c>
      <c r="Z21" s="6">
        <v>-66.53</v>
      </c>
      <c r="AA21" s="22">
        <v>241444320</v>
      </c>
    </row>
    <row r="22" spans="1:27" ht="13.5">
      <c r="A22" s="5" t="s">
        <v>49</v>
      </c>
      <c r="B22" s="3"/>
      <c r="C22" s="25"/>
      <c r="D22" s="25"/>
      <c r="E22" s="26">
        <v>25485845</v>
      </c>
      <c r="F22" s="27">
        <v>23950461</v>
      </c>
      <c r="G22" s="27"/>
      <c r="H22" s="27">
        <v>3183440</v>
      </c>
      <c r="I22" s="27">
        <v>1856902</v>
      </c>
      <c r="J22" s="27">
        <v>5040342</v>
      </c>
      <c r="K22" s="27">
        <v>3161804</v>
      </c>
      <c r="L22" s="27"/>
      <c r="M22" s="27">
        <v>2486049</v>
      </c>
      <c r="N22" s="27">
        <v>5647853</v>
      </c>
      <c r="O22" s="27">
        <v>2187471</v>
      </c>
      <c r="P22" s="27">
        <v>2191216</v>
      </c>
      <c r="Q22" s="27">
        <v>2252025</v>
      </c>
      <c r="R22" s="27">
        <v>6630712</v>
      </c>
      <c r="S22" s="27">
        <v>2101338</v>
      </c>
      <c r="T22" s="27">
        <v>2340364</v>
      </c>
      <c r="U22" s="27">
        <v>4138459</v>
      </c>
      <c r="V22" s="27">
        <v>8580161</v>
      </c>
      <c r="W22" s="27">
        <v>25899068</v>
      </c>
      <c r="X22" s="27">
        <v>25485844</v>
      </c>
      <c r="Y22" s="27">
        <v>413224</v>
      </c>
      <c r="Z22" s="7">
        <v>1.62</v>
      </c>
      <c r="AA22" s="25">
        <v>23950461</v>
      </c>
    </row>
    <row r="23" spans="1:27" ht="13.5">
      <c r="A23" s="5" t="s">
        <v>50</v>
      </c>
      <c r="B23" s="3"/>
      <c r="C23" s="22"/>
      <c r="D23" s="22"/>
      <c r="E23" s="23">
        <v>110911034</v>
      </c>
      <c r="F23" s="24">
        <v>90170394</v>
      </c>
      <c r="G23" s="24"/>
      <c r="H23" s="24">
        <v>17870181</v>
      </c>
      <c r="I23" s="24">
        <v>8285285</v>
      </c>
      <c r="J23" s="24">
        <v>26155466</v>
      </c>
      <c r="K23" s="24">
        <v>8772662</v>
      </c>
      <c r="L23" s="24"/>
      <c r="M23" s="24">
        <v>8975490</v>
      </c>
      <c r="N23" s="24">
        <v>17748152</v>
      </c>
      <c r="O23" s="24">
        <v>7765076</v>
      </c>
      <c r="P23" s="24">
        <v>7785911</v>
      </c>
      <c r="Q23" s="24">
        <v>7755376</v>
      </c>
      <c r="R23" s="24">
        <v>23306363</v>
      </c>
      <c r="S23" s="24">
        <v>7822605</v>
      </c>
      <c r="T23" s="24">
        <v>7875317</v>
      </c>
      <c r="U23" s="24">
        <v>15642465</v>
      </c>
      <c r="V23" s="24">
        <v>31340387</v>
      </c>
      <c r="W23" s="24">
        <v>98550368</v>
      </c>
      <c r="X23" s="24">
        <v>110911035</v>
      </c>
      <c r="Y23" s="24">
        <v>-12360667</v>
      </c>
      <c r="Z23" s="6">
        <v>-11.14</v>
      </c>
      <c r="AA23" s="22">
        <v>90170394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>
        <v>156238544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>
        <v>156238544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3206712756</v>
      </c>
      <c r="F25" s="42">
        <f t="shared" si="4"/>
        <v>2920174715</v>
      </c>
      <c r="G25" s="42">
        <f t="shared" si="4"/>
        <v>0</v>
      </c>
      <c r="H25" s="42">
        <f t="shared" si="4"/>
        <v>371113617</v>
      </c>
      <c r="I25" s="42">
        <f t="shared" si="4"/>
        <v>282332392</v>
      </c>
      <c r="J25" s="42">
        <f t="shared" si="4"/>
        <v>653446009</v>
      </c>
      <c r="K25" s="42">
        <f t="shared" si="4"/>
        <v>46682129</v>
      </c>
      <c r="L25" s="42">
        <f t="shared" si="4"/>
        <v>0</v>
      </c>
      <c r="M25" s="42">
        <f t="shared" si="4"/>
        <v>300183625</v>
      </c>
      <c r="N25" s="42">
        <f t="shared" si="4"/>
        <v>346865754</v>
      </c>
      <c r="O25" s="42">
        <f t="shared" si="4"/>
        <v>187608152</v>
      </c>
      <c r="P25" s="42">
        <f t="shared" si="4"/>
        <v>154458097</v>
      </c>
      <c r="Q25" s="42">
        <f t="shared" si="4"/>
        <v>296029487</v>
      </c>
      <c r="R25" s="42">
        <f t="shared" si="4"/>
        <v>638095736</v>
      </c>
      <c r="S25" s="42">
        <f t="shared" si="4"/>
        <v>159925305</v>
      </c>
      <c r="T25" s="42">
        <f t="shared" si="4"/>
        <v>149513242</v>
      </c>
      <c r="U25" s="42">
        <f t="shared" si="4"/>
        <v>263952271</v>
      </c>
      <c r="V25" s="42">
        <f t="shared" si="4"/>
        <v>573390818</v>
      </c>
      <c r="W25" s="42">
        <f t="shared" si="4"/>
        <v>2211798317</v>
      </c>
      <c r="X25" s="42">
        <f t="shared" si="4"/>
        <v>3206712758</v>
      </c>
      <c r="Y25" s="42">
        <f t="shared" si="4"/>
        <v>-994914441</v>
      </c>
      <c r="Z25" s="43">
        <f>+IF(X25&lt;&gt;0,+(Y25/X25)*100,0)</f>
        <v>-31.025991913928703</v>
      </c>
      <c r="AA25" s="40">
        <f>+AA5+AA9+AA15+AA19+AA24</f>
        <v>2920174715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629470315</v>
      </c>
      <c r="F28" s="21">
        <f t="shared" si="5"/>
        <v>645420054</v>
      </c>
      <c r="G28" s="21">
        <f t="shared" si="5"/>
        <v>0</v>
      </c>
      <c r="H28" s="21">
        <f t="shared" si="5"/>
        <v>124677276</v>
      </c>
      <c r="I28" s="21">
        <f t="shared" si="5"/>
        <v>55900465</v>
      </c>
      <c r="J28" s="21">
        <f t="shared" si="5"/>
        <v>180577741</v>
      </c>
      <c r="K28" s="21">
        <f t="shared" si="5"/>
        <v>43500404</v>
      </c>
      <c r="L28" s="21">
        <f t="shared" si="5"/>
        <v>0</v>
      </c>
      <c r="M28" s="21">
        <f t="shared" si="5"/>
        <v>65854842</v>
      </c>
      <c r="N28" s="21">
        <f t="shared" si="5"/>
        <v>109355246</v>
      </c>
      <c r="O28" s="21">
        <f t="shared" si="5"/>
        <v>-27509216</v>
      </c>
      <c r="P28" s="21">
        <f t="shared" si="5"/>
        <v>22517712</v>
      </c>
      <c r="Q28" s="21">
        <f t="shared" si="5"/>
        <v>22535809</v>
      </c>
      <c r="R28" s="21">
        <f t="shared" si="5"/>
        <v>17544305</v>
      </c>
      <c r="S28" s="21">
        <f t="shared" si="5"/>
        <v>50883403</v>
      </c>
      <c r="T28" s="21">
        <f t="shared" si="5"/>
        <v>38757910</v>
      </c>
      <c r="U28" s="21">
        <f t="shared" si="5"/>
        <v>45838873</v>
      </c>
      <c r="V28" s="21">
        <f t="shared" si="5"/>
        <v>135480186</v>
      </c>
      <c r="W28" s="21">
        <f t="shared" si="5"/>
        <v>442957478</v>
      </c>
      <c r="X28" s="21">
        <f t="shared" si="5"/>
        <v>629470317</v>
      </c>
      <c r="Y28" s="21">
        <f t="shared" si="5"/>
        <v>-186512839</v>
      </c>
      <c r="Z28" s="4">
        <f>+IF(X28&lt;&gt;0,+(Y28/X28)*100,0)</f>
        <v>-29.630124560742395</v>
      </c>
      <c r="AA28" s="19">
        <f>SUM(AA29:AA31)</f>
        <v>645420054</v>
      </c>
    </row>
    <row r="29" spans="1:27" ht="13.5">
      <c r="A29" s="5" t="s">
        <v>33</v>
      </c>
      <c r="B29" s="3"/>
      <c r="C29" s="22"/>
      <c r="D29" s="22"/>
      <c r="E29" s="23">
        <v>252371204</v>
      </c>
      <c r="F29" s="24">
        <v>244833885</v>
      </c>
      <c r="G29" s="24"/>
      <c r="H29" s="24">
        <v>6533620</v>
      </c>
      <c r="I29" s="24">
        <v>16546769</v>
      </c>
      <c r="J29" s="24">
        <v>23080389</v>
      </c>
      <c r="K29" s="24">
        <v>15912451</v>
      </c>
      <c r="L29" s="24"/>
      <c r="M29" s="24">
        <v>18545239</v>
      </c>
      <c r="N29" s="24">
        <v>34457690</v>
      </c>
      <c r="O29" s="24">
        <v>10070860</v>
      </c>
      <c r="P29" s="24">
        <v>5046094</v>
      </c>
      <c r="Q29" s="24">
        <v>15444740</v>
      </c>
      <c r="R29" s="24">
        <v>30561694</v>
      </c>
      <c r="S29" s="24">
        <v>11760447</v>
      </c>
      <c r="T29" s="24">
        <v>9207228</v>
      </c>
      <c r="U29" s="24">
        <v>8968022</v>
      </c>
      <c r="V29" s="24">
        <v>29935697</v>
      </c>
      <c r="W29" s="24">
        <v>118035470</v>
      </c>
      <c r="X29" s="24">
        <v>252371204</v>
      </c>
      <c r="Y29" s="24">
        <v>-134335734</v>
      </c>
      <c r="Z29" s="6">
        <v>-53.23</v>
      </c>
      <c r="AA29" s="22">
        <v>244833885</v>
      </c>
    </row>
    <row r="30" spans="1:27" ht="13.5">
      <c r="A30" s="5" t="s">
        <v>34</v>
      </c>
      <c r="B30" s="3"/>
      <c r="C30" s="25"/>
      <c r="D30" s="25"/>
      <c r="E30" s="26">
        <v>213371244</v>
      </c>
      <c r="F30" s="27">
        <v>400586169</v>
      </c>
      <c r="G30" s="27"/>
      <c r="H30" s="27">
        <v>116270479</v>
      </c>
      <c r="I30" s="27">
        <v>17232850</v>
      </c>
      <c r="J30" s="27">
        <v>133503329</v>
      </c>
      <c r="K30" s="27">
        <v>16614703</v>
      </c>
      <c r="L30" s="27"/>
      <c r="M30" s="27">
        <v>12508529</v>
      </c>
      <c r="N30" s="27">
        <v>29123232</v>
      </c>
      <c r="O30" s="27">
        <v>-49913379</v>
      </c>
      <c r="P30" s="27">
        <v>5022164</v>
      </c>
      <c r="Q30" s="27">
        <v>19448511</v>
      </c>
      <c r="R30" s="27">
        <v>-25442704</v>
      </c>
      <c r="S30" s="27">
        <v>13169150</v>
      </c>
      <c r="T30" s="27">
        <v>6035455</v>
      </c>
      <c r="U30" s="27">
        <v>14683876</v>
      </c>
      <c r="V30" s="27">
        <v>33888481</v>
      </c>
      <c r="W30" s="27">
        <v>171072338</v>
      </c>
      <c r="X30" s="27">
        <v>213371245</v>
      </c>
      <c r="Y30" s="27">
        <v>-42298907</v>
      </c>
      <c r="Z30" s="7">
        <v>-19.82</v>
      </c>
      <c r="AA30" s="25">
        <v>400586169</v>
      </c>
    </row>
    <row r="31" spans="1:27" ht="13.5">
      <c r="A31" s="5" t="s">
        <v>35</v>
      </c>
      <c r="B31" s="3"/>
      <c r="C31" s="22"/>
      <c r="D31" s="22"/>
      <c r="E31" s="23">
        <v>163727867</v>
      </c>
      <c r="F31" s="24"/>
      <c r="G31" s="24"/>
      <c r="H31" s="24">
        <v>1873177</v>
      </c>
      <c r="I31" s="24">
        <v>22120846</v>
      </c>
      <c r="J31" s="24">
        <v>23994023</v>
      </c>
      <c r="K31" s="24">
        <v>10973250</v>
      </c>
      <c r="L31" s="24"/>
      <c r="M31" s="24">
        <v>34801074</v>
      </c>
      <c r="N31" s="24">
        <v>45774324</v>
      </c>
      <c r="O31" s="24">
        <v>12333303</v>
      </c>
      <c r="P31" s="24">
        <v>12449454</v>
      </c>
      <c r="Q31" s="24">
        <v>-12357442</v>
      </c>
      <c r="R31" s="24">
        <v>12425315</v>
      </c>
      <c r="S31" s="24">
        <v>25953806</v>
      </c>
      <c r="T31" s="24">
        <v>23515227</v>
      </c>
      <c r="U31" s="24">
        <v>22186975</v>
      </c>
      <c r="V31" s="24">
        <v>71656008</v>
      </c>
      <c r="W31" s="24">
        <v>153849670</v>
      </c>
      <c r="X31" s="24">
        <v>163727868</v>
      </c>
      <c r="Y31" s="24">
        <v>-9878198</v>
      </c>
      <c r="Z31" s="6">
        <v>-6.03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346913728</v>
      </c>
      <c r="F32" s="21">
        <f t="shared" si="6"/>
        <v>349864894</v>
      </c>
      <c r="G32" s="21">
        <f t="shared" si="6"/>
        <v>0</v>
      </c>
      <c r="H32" s="21">
        <f t="shared" si="6"/>
        <v>40555130</v>
      </c>
      <c r="I32" s="21">
        <f t="shared" si="6"/>
        <v>16230354</v>
      </c>
      <c r="J32" s="21">
        <f t="shared" si="6"/>
        <v>56785484</v>
      </c>
      <c r="K32" s="21">
        <f t="shared" si="6"/>
        <v>24259957</v>
      </c>
      <c r="L32" s="21">
        <f t="shared" si="6"/>
        <v>0</v>
      </c>
      <c r="M32" s="21">
        <f t="shared" si="6"/>
        <v>29448480</v>
      </c>
      <c r="N32" s="21">
        <f t="shared" si="6"/>
        <v>53708437</v>
      </c>
      <c r="O32" s="21">
        <f t="shared" si="6"/>
        <v>16583256</v>
      </c>
      <c r="P32" s="21">
        <f t="shared" si="6"/>
        <v>7001926</v>
      </c>
      <c r="Q32" s="21">
        <f t="shared" si="6"/>
        <v>27301326</v>
      </c>
      <c r="R32" s="21">
        <f t="shared" si="6"/>
        <v>50886508</v>
      </c>
      <c r="S32" s="21">
        <f t="shared" si="6"/>
        <v>20409399</v>
      </c>
      <c r="T32" s="21">
        <f t="shared" si="6"/>
        <v>17160542</v>
      </c>
      <c r="U32" s="21">
        <f t="shared" si="6"/>
        <v>18379098</v>
      </c>
      <c r="V32" s="21">
        <f t="shared" si="6"/>
        <v>55949039</v>
      </c>
      <c r="W32" s="21">
        <f t="shared" si="6"/>
        <v>217329468</v>
      </c>
      <c r="X32" s="21">
        <f t="shared" si="6"/>
        <v>346913727</v>
      </c>
      <c r="Y32" s="21">
        <f t="shared" si="6"/>
        <v>-129584259</v>
      </c>
      <c r="Z32" s="4">
        <f>+IF(X32&lt;&gt;0,+(Y32/X32)*100,0)</f>
        <v>-37.35345387471508</v>
      </c>
      <c r="AA32" s="19">
        <f>SUM(AA33:AA37)</f>
        <v>349864894</v>
      </c>
    </row>
    <row r="33" spans="1:27" ht="13.5">
      <c r="A33" s="5" t="s">
        <v>37</v>
      </c>
      <c r="B33" s="3"/>
      <c r="C33" s="22"/>
      <c r="D33" s="22"/>
      <c r="E33" s="23">
        <v>59000779</v>
      </c>
      <c r="F33" s="24">
        <v>70342456</v>
      </c>
      <c r="G33" s="24"/>
      <c r="H33" s="24">
        <v>49356</v>
      </c>
      <c r="I33" s="24">
        <v>3103277</v>
      </c>
      <c r="J33" s="24">
        <v>3152633</v>
      </c>
      <c r="K33" s="24">
        <v>4637572</v>
      </c>
      <c r="L33" s="24"/>
      <c r="M33" s="24">
        <v>5017730</v>
      </c>
      <c r="N33" s="24">
        <v>9655302</v>
      </c>
      <c r="O33" s="24">
        <v>2635419</v>
      </c>
      <c r="P33" s="24">
        <v>922241</v>
      </c>
      <c r="Q33" s="24">
        <v>4792511</v>
      </c>
      <c r="R33" s="24">
        <v>8350171</v>
      </c>
      <c r="S33" s="24">
        <v>2824823</v>
      </c>
      <c r="T33" s="24">
        <v>3359446</v>
      </c>
      <c r="U33" s="24">
        <v>3595893</v>
      </c>
      <c r="V33" s="24">
        <v>9780162</v>
      </c>
      <c r="W33" s="24">
        <v>30938268</v>
      </c>
      <c r="X33" s="24">
        <v>59000779</v>
      </c>
      <c r="Y33" s="24">
        <v>-28062511</v>
      </c>
      <c r="Z33" s="6">
        <v>-47.56</v>
      </c>
      <c r="AA33" s="22">
        <v>70342456</v>
      </c>
    </row>
    <row r="34" spans="1:27" ht="13.5">
      <c r="A34" s="5" t="s">
        <v>38</v>
      </c>
      <c r="B34" s="3"/>
      <c r="C34" s="22"/>
      <c r="D34" s="22"/>
      <c r="E34" s="23">
        <v>138834108</v>
      </c>
      <c r="F34" s="24">
        <v>138834108</v>
      </c>
      <c r="G34" s="24"/>
      <c r="H34" s="24">
        <v>177718</v>
      </c>
      <c r="I34" s="24">
        <v>7425672</v>
      </c>
      <c r="J34" s="24">
        <v>7603390</v>
      </c>
      <c r="K34" s="24">
        <v>12111893</v>
      </c>
      <c r="L34" s="24"/>
      <c r="M34" s="24">
        <v>18182446</v>
      </c>
      <c r="N34" s="24">
        <v>30294339</v>
      </c>
      <c r="O34" s="24">
        <v>9327565</v>
      </c>
      <c r="P34" s="24">
        <v>4581007</v>
      </c>
      <c r="Q34" s="24">
        <v>15684504</v>
      </c>
      <c r="R34" s="24">
        <v>29593076</v>
      </c>
      <c r="S34" s="24">
        <v>12835629</v>
      </c>
      <c r="T34" s="24">
        <v>9361495</v>
      </c>
      <c r="U34" s="24">
        <v>10227620</v>
      </c>
      <c r="V34" s="24">
        <v>32424744</v>
      </c>
      <c r="W34" s="24">
        <v>99915549</v>
      </c>
      <c r="X34" s="24">
        <v>138834107</v>
      </c>
      <c r="Y34" s="24">
        <v>-38918558</v>
      </c>
      <c r="Z34" s="6">
        <v>-28.03</v>
      </c>
      <c r="AA34" s="22">
        <v>138834108</v>
      </c>
    </row>
    <row r="35" spans="1:27" ht="13.5">
      <c r="A35" s="5" t="s">
        <v>39</v>
      </c>
      <c r="B35" s="3"/>
      <c r="C35" s="22"/>
      <c r="D35" s="22"/>
      <c r="E35" s="23">
        <v>119870549</v>
      </c>
      <c r="F35" s="24">
        <v>122821715</v>
      </c>
      <c r="G35" s="24"/>
      <c r="H35" s="24">
        <v>40328056</v>
      </c>
      <c r="I35" s="24">
        <v>4711371</v>
      </c>
      <c r="J35" s="24">
        <v>45039427</v>
      </c>
      <c r="K35" s="24">
        <v>5721912</v>
      </c>
      <c r="L35" s="24"/>
      <c r="M35" s="24">
        <v>5217085</v>
      </c>
      <c r="N35" s="24">
        <v>10938997</v>
      </c>
      <c r="O35" s="24">
        <v>3205409</v>
      </c>
      <c r="P35" s="24">
        <v>852644</v>
      </c>
      <c r="Q35" s="24">
        <v>4857323</v>
      </c>
      <c r="R35" s="24">
        <v>8915376</v>
      </c>
      <c r="S35" s="24">
        <v>3917352</v>
      </c>
      <c r="T35" s="24">
        <v>3363244</v>
      </c>
      <c r="U35" s="24">
        <v>3631944</v>
      </c>
      <c r="V35" s="24">
        <v>10912540</v>
      </c>
      <c r="W35" s="24">
        <v>75806340</v>
      </c>
      <c r="X35" s="24">
        <v>119870549</v>
      </c>
      <c r="Y35" s="24">
        <v>-44064209</v>
      </c>
      <c r="Z35" s="6">
        <v>-36.76</v>
      </c>
      <c r="AA35" s="22">
        <v>122821715</v>
      </c>
    </row>
    <row r="36" spans="1:27" ht="13.5">
      <c r="A36" s="5" t="s">
        <v>40</v>
      </c>
      <c r="B36" s="3"/>
      <c r="C36" s="22"/>
      <c r="D36" s="22"/>
      <c r="E36" s="23">
        <v>17866615</v>
      </c>
      <c r="F36" s="24">
        <v>17866615</v>
      </c>
      <c r="G36" s="24"/>
      <c r="H36" s="24"/>
      <c r="I36" s="24">
        <v>718859</v>
      </c>
      <c r="J36" s="24">
        <v>718859</v>
      </c>
      <c r="K36" s="24">
        <v>1313497</v>
      </c>
      <c r="L36" s="24"/>
      <c r="M36" s="24">
        <v>524557</v>
      </c>
      <c r="N36" s="24">
        <v>1838054</v>
      </c>
      <c r="O36" s="24">
        <v>1094888</v>
      </c>
      <c r="P36" s="24">
        <v>548335</v>
      </c>
      <c r="Q36" s="24">
        <v>1494892</v>
      </c>
      <c r="R36" s="24">
        <v>3138115</v>
      </c>
      <c r="S36" s="24">
        <v>571087</v>
      </c>
      <c r="T36" s="24">
        <v>774436</v>
      </c>
      <c r="U36" s="24">
        <v>632955</v>
      </c>
      <c r="V36" s="24">
        <v>1978478</v>
      </c>
      <c r="W36" s="24">
        <v>7673506</v>
      </c>
      <c r="X36" s="24">
        <v>17866615</v>
      </c>
      <c r="Y36" s="24">
        <v>-10193109</v>
      </c>
      <c r="Z36" s="6">
        <v>-57.05</v>
      </c>
      <c r="AA36" s="22">
        <v>17866615</v>
      </c>
    </row>
    <row r="37" spans="1:27" ht="13.5">
      <c r="A37" s="5" t="s">
        <v>41</v>
      </c>
      <c r="B37" s="3"/>
      <c r="C37" s="25"/>
      <c r="D37" s="25"/>
      <c r="E37" s="26">
        <v>11341677</v>
      </c>
      <c r="F37" s="27"/>
      <c r="G37" s="27"/>
      <c r="H37" s="27"/>
      <c r="I37" s="27">
        <v>271175</v>
      </c>
      <c r="J37" s="27">
        <v>271175</v>
      </c>
      <c r="K37" s="27">
        <v>475083</v>
      </c>
      <c r="L37" s="27"/>
      <c r="M37" s="27">
        <v>506662</v>
      </c>
      <c r="N37" s="27">
        <v>981745</v>
      </c>
      <c r="O37" s="27">
        <v>319975</v>
      </c>
      <c r="P37" s="27">
        <v>97699</v>
      </c>
      <c r="Q37" s="27">
        <v>472096</v>
      </c>
      <c r="R37" s="27">
        <v>889770</v>
      </c>
      <c r="S37" s="27">
        <v>260508</v>
      </c>
      <c r="T37" s="27">
        <v>301921</v>
      </c>
      <c r="U37" s="27">
        <v>290686</v>
      </c>
      <c r="V37" s="27">
        <v>853115</v>
      </c>
      <c r="W37" s="27">
        <v>2995805</v>
      </c>
      <c r="X37" s="27">
        <v>11341677</v>
      </c>
      <c r="Y37" s="27">
        <v>-8345872</v>
      </c>
      <c r="Z37" s="7">
        <v>-73.59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501071805</v>
      </c>
      <c r="F38" s="21">
        <f t="shared" si="7"/>
        <v>354299514</v>
      </c>
      <c r="G38" s="21">
        <f t="shared" si="7"/>
        <v>0</v>
      </c>
      <c r="H38" s="21">
        <f t="shared" si="7"/>
        <v>50694919</v>
      </c>
      <c r="I38" s="21">
        <f t="shared" si="7"/>
        <v>45246370</v>
      </c>
      <c r="J38" s="21">
        <f t="shared" si="7"/>
        <v>95941289</v>
      </c>
      <c r="K38" s="21">
        <f t="shared" si="7"/>
        <v>53520209</v>
      </c>
      <c r="L38" s="21">
        <f t="shared" si="7"/>
        <v>0</v>
      </c>
      <c r="M38" s="21">
        <f t="shared" si="7"/>
        <v>64614031</v>
      </c>
      <c r="N38" s="21">
        <f t="shared" si="7"/>
        <v>118134240</v>
      </c>
      <c r="O38" s="21">
        <f t="shared" si="7"/>
        <v>82444968</v>
      </c>
      <c r="P38" s="21">
        <f t="shared" si="7"/>
        <v>39893593</v>
      </c>
      <c r="Q38" s="21">
        <f t="shared" si="7"/>
        <v>79942148</v>
      </c>
      <c r="R38" s="21">
        <f t="shared" si="7"/>
        <v>202280709</v>
      </c>
      <c r="S38" s="21">
        <f t="shared" si="7"/>
        <v>32591268</v>
      </c>
      <c r="T38" s="21">
        <f t="shared" si="7"/>
        <v>66532523</v>
      </c>
      <c r="U38" s="21">
        <f t="shared" si="7"/>
        <v>75547903</v>
      </c>
      <c r="V38" s="21">
        <f t="shared" si="7"/>
        <v>174671694</v>
      </c>
      <c r="W38" s="21">
        <f t="shared" si="7"/>
        <v>591027932</v>
      </c>
      <c r="X38" s="21">
        <f t="shared" si="7"/>
        <v>501071805</v>
      </c>
      <c r="Y38" s="21">
        <f t="shared" si="7"/>
        <v>89956127</v>
      </c>
      <c r="Z38" s="4">
        <f>+IF(X38&lt;&gt;0,+(Y38/X38)*100,0)</f>
        <v>17.952741723314485</v>
      </c>
      <c r="AA38" s="19">
        <f>SUM(AA39:AA41)</f>
        <v>354299514</v>
      </c>
    </row>
    <row r="39" spans="1:27" ht="13.5">
      <c r="A39" s="5" t="s">
        <v>43</v>
      </c>
      <c r="B39" s="3"/>
      <c r="C39" s="22"/>
      <c r="D39" s="22"/>
      <c r="E39" s="23">
        <v>47922071</v>
      </c>
      <c r="F39" s="24">
        <v>44034733</v>
      </c>
      <c r="G39" s="24"/>
      <c r="H39" s="24">
        <v>65081</v>
      </c>
      <c r="I39" s="24">
        <v>10165701</v>
      </c>
      <c r="J39" s="24">
        <v>10230782</v>
      </c>
      <c r="K39" s="24">
        <v>12699526</v>
      </c>
      <c r="L39" s="24"/>
      <c r="M39" s="24">
        <v>26363304</v>
      </c>
      <c r="N39" s="24">
        <v>39062830</v>
      </c>
      <c r="O39" s="24">
        <v>14288436</v>
      </c>
      <c r="P39" s="24">
        <v>2375084</v>
      </c>
      <c r="Q39" s="24">
        <v>15817684</v>
      </c>
      <c r="R39" s="24">
        <v>32481204</v>
      </c>
      <c r="S39" s="24">
        <v>9156121</v>
      </c>
      <c r="T39" s="24">
        <v>11419754</v>
      </c>
      <c r="U39" s="24">
        <v>17816369</v>
      </c>
      <c r="V39" s="24">
        <v>38392244</v>
      </c>
      <c r="W39" s="24">
        <v>120167060</v>
      </c>
      <c r="X39" s="24">
        <v>47922071</v>
      </c>
      <c r="Y39" s="24">
        <v>72244989</v>
      </c>
      <c r="Z39" s="6">
        <v>150.76</v>
      </c>
      <c r="AA39" s="22">
        <v>44034733</v>
      </c>
    </row>
    <row r="40" spans="1:27" ht="13.5">
      <c r="A40" s="5" t="s">
        <v>44</v>
      </c>
      <c r="B40" s="3"/>
      <c r="C40" s="22"/>
      <c r="D40" s="22"/>
      <c r="E40" s="23">
        <v>450153834</v>
      </c>
      <c r="F40" s="24">
        <v>307127469</v>
      </c>
      <c r="G40" s="24"/>
      <c r="H40" s="24">
        <v>50627968</v>
      </c>
      <c r="I40" s="24">
        <v>34770569</v>
      </c>
      <c r="J40" s="24">
        <v>85398537</v>
      </c>
      <c r="K40" s="24">
        <v>38966231</v>
      </c>
      <c r="L40" s="24"/>
      <c r="M40" s="24">
        <v>36024363</v>
      </c>
      <c r="N40" s="24">
        <v>74990594</v>
      </c>
      <c r="O40" s="24">
        <v>67483193</v>
      </c>
      <c r="P40" s="24">
        <v>37514077</v>
      </c>
      <c r="Q40" s="24">
        <v>63644115</v>
      </c>
      <c r="R40" s="24">
        <v>168641385</v>
      </c>
      <c r="S40" s="24">
        <v>22704783</v>
      </c>
      <c r="T40" s="24">
        <v>52129454</v>
      </c>
      <c r="U40" s="24">
        <v>53777315</v>
      </c>
      <c r="V40" s="24">
        <v>128611552</v>
      </c>
      <c r="W40" s="24">
        <v>457642068</v>
      </c>
      <c r="X40" s="24">
        <v>450153834</v>
      </c>
      <c r="Y40" s="24">
        <v>7488234</v>
      </c>
      <c r="Z40" s="6">
        <v>1.66</v>
      </c>
      <c r="AA40" s="22">
        <v>307127469</v>
      </c>
    </row>
    <row r="41" spans="1:27" ht="13.5">
      <c r="A41" s="5" t="s">
        <v>45</v>
      </c>
      <c r="B41" s="3"/>
      <c r="C41" s="22"/>
      <c r="D41" s="22"/>
      <c r="E41" s="23">
        <v>2995900</v>
      </c>
      <c r="F41" s="24">
        <v>3137312</v>
      </c>
      <c r="G41" s="24"/>
      <c r="H41" s="24">
        <v>1870</v>
      </c>
      <c r="I41" s="24">
        <v>310100</v>
      </c>
      <c r="J41" s="24">
        <v>311970</v>
      </c>
      <c r="K41" s="24">
        <v>1854452</v>
      </c>
      <c r="L41" s="24"/>
      <c r="M41" s="24">
        <v>2226364</v>
      </c>
      <c r="N41" s="24">
        <v>4080816</v>
      </c>
      <c r="O41" s="24">
        <v>673339</v>
      </c>
      <c r="P41" s="24">
        <v>4432</v>
      </c>
      <c r="Q41" s="24">
        <v>480349</v>
      </c>
      <c r="R41" s="24">
        <v>1158120</v>
      </c>
      <c r="S41" s="24">
        <v>730364</v>
      </c>
      <c r="T41" s="24">
        <v>2983315</v>
      </c>
      <c r="U41" s="24">
        <v>3954219</v>
      </c>
      <c r="V41" s="24">
        <v>7667898</v>
      </c>
      <c r="W41" s="24">
        <v>13218804</v>
      </c>
      <c r="X41" s="24">
        <v>2995900</v>
      </c>
      <c r="Y41" s="24">
        <v>10222904</v>
      </c>
      <c r="Z41" s="6">
        <v>341.23</v>
      </c>
      <c r="AA41" s="22">
        <v>3137312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1193103539</v>
      </c>
      <c r="F42" s="21">
        <f t="shared" si="8"/>
        <v>1048871080</v>
      </c>
      <c r="G42" s="21">
        <f t="shared" si="8"/>
        <v>0</v>
      </c>
      <c r="H42" s="21">
        <f t="shared" si="8"/>
        <v>139297192</v>
      </c>
      <c r="I42" s="21">
        <f t="shared" si="8"/>
        <v>65123343</v>
      </c>
      <c r="J42" s="21">
        <f t="shared" si="8"/>
        <v>204420535</v>
      </c>
      <c r="K42" s="21">
        <f t="shared" si="8"/>
        <v>41092754</v>
      </c>
      <c r="L42" s="21">
        <f t="shared" si="8"/>
        <v>0</v>
      </c>
      <c r="M42" s="21">
        <f t="shared" si="8"/>
        <v>144029667</v>
      </c>
      <c r="N42" s="21">
        <f t="shared" si="8"/>
        <v>185122421</v>
      </c>
      <c r="O42" s="21">
        <f t="shared" si="8"/>
        <v>120947679</v>
      </c>
      <c r="P42" s="21">
        <f t="shared" si="8"/>
        <v>120855414</v>
      </c>
      <c r="Q42" s="21">
        <f t="shared" si="8"/>
        <v>133139963</v>
      </c>
      <c r="R42" s="21">
        <f t="shared" si="8"/>
        <v>374943056</v>
      </c>
      <c r="S42" s="21">
        <f t="shared" si="8"/>
        <v>85559850</v>
      </c>
      <c r="T42" s="21">
        <f t="shared" si="8"/>
        <v>36657349</v>
      </c>
      <c r="U42" s="21">
        <f t="shared" si="8"/>
        <v>84877031</v>
      </c>
      <c r="V42" s="21">
        <f t="shared" si="8"/>
        <v>207094230</v>
      </c>
      <c r="W42" s="21">
        <f t="shared" si="8"/>
        <v>971580242</v>
      </c>
      <c r="X42" s="21">
        <f t="shared" si="8"/>
        <v>1193103540</v>
      </c>
      <c r="Y42" s="21">
        <f t="shared" si="8"/>
        <v>-221523298</v>
      </c>
      <c r="Z42" s="4">
        <f>+IF(X42&lt;&gt;0,+(Y42/X42)*100,0)</f>
        <v>-18.56698019687378</v>
      </c>
      <c r="AA42" s="19">
        <f>SUM(AA43:AA46)</f>
        <v>1048871080</v>
      </c>
    </row>
    <row r="43" spans="1:27" ht="13.5">
      <c r="A43" s="5" t="s">
        <v>47</v>
      </c>
      <c r="B43" s="3"/>
      <c r="C43" s="22"/>
      <c r="D43" s="22"/>
      <c r="E43" s="23">
        <v>713873248</v>
      </c>
      <c r="F43" s="24">
        <v>571940789</v>
      </c>
      <c r="G43" s="24"/>
      <c r="H43" s="24">
        <v>92363634</v>
      </c>
      <c r="I43" s="24">
        <v>29994695</v>
      </c>
      <c r="J43" s="24">
        <v>122358329</v>
      </c>
      <c r="K43" s="24">
        <v>-2441351</v>
      </c>
      <c r="L43" s="24"/>
      <c r="M43" s="24">
        <v>62926576</v>
      </c>
      <c r="N43" s="24">
        <v>60485225</v>
      </c>
      <c r="O43" s="24">
        <v>88196803</v>
      </c>
      <c r="P43" s="24">
        <v>68622932</v>
      </c>
      <c r="Q43" s="24">
        <v>65439583</v>
      </c>
      <c r="R43" s="24">
        <v>222259318</v>
      </c>
      <c r="S43" s="24">
        <v>49623032</v>
      </c>
      <c r="T43" s="24">
        <v>-896525</v>
      </c>
      <c r="U43" s="24">
        <v>37624952</v>
      </c>
      <c r="V43" s="24">
        <v>86351459</v>
      </c>
      <c r="W43" s="24">
        <v>491454331</v>
      </c>
      <c r="X43" s="24">
        <v>713873247</v>
      </c>
      <c r="Y43" s="24">
        <v>-222418916</v>
      </c>
      <c r="Z43" s="6">
        <v>-31.16</v>
      </c>
      <c r="AA43" s="22">
        <v>571940789</v>
      </c>
    </row>
    <row r="44" spans="1:27" ht="13.5">
      <c r="A44" s="5" t="s">
        <v>48</v>
      </c>
      <c r="B44" s="3"/>
      <c r="C44" s="22"/>
      <c r="D44" s="22"/>
      <c r="E44" s="23">
        <v>261546574</v>
      </c>
      <c r="F44" s="24">
        <v>259246574</v>
      </c>
      <c r="G44" s="24"/>
      <c r="H44" s="24">
        <v>67932</v>
      </c>
      <c r="I44" s="24">
        <v>20282498</v>
      </c>
      <c r="J44" s="24">
        <v>20350430</v>
      </c>
      <c r="K44" s="24">
        <v>18638058</v>
      </c>
      <c r="L44" s="24"/>
      <c r="M44" s="24">
        <v>33095142</v>
      </c>
      <c r="N44" s="24">
        <v>51733200</v>
      </c>
      <c r="O44" s="24">
        <v>12965842</v>
      </c>
      <c r="P44" s="24">
        <v>6148379</v>
      </c>
      <c r="Q44" s="24">
        <v>40482023</v>
      </c>
      <c r="R44" s="24">
        <v>59596244</v>
      </c>
      <c r="S44" s="24">
        <v>18250953</v>
      </c>
      <c r="T44" s="24">
        <v>22427774</v>
      </c>
      <c r="U44" s="24">
        <v>24507875</v>
      </c>
      <c r="V44" s="24">
        <v>65186602</v>
      </c>
      <c r="W44" s="24">
        <v>196866476</v>
      </c>
      <c r="X44" s="24">
        <v>261546575</v>
      </c>
      <c r="Y44" s="24">
        <v>-64680099</v>
      </c>
      <c r="Z44" s="6">
        <v>-24.73</v>
      </c>
      <c r="AA44" s="22">
        <v>259246574</v>
      </c>
    </row>
    <row r="45" spans="1:27" ht="13.5">
      <c r="A45" s="5" t="s">
        <v>49</v>
      </c>
      <c r="B45" s="3"/>
      <c r="C45" s="25"/>
      <c r="D45" s="25"/>
      <c r="E45" s="26">
        <v>34001250</v>
      </c>
      <c r="F45" s="27">
        <v>34001250</v>
      </c>
      <c r="G45" s="27"/>
      <c r="H45" s="27">
        <v>46571090</v>
      </c>
      <c r="I45" s="27">
        <v>1554019</v>
      </c>
      <c r="J45" s="27">
        <v>48125109</v>
      </c>
      <c r="K45" s="27">
        <v>2164591</v>
      </c>
      <c r="L45" s="27"/>
      <c r="M45" s="27">
        <v>23958739</v>
      </c>
      <c r="N45" s="27">
        <v>26123330</v>
      </c>
      <c r="O45" s="27">
        <v>1153661</v>
      </c>
      <c r="P45" s="27">
        <v>35867488</v>
      </c>
      <c r="Q45" s="27">
        <v>4219439</v>
      </c>
      <c r="R45" s="27">
        <v>41240588</v>
      </c>
      <c r="S45" s="27">
        <v>963134</v>
      </c>
      <c r="T45" s="27">
        <v>947200</v>
      </c>
      <c r="U45" s="27">
        <v>2416263</v>
      </c>
      <c r="V45" s="27">
        <v>4326597</v>
      </c>
      <c r="W45" s="27">
        <v>119815624</v>
      </c>
      <c r="X45" s="27">
        <v>34001251</v>
      </c>
      <c r="Y45" s="27">
        <v>85814373</v>
      </c>
      <c r="Z45" s="7">
        <v>252.39</v>
      </c>
      <c r="AA45" s="25">
        <v>34001250</v>
      </c>
    </row>
    <row r="46" spans="1:27" ht="13.5">
      <c r="A46" s="5" t="s">
        <v>50</v>
      </c>
      <c r="B46" s="3"/>
      <c r="C46" s="22"/>
      <c r="D46" s="22"/>
      <c r="E46" s="23">
        <v>183682467</v>
      </c>
      <c r="F46" s="24">
        <v>183682467</v>
      </c>
      <c r="G46" s="24"/>
      <c r="H46" s="24">
        <v>294536</v>
      </c>
      <c r="I46" s="24">
        <v>13292131</v>
      </c>
      <c r="J46" s="24">
        <v>13586667</v>
      </c>
      <c r="K46" s="24">
        <v>22731456</v>
      </c>
      <c r="L46" s="24"/>
      <c r="M46" s="24">
        <v>24049210</v>
      </c>
      <c r="N46" s="24">
        <v>46780666</v>
      </c>
      <c r="O46" s="24">
        <v>18631373</v>
      </c>
      <c r="P46" s="24">
        <v>10216615</v>
      </c>
      <c r="Q46" s="24">
        <v>22998918</v>
      </c>
      <c r="R46" s="24">
        <v>51846906</v>
      </c>
      <c r="S46" s="24">
        <v>16722731</v>
      </c>
      <c r="T46" s="24">
        <v>14178900</v>
      </c>
      <c r="U46" s="24">
        <v>20327941</v>
      </c>
      <c r="V46" s="24">
        <v>51229572</v>
      </c>
      <c r="W46" s="24">
        <v>163443811</v>
      </c>
      <c r="X46" s="24">
        <v>183682467</v>
      </c>
      <c r="Y46" s="24">
        <v>-20238656</v>
      </c>
      <c r="Z46" s="6">
        <v>-11.02</v>
      </c>
      <c r="AA46" s="22">
        <v>183682467</v>
      </c>
    </row>
    <row r="47" spans="1:27" ht="13.5">
      <c r="A47" s="2" t="s">
        <v>51</v>
      </c>
      <c r="B47" s="8" t="s">
        <v>52</v>
      </c>
      <c r="C47" s="19"/>
      <c r="D47" s="19"/>
      <c r="E47" s="20">
        <v>5035435</v>
      </c>
      <c r="F47" s="21">
        <v>5035435</v>
      </c>
      <c r="G47" s="21"/>
      <c r="H47" s="21"/>
      <c r="I47" s="21">
        <v>181107</v>
      </c>
      <c r="J47" s="21">
        <v>181107</v>
      </c>
      <c r="K47" s="21">
        <v>307939</v>
      </c>
      <c r="L47" s="21"/>
      <c r="M47" s="21">
        <v>286264</v>
      </c>
      <c r="N47" s="21">
        <v>594203</v>
      </c>
      <c r="O47" s="21">
        <v>143243</v>
      </c>
      <c r="P47" s="21"/>
      <c r="Q47" s="21">
        <v>287995</v>
      </c>
      <c r="R47" s="21">
        <v>431238</v>
      </c>
      <c r="S47" s="21">
        <v>144751</v>
      </c>
      <c r="T47" s="21">
        <v>144751</v>
      </c>
      <c r="U47" s="21">
        <v>294854</v>
      </c>
      <c r="V47" s="21">
        <v>584356</v>
      </c>
      <c r="W47" s="21">
        <v>1790904</v>
      </c>
      <c r="X47" s="21">
        <v>5035435</v>
      </c>
      <c r="Y47" s="21">
        <v>-3244531</v>
      </c>
      <c r="Z47" s="4">
        <v>-64.43</v>
      </c>
      <c r="AA47" s="19">
        <v>5035435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2675594822</v>
      </c>
      <c r="F48" s="42">
        <f t="shared" si="9"/>
        <v>2403490977</v>
      </c>
      <c r="G48" s="42">
        <f t="shared" si="9"/>
        <v>0</v>
      </c>
      <c r="H48" s="42">
        <f t="shared" si="9"/>
        <v>355224517</v>
      </c>
      <c r="I48" s="42">
        <f t="shared" si="9"/>
        <v>182681639</v>
      </c>
      <c r="J48" s="42">
        <f t="shared" si="9"/>
        <v>537906156</v>
      </c>
      <c r="K48" s="42">
        <f t="shared" si="9"/>
        <v>162681263</v>
      </c>
      <c r="L48" s="42">
        <f t="shared" si="9"/>
        <v>0</v>
      </c>
      <c r="M48" s="42">
        <f t="shared" si="9"/>
        <v>304233284</v>
      </c>
      <c r="N48" s="42">
        <f t="shared" si="9"/>
        <v>466914547</v>
      </c>
      <c r="O48" s="42">
        <f t="shared" si="9"/>
        <v>192609930</v>
      </c>
      <c r="P48" s="42">
        <f t="shared" si="9"/>
        <v>190268645</v>
      </c>
      <c r="Q48" s="42">
        <f t="shared" si="9"/>
        <v>263207241</v>
      </c>
      <c r="R48" s="42">
        <f t="shared" si="9"/>
        <v>646085816</v>
      </c>
      <c r="S48" s="42">
        <f t="shared" si="9"/>
        <v>189588671</v>
      </c>
      <c r="T48" s="42">
        <f t="shared" si="9"/>
        <v>159253075</v>
      </c>
      <c r="U48" s="42">
        <f t="shared" si="9"/>
        <v>224937759</v>
      </c>
      <c r="V48" s="42">
        <f t="shared" si="9"/>
        <v>573779505</v>
      </c>
      <c r="W48" s="42">
        <f t="shared" si="9"/>
        <v>2224686024</v>
      </c>
      <c r="X48" s="42">
        <f t="shared" si="9"/>
        <v>2675594824</v>
      </c>
      <c r="Y48" s="42">
        <f t="shared" si="9"/>
        <v>-450908800</v>
      </c>
      <c r="Z48" s="43">
        <f>+IF(X48&lt;&gt;0,+(Y48/X48)*100,0)</f>
        <v>-16.8526563123595</v>
      </c>
      <c r="AA48" s="40">
        <f>+AA28+AA32+AA38+AA42+AA47</f>
        <v>2403490977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531117934</v>
      </c>
      <c r="F49" s="46">
        <f t="shared" si="10"/>
        <v>516683738</v>
      </c>
      <c r="G49" s="46">
        <f t="shared" si="10"/>
        <v>0</v>
      </c>
      <c r="H49" s="46">
        <f t="shared" si="10"/>
        <v>15889100</v>
      </c>
      <c r="I49" s="46">
        <f t="shared" si="10"/>
        <v>99650753</v>
      </c>
      <c r="J49" s="46">
        <f t="shared" si="10"/>
        <v>115539853</v>
      </c>
      <c r="K49" s="46">
        <f t="shared" si="10"/>
        <v>-115999134</v>
      </c>
      <c r="L49" s="46">
        <f t="shared" si="10"/>
        <v>0</v>
      </c>
      <c r="M49" s="46">
        <f t="shared" si="10"/>
        <v>-4049659</v>
      </c>
      <c r="N49" s="46">
        <f t="shared" si="10"/>
        <v>-120048793</v>
      </c>
      <c r="O49" s="46">
        <f t="shared" si="10"/>
        <v>-5001778</v>
      </c>
      <c r="P49" s="46">
        <f t="shared" si="10"/>
        <v>-35810548</v>
      </c>
      <c r="Q49" s="46">
        <f t="shared" si="10"/>
        <v>32822246</v>
      </c>
      <c r="R49" s="46">
        <f t="shared" si="10"/>
        <v>-7990080</v>
      </c>
      <c r="S49" s="46">
        <f t="shared" si="10"/>
        <v>-29663366</v>
      </c>
      <c r="T49" s="46">
        <f t="shared" si="10"/>
        <v>-9739833</v>
      </c>
      <c r="U49" s="46">
        <f t="shared" si="10"/>
        <v>39014512</v>
      </c>
      <c r="V49" s="46">
        <f t="shared" si="10"/>
        <v>-388687</v>
      </c>
      <c r="W49" s="46">
        <f t="shared" si="10"/>
        <v>-12887707</v>
      </c>
      <c r="X49" s="46">
        <f>IF(F25=F48,0,X25-X48)</f>
        <v>531117934</v>
      </c>
      <c r="Y49" s="46">
        <f t="shared" si="10"/>
        <v>-544005641</v>
      </c>
      <c r="Z49" s="47">
        <f>+IF(X49&lt;&gt;0,+(Y49/X49)*100,0)</f>
        <v>-102.42652453908664</v>
      </c>
      <c r="AA49" s="44">
        <f>+AA25-AA48</f>
        <v>516683738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231873304</v>
      </c>
      <c r="D5" s="19">
        <f>SUM(D6:D8)</f>
        <v>0</v>
      </c>
      <c r="E5" s="20">
        <f t="shared" si="0"/>
        <v>236390880</v>
      </c>
      <c r="F5" s="21">
        <f t="shared" si="0"/>
        <v>238482188</v>
      </c>
      <c r="G5" s="21">
        <f t="shared" si="0"/>
        <v>92951013</v>
      </c>
      <c r="H5" s="21">
        <f t="shared" si="0"/>
        <v>2791676</v>
      </c>
      <c r="I5" s="21">
        <f t="shared" si="0"/>
        <v>669298</v>
      </c>
      <c r="J5" s="21">
        <f t="shared" si="0"/>
        <v>96411987</v>
      </c>
      <c r="K5" s="21">
        <f t="shared" si="0"/>
        <v>598746</v>
      </c>
      <c r="L5" s="21">
        <f t="shared" si="0"/>
        <v>427064</v>
      </c>
      <c r="M5" s="21">
        <f t="shared" si="0"/>
        <v>74313037</v>
      </c>
      <c r="N5" s="21">
        <f t="shared" si="0"/>
        <v>75338847</v>
      </c>
      <c r="O5" s="21">
        <f t="shared" si="0"/>
        <v>311433</v>
      </c>
      <c r="P5" s="21">
        <f t="shared" si="0"/>
        <v>252234</v>
      </c>
      <c r="Q5" s="21">
        <f t="shared" si="0"/>
        <v>55632652</v>
      </c>
      <c r="R5" s="21">
        <f t="shared" si="0"/>
        <v>56196319</v>
      </c>
      <c r="S5" s="21">
        <f t="shared" si="0"/>
        <v>517624</v>
      </c>
      <c r="T5" s="21">
        <f t="shared" si="0"/>
        <v>2452250</v>
      </c>
      <c r="U5" s="21">
        <f t="shared" si="0"/>
        <v>1431257</v>
      </c>
      <c r="V5" s="21">
        <f t="shared" si="0"/>
        <v>4401131</v>
      </c>
      <c r="W5" s="21">
        <f t="shared" si="0"/>
        <v>232348284</v>
      </c>
      <c r="X5" s="21">
        <f t="shared" si="0"/>
        <v>236390880</v>
      </c>
      <c r="Y5" s="21">
        <f t="shared" si="0"/>
        <v>-4042596</v>
      </c>
      <c r="Z5" s="4">
        <f>+IF(X5&lt;&gt;0,+(Y5/X5)*100,0)</f>
        <v>-1.7101319644818784</v>
      </c>
      <c r="AA5" s="19">
        <f>SUM(AA6:AA8)</f>
        <v>238482188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231873304</v>
      </c>
      <c r="D7" s="25"/>
      <c r="E7" s="26">
        <v>236390880</v>
      </c>
      <c r="F7" s="27">
        <v>238482188</v>
      </c>
      <c r="G7" s="27">
        <v>92951013</v>
      </c>
      <c r="H7" s="27">
        <v>2791676</v>
      </c>
      <c r="I7" s="27">
        <v>669298</v>
      </c>
      <c r="J7" s="27">
        <v>96411987</v>
      </c>
      <c r="K7" s="27">
        <v>598746</v>
      </c>
      <c r="L7" s="27">
        <v>427064</v>
      </c>
      <c r="M7" s="27">
        <v>74313037</v>
      </c>
      <c r="N7" s="27">
        <v>75338847</v>
      </c>
      <c r="O7" s="27">
        <v>311433</v>
      </c>
      <c r="P7" s="27">
        <v>252234</v>
      </c>
      <c r="Q7" s="27">
        <v>55632652</v>
      </c>
      <c r="R7" s="27">
        <v>56196319</v>
      </c>
      <c r="S7" s="27">
        <v>517624</v>
      </c>
      <c r="T7" s="27">
        <v>2452250</v>
      </c>
      <c r="U7" s="27">
        <v>1431257</v>
      </c>
      <c r="V7" s="27">
        <v>4401131</v>
      </c>
      <c r="W7" s="27">
        <v>232348284</v>
      </c>
      <c r="X7" s="27">
        <v>236390880</v>
      </c>
      <c r="Y7" s="27">
        <v>-4042596</v>
      </c>
      <c r="Z7" s="7">
        <v>-1.71</v>
      </c>
      <c r="AA7" s="25">
        <v>238482188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231873304</v>
      </c>
      <c r="D25" s="40">
        <f>+D5+D9+D15+D19+D24</f>
        <v>0</v>
      </c>
      <c r="E25" s="41">
        <f t="shared" si="4"/>
        <v>236390880</v>
      </c>
      <c r="F25" s="42">
        <f t="shared" si="4"/>
        <v>238482188</v>
      </c>
      <c r="G25" s="42">
        <f t="shared" si="4"/>
        <v>92951013</v>
      </c>
      <c r="H25" s="42">
        <f t="shared" si="4"/>
        <v>2791676</v>
      </c>
      <c r="I25" s="42">
        <f t="shared" si="4"/>
        <v>669298</v>
      </c>
      <c r="J25" s="42">
        <f t="shared" si="4"/>
        <v>96411987</v>
      </c>
      <c r="K25" s="42">
        <f t="shared" si="4"/>
        <v>598746</v>
      </c>
      <c r="L25" s="42">
        <f t="shared" si="4"/>
        <v>427064</v>
      </c>
      <c r="M25" s="42">
        <f t="shared" si="4"/>
        <v>74313037</v>
      </c>
      <c r="N25" s="42">
        <f t="shared" si="4"/>
        <v>75338847</v>
      </c>
      <c r="O25" s="42">
        <f t="shared" si="4"/>
        <v>311433</v>
      </c>
      <c r="P25" s="42">
        <f t="shared" si="4"/>
        <v>252234</v>
      </c>
      <c r="Q25" s="42">
        <f t="shared" si="4"/>
        <v>55632652</v>
      </c>
      <c r="R25" s="42">
        <f t="shared" si="4"/>
        <v>56196319</v>
      </c>
      <c r="S25" s="42">
        <f t="shared" si="4"/>
        <v>517624</v>
      </c>
      <c r="T25" s="42">
        <f t="shared" si="4"/>
        <v>2452250</v>
      </c>
      <c r="U25" s="42">
        <f t="shared" si="4"/>
        <v>1431257</v>
      </c>
      <c r="V25" s="42">
        <f t="shared" si="4"/>
        <v>4401131</v>
      </c>
      <c r="W25" s="42">
        <f t="shared" si="4"/>
        <v>232348284</v>
      </c>
      <c r="X25" s="42">
        <f t="shared" si="4"/>
        <v>236390880</v>
      </c>
      <c r="Y25" s="42">
        <f t="shared" si="4"/>
        <v>-4042596</v>
      </c>
      <c r="Z25" s="43">
        <f>+IF(X25&lt;&gt;0,+(Y25/X25)*100,0)</f>
        <v>-1.7101319644818784</v>
      </c>
      <c r="AA25" s="40">
        <f>+AA5+AA9+AA15+AA19+AA24</f>
        <v>238482188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159587724</v>
      </c>
      <c r="D28" s="19">
        <f>SUM(D29:D31)</f>
        <v>0</v>
      </c>
      <c r="E28" s="20">
        <f t="shared" si="5"/>
        <v>146613953</v>
      </c>
      <c r="F28" s="21">
        <f t="shared" si="5"/>
        <v>148554953</v>
      </c>
      <c r="G28" s="21">
        <f t="shared" si="5"/>
        <v>8111204</v>
      </c>
      <c r="H28" s="21">
        <f t="shared" si="5"/>
        <v>8513977</v>
      </c>
      <c r="I28" s="21">
        <f t="shared" si="5"/>
        <v>7634963</v>
      </c>
      <c r="J28" s="21">
        <f t="shared" si="5"/>
        <v>24260144</v>
      </c>
      <c r="K28" s="21">
        <f t="shared" si="5"/>
        <v>7737911</v>
      </c>
      <c r="L28" s="21">
        <f t="shared" si="5"/>
        <v>9133571</v>
      </c>
      <c r="M28" s="21">
        <f t="shared" si="5"/>
        <v>20362962</v>
      </c>
      <c r="N28" s="21">
        <f t="shared" si="5"/>
        <v>37234444</v>
      </c>
      <c r="O28" s="21">
        <f t="shared" si="5"/>
        <v>7899766</v>
      </c>
      <c r="P28" s="21">
        <f t="shared" si="5"/>
        <v>8568280</v>
      </c>
      <c r="Q28" s="21">
        <f t="shared" si="5"/>
        <v>8747230</v>
      </c>
      <c r="R28" s="21">
        <f t="shared" si="5"/>
        <v>25215276</v>
      </c>
      <c r="S28" s="21">
        <f t="shared" si="5"/>
        <v>7276625</v>
      </c>
      <c r="T28" s="21">
        <f t="shared" si="5"/>
        <v>9098585</v>
      </c>
      <c r="U28" s="21">
        <f t="shared" si="5"/>
        <v>21341706</v>
      </c>
      <c r="V28" s="21">
        <f t="shared" si="5"/>
        <v>37716916</v>
      </c>
      <c r="W28" s="21">
        <f t="shared" si="5"/>
        <v>124426780</v>
      </c>
      <c r="X28" s="21">
        <f t="shared" si="5"/>
        <v>146613953</v>
      </c>
      <c r="Y28" s="21">
        <f t="shared" si="5"/>
        <v>-22187173</v>
      </c>
      <c r="Z28" s="4">
        <f>+IF(X28&lt;&gt;0,+(Y28/X28)*100,0)</f>
        <v>-15.133056947178828</v>
      </c>
      <c r="AA28" s="19">
        <f>SUM(AA29:AA31)</f>
        <v>148554953</v>
      </c>
    </row>
    <row r="29" spans="1:27" ht="13.5">
      <c r="A29" s="5" t="s">
        <v>33</v>
      </c>
      <c r="B29" s="3"/>
      <c r="C29" s="22">
        <v>50920156</v>
      </c>
      <c r="D29" s="22"/>
      <c r="E29" s="23">
        <v>59053893</v>
      </c>
      <c r="F29" s="24">
        <v>60994893</v>
      </c>
      <c r="G29" s="24">
        <v>3989345</v>
      </c>
      <c r="H29" s="24">
        <v>4998361</v>
      </c>
      <c r="I29" s="24">
        <v>3640079</v>
      </c>
      <c r="J29" s="24">
        <v>12627785</v>
      </c>
      <c r="K29" s="24">
        <v>3620680</v>
      </c>
      <c r="L29" s="24">
        <v>4082067</v>
      </c>
      <c r="M29" s="24">
        <v>4558651</v>
      </c>
      <c r="N29" s="24">
        <v>12261398</v>
      </c>
      <c r="O29" s="24">
        <v>4198633</v>
      </c>
      <c r="P29" s="24">
        <v>4620703</v>
      </c>
      <c r="Q29" s="24">
        <v>4151693</v>
      </c>
      <c r="R29" s="24">
        <v>12971029</v>
      </c>
      <c r="S29" s="24">
        <v>3322807</v>
      </c>
      <c r="T29" s="24">
        <v>4269122</v>
      </c>
      <c r="U29" s="24">
        <v>4827566</v>
      </c>
      <c r="V29" s="24">
        <v>12419495</v>
      </c>
      <c r="W29" s="24">
        <v>50279707</v>
      </c>
      <c r="X29" s="24">
        <v>59053893</v>
      </c>
      <c r="Y29" s="24">
        <v>-8774186</v>
      </c>
      <c r="Z29" s="6">
        <v>-14.86</v>
      </c>
      <c r="AA29" s="22">
        <v>60994893</v>
      </c>
    </row>
    <row r="30" spans="1:27" ht="13.5">
      <c r="A30" s="5" t="s">
        <v>34</v>
      </c>
      <c r="B30" s="3"/>
      <c r="C30" s="25">
        <v>108667568</v>
      </c>
      <c r="D30" s="25"/>
      <c r="E30" s="26">
        <v>59361537</v>
      </c>
      <c r="F30" s="27">
        <v>59361060</v>
      </c>
      <c r="G30" s="27">
        <v>2467573</v>
      </c>
      <c r="H30" s="27">
        <v>1409582</v>
      </c>
      <c r="I30" s="27">
        <v>1514954</v>
      </c>
      <c r="J30" s="27">
        <v>5392109</v>
      </c>
      <c r="K30" s="27">
        <v>2092714</v>
      </c>
      <c r="L30" s="27">
        <v>2660590</v>
      </c>
      <c r="M30" s="27">
        <v>13389236</v>
      </c>
      <c r="N30" s="27">
        <v>18142540</v>
      </c>
      <c r="O30" s="27">
        <v>1781540</v>
      </c>
      <c r="P30" s="27">
        <v>1798551</v>
      </c>
      <c r="Q30" s="27">
        <v>1946029</v>
      </c>
      <c r="R30" s="27">
        <v>5526120</v>
      </c>
      <c r="S30" s="27">
        <v>1443386</v>
      </c>
      <c r="T30" s="27">
        <v>1516185</v>
      </c>
      <c r="U30" s="27">
        <v>12648985</v>
      </c>
      <c r="V30" s="27">
        <v>15608556</v>
      </c>
      <c r="W30" s="27">
        <v>44669325</v>
      </c>
      <c r="X30" s="27">
        <v>59361537</v>
      </c>
      <c r="Y30" s="27">
        <v>-14692212</v>
      </c>
      <c r="Z30" s="7">
        <v>-24.75</v>
      </c>
      <c r="AA30" s="25">
        <v>59361060</v>
      </c>
    </row>
    <row r="31" spans="1:27" ht="13.5">
      <c r="A31" s="5" t="s">
        <v>35</v>
      </c>
      <c r="B31" s="3"/>
      <c r="C31" s="22"/>
      <c r="D31" s="22"/>
      <c r="E31" s="23">
        <v>28198523</v>
      </c>
      <c r="F31" s="24">
        <v>28199000</v>
      </c>
      <c r="G31" s="24">
        <v>1654286</v>
      </c>
      <c r="H31" s="24">
        <v>2106034</v>
      </c>
      <c r="I31" s="24">
        <v>2479930</v>
      </c>
      <c r="J31" s="24">
        <v>6240250</v>
      </c>
      <c r="K31" s="24">
        <v>2024517</v>
      </c>
      <c r="L31" s="24">
        <v>2390914</v>
      </c>
      <c r="M31" s="24">
        <v>2415075</v>
      </c>
      <c r="N31" s="24">
        <v>6830506</v>
      </c>
      <c r="O31" s="24">
        <v>1919593</v>
      </c>
      <c r="P31" s="24">
        <v>2149026</v>
      </c>
      <c r="Q31" s="24">
        <v>2649508</v>
      </c>
      <c r="R31" s="24">
        <v>6718127</v>
      </c>
      <c r="S31" s="24">
        <v>2510432</v>
      </c>
      <c r="T31" s="24">
        <v>3313278</v>
      </c>
      <c r="U31" s="24">
        <v>3865155</v>
      </c>
      <c r="V31" s="24">
        <v>9688865</v>
      </c>
      <c r="W31" s="24">
        <v>29477748</v>
      </c>
      <c r="X31" s="24">
        <v>28198523</v>
      </c>
      <c r="Y31" s="24">
        <v>1279225</v>
      </c>
      <c r="Z31" s="6">
        <v>4.54</v>
      </c>
      <c r="AA31" s="22">
        <v>28199000</v>
      </c>
    </row>
    <row r="32" spans="1:27" ht="13.5">
      <c r="A32" s="2" t="s">
        <v>36</v>
      </c>
      <c r="B32" s="3"/>
      <c r="C32" s="19">
        <f aca="true" t="shared" si="6" ref="C32:Y32">SUM(C33:C37)</f>
        <v>28340274</v>
      </c>
      <c r="D32" s="19">
        <f>SUM(D33:D37)</f>
        <v>0</v>
      </c>
      <c r="E32" s="20">
        <f t="shared" si="6"/>
        <v>35283826</v>
      </c>
      <c r="F32" s="21">
        <f t="shared" si="6"/>
        <v>35283826</v>
      </c>
      <c r="G32" s="21">
        <f t="shared" si="6"/>
        <v>3694775</v>
      </c>
      <c r="H32" s="21">
        <f t="shared" si="6"/>
        <v>2423002</v>
      </c>
      <c r="I32" s="21">
        <f t="shared" si="6"/>
        <v>1988562</v>
      </c>
      <c r="J32" s="21">
        <f t="shared" si="6"/>
        <v>8106339</v>
      </c>
      <c r="K32" s="21">
        <f t="shared" si="6"/>
        <v>2901111</v>
      </c>
      <c r="L32" s="21">
        <f t="shared" si="6"/>
        <v>2566275</v>
      </c>
      <c r="M32" s="21">
        <f t="shared" si="6"/>
        <v>2890979</v>
      </c>
      <c r="N32" s="21">
        <f t="shared" si="6"/>
        <v>8358365</v>
      </c>
      <c r="O32" s="21">
        <f t="shared" si="6"/>
        <v>2190531</v>
      </c>
      <c r="P32" s="21">
        <f t="shared" si="6"/>
        <v>2954705</v>
      </c>
      <c r="Q32" s="21">
        <f t="shared" si="6"/>
        <v>2306058</v>
      </c>
      <c r="R32" s="21">
        <f t="shared" si="6"/>
        <v>7451294</v>
      </c>
      <c r="S32" s="21">
        <f t="shared" si="6"/>
        <v>2720380</v>
      </c>
      <c r="T32" s="21">
        <f t="shared" si="6"/>
        <v>2958714</v>
      </c>
      <c r="U32" s="21">
        <f t="shared" si="6"/>
        <v>3167575</v>
      </c>
      <c r="V32" s="21">
        <f t="shared" si="6"/>
        <v>8846669</v>
      </c>
      <c r="W32" s="21">
        <f t="shared" si="6"/>
        <v>32762667</v>
      </c>
      <c r="X32" s="21">
        <f t="shared" si="6"/>
        <v>35283826</v>
      </c>
      <c r="Y32" s="21">
        <f t="shared" si="6"/>
        <v>-2521159</v>
      </c>
      <c r="Z32" s="4">
        <f>+IF(X32&lt;&gt;0,+(Y32/X32)*100,0)</f>
        <v>-7.145367398648888</v>
      </c>
      <c r="AA32" s="19">
        <f>SUM(AA33:AA37)</f>
        <v>35283826</v>
      </c>
    </row>
    <row r="33" spans="1:27" ht="13.5">
      <c r="A33" s="5" t="s">
        <v>37</v>
      </c>
      <c r="B33" s="3"/>
      <c r="C33" s="22">
        <v>8056445</v>
      </c>
      <c r="D33" s="22"/>
      <c r="E33" s="23">
        <v>8235735</v>
      </c>
      <c r="F33" s="24">
        <v>8235735</v>
      </c>
      <c r="G33" s="24">
        <v>536447</v>
      </c>
      <c r="H33" s="24">
        <v>675901</v>
      </c>
      <c r="I33" s="24">
        <v>491506</v>
      </c>
      <c r="J33" s="24">
        <v>1703854</v>
      </c>
      <c r="K33" s="24">
        <v>790205</v>
      </c>
      <c r="L33" s="24">
        <v>692408</v>
      </c>
      <c r="M33" s="24">
        <v>1318118</v>
      </c>
      <c r="N33" s="24">
        <v>2800731</v>
      </c>
      <c r="O33" s="24">
        <v>745126</v>
      </c>
      <c r="P33" s="24">
        <v>686163</v>
      </c>
      <c r="Q33" s="24">
        <v>650409</v>
      </c>
      <c r="R33" s="24">
        <v>2081698</v>
      </c>
      <c r="S33" s="24">
        <v>802126</v>
      </c>
      <c r="T33" s="24">
        <v>688773</v>
      </c>
      <c r="U33" s="24">
        <v>1177987</v>
      </c>
      <c r="V33" s="24">
        <v>2668886</v>
      </c>
      <c r="W33" s="24">
        <v>9255169</v>
      </c>
      <c r="X33" s="24">
        <v>8235735</v>
      </c>
      <c r="Y33" s="24">
        <v>1019434</v>
      </c>
      <c r="Z33" s="6">
        <v>12.38</v>
      </c>
      <c r="AA33" s="22">
        <v>8235735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9736355</v>
      </c>
      <c r="D35" s="22"/>
      <c r="E35" s="23">
        <v>13533248</v>
      </c>
      <c r="F35" s="24">
        <v>13533248</v>
      </c>
      <c r="G35" s="24">
        <v>2251444</v>
      </c>
      <c r="H35" s="24">
        <v>712908</v>
      </c>
      <c r="I35" s="24">
        <v>624300</v>
      </c>
      <c r="J35" s="24">
        <v>3588652</v>
      </c>
      <c r="K35" s="24">
        <v>983715</v>
      </c>
      <c r="L35" s="24">
        <v>861751</v>
      </c>
      <c r="M35" s="24">
        <v>641239</v>
      </c>
      <c r="N35" s="24">
        <v>2486705</v>
      </c>
      <c r="O35" s="24">
        <v>535098</v>
      </c>
      <c r="P35" s="24">
        <v>1052305</v>
      </c>
      <c r="Q35" s="24">
        <v>659753</v>
      </c>
      <c r="R35" s="24">
        <v>2247156</v>
      </c>
      <c r="S35" s="24">
        <v>948144</v>
      </c>
      <c r="T35" s="24">
        <v>1221907</v>
      </c>
      <c r="U35" s="24">
        <v>938247</v>
      </c>
      <c r="V35" s="24">
        <v>3108298</v>
      </c>
      <c r="W35" s="24">
        <v>11430811</v>
      </c>
      <c r="X35" s="24">
        <v>13533248</v>
      </c>
      <c r="Y35" s="24">
        <v>-2102437</v>
      </c>
      <c r="Z35" s="6">
        <v>-15.54</v>
      </c>
      <c r="AA35" s="22">
        <v>13533248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10547474</v>
      </c>
      <c r="D37" s="25"/>
      <c r="E37" s="26">
        <v>13514843</v>
      </c>
      <c r="F37" s="27">
        <v>13514843</v>
      </c>
      <c r="G37" s="27">
        <v>906884</v>
      </c>
      <c r="H37" s="27">
        <v>1034193</v>
      </c>
      <c r="I37" s="27">
        <v>872756</v>
      </c>
      <c r="J37" s="27">
        <v>2813833</v>
      </c>
      <c r="K37" s="27">
        <v>1127191</v>
      </c>
      <c r="L37" s="27">
        <v>1012116</v>
      </c>
      <c r="M37" s="27">
        <v>931622</v>
      </c>
      <c r="N37" s="27">
        <v>3070929</v>
      </c>
      <c r="O37" s="27">
        <v>910307</v>
      </c>
      <c r="P37" s="27">
        <v>1216237</v>
      </c>
      <c r="Q37" s="27">
        <v>995896</v>
      </c>
      <c r="R37" s="27">
        <v>3122440</v>
      </c>
      <c r="S37" s="27">
        <v>970110</v>
      </c>
      <c r="T37" s="27">
        <v>1048034</v>
      </c>
      <c r="U37" s="27">
        <v>1051341</v>
      </c>
      <c r="V37" s="27">
        <v>3069485</v>
      </c>
      <c r="W37" s="27">
        <v>12076687</v>
      </c>
      <c r="X37" s="27">
        <v>13514843</v>
      </c>
      <c r="Y37" s="27">
        <v>-1438156</v>
      </c>
      <c r="Z37" s="7">
        <v>-10.64</v>
      </c>
      <c r="AA37" s="25">
        <v>13514843</v>
      </c>
    </row>
    <row r="38" spans="1:27" ht="13.5">
      <c r="A38" s="2" t="s">
        <v>42</v>
      </c>
      <c r="B38" s="8"/>
      <c r="C38" s="19">
        <f aca="true" t="shared" si="7" ref="C38:Y38">SUM(C39:C41)</f>
        <v>24337776</v>
      </c>
      <c r="D38" s="19">
        <f>SUM(D39:D41)</f>
        <v>0</v>
      </c>
      <c r="E38" s="20">
        <f t="shared" si="7"/>
        <v>28030589</v>
      </c>
      <c r="F38" s="21">
        <f t="shared" si="7"/>
        <v>28030589</v>
      </c>
      <c r="G38" s="21">
        <f t="shared" si="7"/>
        <v>1818961</v>
      </c>
      <c r="H38" s="21">
        <f t="shared" si="7"/>
        <v>2016566</v>
      </c>
      <c r="I38" s="21">
        <f t="shared" si="7"/>
        <v>2025014</v>
      </c>
      <c r="J38" s="21">
        <f t="shared" si="7"/>
        <v>5860541</v>
      </c>
      <c r="K38" s="21">
        <f t="shared" si="7"/>
        <v>2343034</v>
      </c>
      <c r="L38" s="21">
        <f t="shared" si="7"/>
        <v>1954015</v>
      </c>
      <c r="M38" s="21">
        <f t="shared" si="7"/>
        <v>2524379</v>
      </c>
      <c r="N38" s="21">
        <f t="shared" si="7"/>
        <v>6821428</v>
      </c>
      <c r="O38" s="21">
        <f t="shared" si="7"/>
        <v>2173296</v>
      </c>
      <c r="P38" s="21">
        <f t="shared" si="7"/>
        <v>1746933</v>
      </c>
      <c r="Q38" s="21">
        <f t="shared" si="7"/>
        <v>2067136</v>
      </c>
      <c r="R38" s="21">
        <f t="shared" si="7"/>
        <v>5987365</v>
      </c>
      <c r="S38" s="21">
        <f t="shared" si="7"/>
        <v>1894169</v>
      </c>
      <c r="T38" s="21">
        <f t="shared" si="7"/>
        <v>2504572</v>
      </c>
      <c r="U38" s="21">
        <f t="shared" si="7"/>
        <v>3614948</v>
      </c>
      <c r="V38" s="21">
        <f t="shared" si="7"/>
        <v>8013689</v>
      </c>
      <c r="W38" s="21">
        <f t="shared" si="7"/>
        <v>26683023</v>
      </c>
      <c r="X38" s="21">
        <f t="shared" si="7"/>
        <v>28030589</v>
      </c>
      <c r="Y38" s="21">
        <f t="shared" si="7"/>
        <v>-1347566</v>
      </c>
      <c r="Z38" s="4">
        <f>+IF(X38&lt;&gt;0,+(Y38/X38)*100,0)</f>
        <v>-4.807483710028355</v>
      </c>
      <c r="AA38" s="19">
        <f>SUM(AA39:AA41)</f>
        <v>28030589</v>
      </c>
    </row>
    <row r="39" spans="1:27" ht="13.5">
      <c r="A39" s="5" t="s">
        <v>43</v>
      </c>
      <c r="B39" s="3"/>
      <c r="C39" s="22">
        <v>24337776</v>
      </c>
      <c r="D39" s="22"/>
      <c r="E39" s="23">
        <v>28030589</v>
      </c>
      <c r="F39" s="24">
        <v>28030589</v>
      </c>
      <c r="G39" s="24">
        <v>1818961</v>
      </c>
      <c r="H39" s="24">
        <v>2016566</v>
      </c>
      <c r="I39" s="24">
        <v>2025014</v>
      </c>
      <c r="J39" s="24">
        <v>5860541</v>
      </c>
      <c r="K39" s="24">
        <v>2343034</v>
      </c>
      <c r="L39" s="24">
        <v>1954015</v>
      </c>
      <c r="M39" s="24">
        <v>2524379</v>
      </c>
      <c r="N39" s="24">
        <v>6821428</v>
      </c>
      <c r="O39" s="24">
        <v>2173296</v>
      </c>
      <c r="P39" s="24">
        <v>1746933</v>
      </c>
      <c r="Q39" s="24">
        <v>2067136</v>
      </c>
      <c r="R39" s="24">
        <v>5987365</v>
      </c>
      <c r="S39" s="24">
        <v>1894169</v>
      </c>
      <c r="T39" s="24">
        <v>2504572</v>
      </c>
      <c r="U39" s="24">
        <v>3614948</v>
      </c>
      <c r="V39" s="24">
        <v>8013689</v>
      </c>
      <c r="W39" s="24">
        <v>26683023</v>
      </c>
      <c r="X39" s="24">
        <v>28030589</v>
      </c>
      <c r="Y39" s="24">
        <v>-1347566</v>
      </c>
      <c r="Z39" s="6">
        <v>-4.81</v>
      </c>
      <c r="AA39" s="22">
        <v>28030589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212265774</v>
      </c>
      <c r="D48" s="40">
        <f>+D28+D32+D38+D42+D47</f>
        <v>0</v>
      </c>
      <c r="E48" s="41">
        <f t="shared" si="9"/>
        <v>209928368</v>
      </c>
      <c r="F48" s="42">
        <f t="shared" si="9"/>
        <v>211869368</v>
      </c>
      <c r="G48" s="42">
        <f t="shared" si="9"/>
        <v>13624940</v>
      </c>
      <c r="H48" s="42">
        <f t="shared" si="9"/>
        <v>12953545</v>
      </c>
      <c r="I48" s="42">
        <f t="shared" si="9"/>
        <v>11648539</v>
      </c>
      <c r="J48" s="42">
        <f t="shared" si="9"/>
        <v>38227024</v>
      </c>
      <c r="K48" s="42">
        <f t="shared" si="9"/>
        <v>12982056</v>
      </c>
      <c r="L48" s="42">
        <f t="shared" si="9"/>
        <v>13653861</v>
      </c>
      <c r="M48" s="42">
        <f t="shared" si="9"/>
        <v>25778320</v>
      </c>
      <c r="N48" s="42">
        <f t="shared" si="9"/>
        <v>52414237</v>
      </c>
      <c r="O48" s="42">
        <f t="shared" si="9"/>
        <v>12263593</v>
      </c>
      <c r="P48" s="42">
        <f t="shared" si="9"/>
        <v>13269918</v>
      </c>
      <c r="Q48" s="42">
        <f t="shared" si="9"/>
        <v>13120424</v>
      </c>
      <c r="R48" s="42">
        <f t="shared" si="9"/>
        <v>38653935</v>
      </c>
      <c r="S48" s="42">
        <f t="shared" si="9"/>
        <v>11891174</v>
      </c>
      <c r="T48" s="42">
        <f t="shared" si="9"/>
        <v>14561871</v>
      </c>
      <c r="U48" s="42">
        <f t="shared" si="9"/>
        <v>28124229</v>
      </c>
      <c r="V48" s="42">
        <f t="shared" si="9"/>
        <v>54577274</v>
      </c>
      <c r="W48" s="42">
        <f t="shared" si="9"/>
        <v>183872470</v>
      </c>
      <c r="X48" s="42">
        <f t="shared" si="9"/>
        <v>209928368</v>
      </c>
      <c r="Y48" s="42">
        <f t="shared" si="9"/>
        <v>-26055898</v>
      </c>
      <c r="Z48" s="43">
        <f>+IF(X48&lt;&gt;0,+(Y48/X48)*100,0)</f>
        <v>-12.411804201707508</v>
      </c>
      <c r="AA48" s="40">
        <f>+AA28+AA32+AA38+AA42+AA47</f>
        <v>211869368</v>
      </c>
    </row>
    <row r="49" spans="1:27" ht="13.5">
      <c r="A49" s="14" t="s">
        <v>58</v>
      </c>
      <c r="B49" s="15"/>
      <c r="C49" s="44">
        <f aca="true" t="shared" si="10" ref="C49:Y49">+C25-C48</f>
        <v>19607530</v>
      </c>
      <c r="D49" s="44">
        <f>+D25-D48</f>
        <v>0</v>
      </c>
      <c r="E49" s="45">
        <f t="shared" si="10"/>
        <v>26462512</v>
      </c>
      <c r="F49" s="46">
        <f t="shared" si="10"/>
        <v>26612820</v>
      </c>
      <c r="G49" s="46">
        <f t="shared" si="10"/>
        <v>79326073</v>
      </c>
      <c r="H49" s="46">
        <f t="shared" si="10"/>
        <v>-10161869</v>
      </c>
      <c r="I49" s="46">
        <f t="shared" si="10"/>
        <v>-10979241</v>
      </c>
      <c r="J49" s="46">
        <f t="shared" si="10"/>
        <v>58184963</v>
      </c>
      <c r="K49" s="46">
        <f t="shared" si="10"/>
        <v>-12383310</v>
      </c>
      <c r="L49" s="46">
        <f t="shared" si="10"/>
        <v>-13226797</v>
      </c>
      <c r="M49" s="46">
        <f t="shared" si="10"/>
        <v>48534717</v>
      </c>
      <c r="N49" s="46">
        <f t="shared" si="10"/>
        <v>22924610</v>
      </c>
      <c r="O49" s="46">
        <f t="shared" si="10"/>
        <v>-11952160</v>
      </c>
      <c r="P49" s="46">
        <f t="shared" si="10"/>
        <v>-13017684</v>
      </c>
      <c r="Q49" s="46">
        <f t="shared" si="10"/>
        <v>42512228</v>
      </c>
      <c r="R49" s="46">
        <f t="shared" si="10"/>
        <v>17542384</v>
      </c>
      <c r="S49" s="46">
        <f t="shared" si="10"/>
        <v>-11373550</v>
      </c>
      <c r="T49" s="46">
        <f t="shared" si="10"/>
        <v>-12109621</v>
      </c>
      <c r="U49" s="46">
        <f t="shared" si="10"/>
        <v>-26692972</v>
      </c>
      <c r="V49" s="46">
        <f t="shared" si="10"/>
        <v>-50176143</v>
      </c>
      <c r="W49" s="46">
        <f t="shared" si="10"/>
        <v>48475814</v>
      </c>
      <c r="X49" s="46">
        <f>IF(F25=F48,0,X25-X48)</f>
        <v>26462512</v>
      </c>
      <c r="Y49" s="46">
        <f t="shared" si="10"/>
        <v>22013302</v>
      </c>
      <c r="Z49" s="47">
        <f>+IF(X49&lt;&gt;0,+(Y49/X49)*100,0)</f>
        <v>83.18674357143419</v>
      </c>
      <c r="AA49" s="44">
        <f>+AA25-AA48</f>
        <v>26612820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81095403</v>
      </c>
      <c r="D5" s="19">
        <f>SUM(D6:D8)</f>
        <v>0</v>
      </c>
      <c r="E5" s="20">
        <f t="shared" si="0"/>
        <v>312691705</v>
      </c>
      <c r="F5" s="21">
        <f t="shared" si="0"/>
        <v>92642486</v>
      </c>
      <c r="G5" s="21">
        <f t="shared" si="0"/>
        <v>60349089</v>
      </c>
      <c r="H5" s="21">
        <f t="shared" si="0"/>
        <v>9740598</v>
      </c>
      <c r="I5" s="21">
        <f t="shared" si="0"/>
        <v>11614565</v>
      </c>
      <c r="J5" s="21">
        <f t="shared" si="0"/>
        <v>81704252</v>
      </c>
      <c r="K5" s="21">
        <f t="shared" si="0"/>
        <v>9862633</v>
      </c>
      <c r="L5" s="21">
        <f t="shared" si="0"/>
        <v>9890851</v>
      </c>
      <c r="M5" s="21">
        <f t="shared" si="0"/>
        <v>50351191</v>
      </c>
      <c r="N5" s="21">
        <f t="shared" si="0"/>
        <v>70104675</v>
      </c>
      <c r="O5" s="21">
        <f t="shared" si="0"/>
        <v>10457538</v>
      </c>
      <c r="P5" s="21">
        <f t="shared" si="0"/>
        <v>9832712</v>
      </c>
      <c r="Q5" s="21">
        <f t="shared" si="0"/>
        <v>40216301</v>
      </c>
      <c r="R5" s="21">
        <f t="shared" si="0"/>
        <v>60506551</v>
      </c>
      <c r="S5" s="21">
        <f t="shared" si="0"/>
        <v>10006020</v>
      </c>
      <c r="T5" s="21">
        <f t="shared" si="0"/>
        <v>0</v>
      </c>
      <c r="U5" s="21">
        <f t="shared" si="0"/>
        <v>10052181</v>
      </c>
      <c r="V5" s="21">
        <f t="shared" si="0"/>
        <v>20058201</v>
      </c>
      <c r="W5" s="21">
        <f t="shared" si="0"/>
        <v>232373679</v>
      </c>
      <c r="X5" s="21">
        <f t="shared" si="0"/>
        <v>312158490</v>
      </c>
      <c r="Y5" s="21">
        <f t="shared" si="0"/>
        <v>-79784811</v>
      </c>
      <c r="Z5" s="4">
        <f>+IF(X5&lt;&gt;0,+(Y5/X5)*100,0)</f>
        <v>-25.559071290997082</v>
      </c>
      <c r="AA5" s="19">
        <f>SUM(AA6:AA8)</f>
        <v>92642486</v>
      </c>
    </row>
    <row r="6" spans="1:27" ht="13.5">
      <c r="A6" s="5" t="s">
        <v>33</v>
      </c>
      <c r="B6" s="3"/>
      <c r="C6" s="22"/>
      <c r="D6" s="22"/>
      <c r="E6" s="23">
        <v>192185666</v>
      </c>
      <c r="F6" s="24"/>
      <c r="G6" s="24">
        <v>50693411</v>
      </c>
      <c r="H6" s="24">
        <v>59847</v>
      </c>
      <c r="I6" s="24">
        <v>72270</v>
      </c>
      <c r="J6" s="24">
        <v>50825528</v>
      </c>
      <c r="K6" s="24">
        <v>121098</v>
      </c>
      <c r="L6" s="24">
        <v>71169</v>
      </c>
      <c r="M6" s="24">
        <v>40445385</v>
      </c>
      <c r="N6" s="24">
        <v>40637652</v>
      </c>
      <c r="O6" s="24">
        <v>96258</v>
      </c>
      <c r="P6" s="24">
        <v>40226</v>
      </c>
      <c r="Q6" s="24">
        <v>30435282</v>
      </c>
      <c r="R6" s="24">
        <v>30571766</v>
      </c>
      <c r="S6" s="24">
        <v>55208</v>
      </c>
      <c r="T6" s="24"/>
      <c r="U6" s="24">
        <v>96406</v>
      </c>
      <c r="V6" s="24">
        <v>151614</v>
      </c>
      <c r="W6" s="24">
        <v>122186560</v>
      </c>
      <c r="X6" s="24">
        <v>192584752</v>
      </c>
      <c r="Y6" s="24">
        <v>-70398192</v>
      </c>
      <c r="Z6" s="6">
        <v>-36.55</v>
      </c>
      <c r="AA6" s="22"/>
    </row>
    <row r="7" spans="1:27" ht="13.5">
      <c r="A7" s="5" t="s">
        <v>34</v>
      </c>
      <c r="B7" s="3"/>
      <c r="C7" s="25">
        <v>81095403</v>
      </c>
      <c r="D7" s="25"/>
      <c r="E7" s="26">
        <v>119133639</v>
      </c>
      <c r="F7" s="27">
        <v>92642486</v>
      </c>
      <c r="G7" s="27">
        <v>9568681</v>
      </c>
      <c r="H7" s="27">
        <v>9599186</v>
      </c>
      <c r="I7" s="27">
        <v>11465705</v>
      </c>
      <c r="J7" s="27">
        <v>30633572</v>
      </c>
      <c r="K7" s="27">
        <v>9653754</v>
      </c>
      <c r="L7" s="27">
        <v>9744280</v>
      </c>
      <c r="M7" s="27">
        <v>9828493</v>
      </c>
      <c r="N7" s="27">
        <v>29226527</v>
      </c>
      <c r="O7" s="27">
        <v>10285683</v>
      </c>
      <c r="P7" s="27">
        <v>9718310</v>
      </c>
      <c r="Q7" s="27">
        <v>9703685</v>
      </c>
      <c r="R7" s="27">
        <v>29707678</v>
      </c>
      <c r="S7" s="27">
        <v>9876129</v>
      </c>
      <c r="T7" s="27"/>
      <c r="U7" s="27">
        <v>9871280</v>
      </c>
      <c r="V7" s="27">
        <v>19747409</v>
      </c>
      <c r="W7" s="27">
        <v>109315186</v>
      </c>
      <c r="X7" s="27">
        <v>118201312</v>
      </c>
      <c r="Y7" s="27">
        <v>-8886126</v>
      </c>
      <c r="Z7" s="7">
        <v>-7.52</v>
      </c>
      <c r="AA7" s="25">
        <v>92642486</v>
      </c>
    </row>
    <row r="8" spans="1:27" ht="13.5">
      <c r="A8" s="5" t="s">
        <v>35</v>
      </c>
      <c r="B8" s="3"/>
      <c r="C8" s="22"/>
      <c r="D8" s="22"/>
      <c r="E8" s="23">
        <v>1372400</v>
      </c>
      <c r="F8" s="24"/>
      <c r="G8" s="24">
        <v>86997</v>
      </c>
      <c r="H8" s="24">
        <v>81565</v>
      </c>
      <c r="I8" s="24">
        <v>76590</v>
      </c>
      <c r="J8" s="24">
        <v>245152</v>
      </c>
      <c r="K8" s="24">
        <v>87781</v>
      </c>
      <c r="L8" s="24">
        <v>75402</v>
      </c>
      <c r="M8" s="24">
        <v>77313</v>
      </c>
      <c r="N8" s="24">
        <v>240496</v>
      </c>
      <c r="O8" s="24">
        <v>75597</v>
      </c>
      <c r="P8" s="24">
        <v>74176</v>
      </c>
      <c r="Q8" s="24">
        <v>77334</v>
      </c>
      <c r="R8" s="24">
        <v>227107</v>
      </c>
      <c r="S8" s="24">
        <v>74683</v>
      </c>
      <c r="T8" s="24"/>
      <c r="U8" s="24">
        <v>84495</v>
      </c>
      <c r="V8" s="24">
        <v>159178</v>
      </c>
      <c r="W8" s="24">
        <v>871933</v>
      </c>
      <c r="X8" s="24">
        <v>1372426</v>
      </c>
      <c r="Y8" s="24">
        <v>-500493</v>
      </c>
      <c r="Z8" s="6">
        <v>-36.47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22011794</v>
      </c>
      <c r="F9" s="21">
        <f t="shared" si="1"/>
        <v>0</v>
      </c>
      <c r="G9" s="21">
        <f t="shared" si="1"/>
        <v>891072</v>
      </c>
      <c r="H9" s="21">
        <f t="shared" si="1"/>
        <v>1520992</v>
      </c>
      <c r="I9" s="21">
        <f t="shared" si="1"/>
        <v>645765</v>
      </c>
      <c r="J9" s="21">
        <f t="shared" si="1"/>
        <v>3057829</v>
      </c>
      <c r="K9" s="21">
        <f t="shared" si="1"/>
        <v>1675343</v>
      </c>
      <c r="L9" s="21">
        <f t="shared" si="1"/>
        <v>631736</v>
      </c>
      <c r="M9" s="21">
        <f t="shared" si="1"/>
        <v>968295</v>
      </c>
      <c r="N9" s="21">
        <f t="shared" si="1"/>
        <v>3275374</v>
      </c>
      <c r="O9" s="21">
        <f t="shared" si="1"/>
        <v>4716942</v>
      </c>
      <c r="P9" s="21">
        <f t="shared" si="1"/>
        <v>214841</v>
      </c>
      <c r="Q9" s="21">
        <f t="shared" si="1"/>
        <v>1770480</v>
      </c>
      <c r="R9" s="21">
        <f t="shared" si="1"/>
        <v>6702263</v>
      </c>
      <c r="S9" s="21">
        <f t="shared" si="1"/>
        <v>116079</v>
      </c>
      <c r="T9" s="21">
        <f t="shared" si="1"/>
        <v>0</v>
      </c>
      <c r="U9" s="21">
        <f t="shared" si="1"/>
        <v>3327011</v>
      </c>
      <c r="V9" s="21">
        <f t="shared" si="1"/>
        <v>3443090</v>
      </c>
      <c r="W9" s="21">
        <f t="shared" si="1"/>
        <v>16478556</v>
      </c>
      <c r="X9" s="21">
        <f t="shared" si="1"/>
        <v>20635797</v>
      </c>
      <c r="Y9" s="21">
        <f t="shared" si="1"/>
        <v>-4157241</v>
      </c>
      <c r="Z9" s="4">
        <f>+IF(X9&lt;&gt;0,+(Y9/X9)*100,0)</f>
        <v>-20.14577387052218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>
        <v>688660</v>
      </c>
      <c r="F10" s="24"/>
      <c r="G10" s="24">
        <v>62055</v>
      </c>
      <c r="H10" s="24">
        <v>66781</v>
      </c>
      <c r="I10" s="24">
        <v>213716</v>
      </c>
      <c r="J10" s="24">
        <v>342552</v>
      </c>
      <c r="K10" s="24">
        <v>59401</v>
      </c>
      <c r="L10" s="24">
        <v>350225</v>
      </c>
      <c r="M10" s="24">
        <v>45242</v>
      </c>
      <c r="N10" s="24">
        <v>454868</v>
      </c>
      <c r="O10" s="24">
        <v>500128</v>
      </c>
      <c r="P10" s="24">
        <v>122540</v>
      </c>
      <c r="Q10" s="24">
        <v>-160162</v>
      </c>
      <c r="R10" s="24">
        <v>462506</v>
      </c>
      <c r="S10" s="24">
        <v>42181</v>
      </c>
      <c r="T10" s="24"/>
      <c r="U10" s="24">
        <v>178971</v>
      </c>
      <c r="V10" s="24">
        <v>221152</v>
      </c>
      <c r="W10" s="24">
        <v>1481078</v>
      </c>
      <c r="X10" s="24">
        <v>433661</v>
      </c>
      <c r="Y10" s="24">
        <v>1047417</v>
      </c>
      <c r="Z10" s="6">
        <v>241.53</v>
      </c>
      <c r="AA10" s="22"/>
    </row>
    <row r="11" spans="1:27" ht="13.5">
      <c r="A11" s="5" t="s">
        <v>38</v>
      </c>
      <c r="B11" s="3"/>
      <c r="C11" s="22"/>
      <c r="D11" s="22"/>
      <c r="E11" s="23">
        <v>360331</v>
      </c>
      <c r="F11" s="24"/>
      <c r="G11" s="24">
        <v>28183</v>
      </c>
      <c r="H11" s="24">
        <v>31961</v>
      </c>
      <c r="I11" s="24">
        <v>23798</v>
      </c>
      <c r="J11" s="24">
        <v>83942</v>
      </c>
      <c r="K11" s="24">
        <v>24714</v>
      </c>
      <c r="L11" s="24">
        <v>21652</v>
      </c>
      <c r="M11" s="24">
        <v>21525</v>
      </c>
      <c r="N11" s="24">
        <v>67891</v>
      </c>
      <c r="O11" s="24">
        <v>20374</v>
      </c>
      <c r="P11" s="24">
        <v>25958</v>
      </c>
      <c r="Q11" s="24">
        <v>21900</v>
      </c>
      <c r="R11" s="24">
        <v>68232</v>
      </c>
      <c r="S11" s="24">
        <v>20211</v>
      </c>
      <c r="T11" s="24"/>
      <c r="U11" s="24">
        <v>20889</v>
      </c>
      <c r="V11" s="24">
        <v>41100</v>
      </c>
      <c r="W11" s="24">
        <v>261165</v>
      </c>
      <c r="X11" s="24">
        <v>360333</v>
      </c>
      <c r="Y11" s="24">
        <v>-99168</v>
      </c>
      <c r="Z11" s="6">
        <v>-27.52</v>
      </c>
      <c r="AA11" s="22"/>
    </row>
    <row r="12" spans="1:27" ht="13.5">
      <c r="A12" s="5" t="s">
        <v>39</v>
      </c>
      <c r="B12" s="3"/>
      <c r="C12" s="22"/>
      <c r="D12" s="22"/>
      <c r="E12" s="23">
        <v>17772975</v>
      </c>
      <c r="F12" s="24"/>
      <c r="G12" s="24">
        <v>31515</v>
      </c>
      <c r="H12" s="24">
        <v>1011065</v>
      </c>
      <c r="I12" s="24">
        <v>344401</v>
      </c>
      <c r="J12" s="24">
        <v>1386981</v>
      </c>
      <c r="K12" s="24">
        <v>1077525</v>
      </c>
      <c r="L12" s="24">
        <v>220643</v>
      </c>
      <c r="M12" s="24">
        <v>25604</v>
      </c>
      <c r="N12" s="24">
        <v>1323772</v>
      </c>
      <c r="O12" s="24">
        <v>4135457</v>
      </c>
      <c r="P12" s="24">
        <v>8724</v>
      </c>
      <c r="Q12" s="24">
        <v>1174256</v>
      </c>
      <c r="R12" s="24">
        <v>5318437</v>
      </c>
      <c r="S12" s="24">
        <v>13708</v>
      </c>
      <c r="T12" s="24"/>
      <c r="U12" s="24">
        <v>3070365</v>
      </c>
      <c r="V12" s="24">
        <v>3084073</v>
      </c>
      <c r="W12" s="24">
        <v>11113263</v>
      </c>
      <c r="X12" s="24">
        <v>17772979</v>
      </c>
      <c r="Y12" s="24">
        <v>-6659716</v>
      </c>
      <c r="Z12" s="6">
        <v>-37.47</v>
      </c>
      <c r="AA12" s="22"/>
    </row>
    <row r="13" spans="1:27" ht="13.5">
      <c r="A13" s="5" t="s">
        <v>40</v>
      </c>
      <c r="B13" s="3"/>
      <c r="C13" s="22"/>
      <c r="D13" s="22"/>
      <c r="E13" s="23">
        <v>3189828</v>
      </c>
      <c r="F13" s="24"/>
      <c r="G13" s="24">
        <v>769319</v>
      </c>
      <c r="H13" s="24">
        <v>411185</v>
      </c>
      <c r="I13" s="24">
        <v>63850</v>
      </c>
      <c r="J13" s="24">
        <v>1244354</v>
      </c>
      <c r="K13" s="24">
        <v>513703</v>
      </c>
      <c r="L13" s="24">
        <v>39216</v>
      </c>
      <c r="M13" s="24">
        <v>875924</v>
      </c>
      <c r="N13" s="24">
        <v>1428843</v>
      </c>
      <c r="O13" s="24">
        <v>60983</v>
      </c>
      <c r="P13" s="24">
        <v>57619</v>
      </c>
      <c r="Q13" s="24">
        <v>734486</v>
      </c>
      <c r="R13" s="24">
        <v>853088</v>
      </c>
      <c r="S13" s="24">
        <v>39979</v>
      </c>
      <c r="T13" s="24"/>
      <c r="U13" s="24">
        <v>56786</v>
      </c>
      <c r="V13" s="24">
        <v>96765</v>
      </c>
      <c r="W13" s="24">
        <v>3623050</v>
      </c>
      <c r="X13" s="24">
        <v>2068824</v>
      </c>
      <c r="Y13" s="24">
        <v>1554226</v>
      </c>
      <c r="Z13" s="6">
        <v>75.13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2883290</v>
      </c>
      <c r="F15" s="21">
        <f t="shared" si="2"/>
        <v>0</v>
      </c>
      <c r="G15" s="21">
        <f t="shared" si="2"/>
        <v>132</v>
      </c>
      <c r="H15" s="21">
        <f t="shared" si="2"/>
        <v>44</v>
      </c>
      <c r="I15" s="21">
        <f t="shared" si="2"/>
        <v>0</v>
      </c>
      <c r="J15" s="21">
        <f t="shared" si="2"/>
        <v>176</v>
      </c>
      <c r="K15" s="21">
        <f t="shared" si="2"/>
        <v>5487</v>
      </c>
      <c r="L15" s="21">
        <f t="shared" si="2"/>
        <v>-5948</v>
      </c>
      <c r="M15" s="21">
        <f t="shared" si="2"/>
        <v>550</v>
      </c>
      <c r="N15" s="21">
        <f t="shared" si="2"/>
        <v>89</v>
      </c>
      <c r="O15" s="21">
        <f t="shared" si="2"/>
        <v>50</v>
      </c>
      <c r="P15" s="21">
        <f t="shared" si="2"/>
        <v>0</v>
      </c>
      <c r="Q15" s="21">
        <f t="shared" si="2"/>
        <v>44</v>
      </c>
      <c r="R15" s="21">
        <f t="shared" si="2"/>
        <v>94</v>
      </c>
      <c r="S15" s="21">
        <f t="shared" si="2"/>
        <v>0</v>
      </c>
      <c r="T15" s="21">
        <f t="shared" si="2"/>
        <v>0</v>
      </c>
      <c r="U15" s="21">
        <f t="shared" si="2"/>
        <v>88</v>
      </c>
      <c r="V15" s="21">
        <f t="shared" si="2"/>
        <v>88</v>
      </c>
      <c r="W15" s="21">
        <f t="shared" si="2"/>
        <v>447</v>
      </c>
      <c r="X15" s="21">
        <f t="shared" si="2"/>
        <v>3860183</v>
      </c>
      <c r="Y15" s="21">
        <f t="shared" si="2"/>
        <v>-3859736</v>
      </c>
      <c r="Z15" s="4">
        <f>+IF(X15&lt;&gt;0,+(Y15/X15)*100,0)</f>
        <v>-99.98842023810788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>
        <v>5000</v>
      </c>
      <c r="F16" s="24"/>
      <c r="G16" s="24">
        <v>132</v>
      </c>
      <c r="H16" s="24">
        <v>44</v>
      </c>
      <c r="I16" s="24"/>
      <c r="J16" s="24">
        <v>176</v>
      </c>
      <c r="K16" s="24">
        <v>5487</v>
      </c>
      <c r="L16" s="24">
        <v>-5948</v>
      </c>
      <c r="M16" s="24">
        <v>550</v>
      </c>
      <c r="N16" s="24">
        <v>89</v>
      </c>
      <c r="O16" s="24">
        <v>44</v>
      </c>
      <c r="P16" s="24"/>
      <c r="Q16" s="24">
        <v>44</v>
      </c>
      <c r="R16" s="24">
        <v>88</v>
      </c>
      <c r="S16" s="24"/>
      <c r="T16" s="24"/>
      <c r="U16" s="24">
        <v>88</v>
      </c>
      <c r="V16" s="24">
        <v>88</v>
      </c>
      <c r="W16" s="24">
        <v>441</v>
      </c>
      <c r="X16" s="24">
        <v>981888</v>
      </c>
      <c r="Y16" s="24">
        <v>-981447</v>
      </c>
      <c r="Z16" s="6">
        <v>-99.96</v>
      </c>
      <c r="AA16" s="22"/>
    </row>
    <row r="17" spans="1:27" ht="13.5">
      <c r="A17" s="5" t="s">
        <v>44</v>
      </c>
      <c r="B17" s="3"/>
      <c r="C17" s="22"/>
      <c r="D17" s="22"/>
      <c r="E17" s="23">
        <v>2878290</v>
      </c>
      <c r="F17" s="24"/>
      <c r="G17" s="24"/>
      <c r="H17" s="24"/>
      <c r="I17" s="24"/>
      <c r="J17" s="24"/>
      <c r="K17" s="24"/>
      <c r="L17" s="24"/>
      <c r="M17" s="24"/>
      <c r="N17" s="24"/>
      <c r="O17" s="24">
        <v>6</v>
      </c>
      <c r="P17" s="24"/>
      <c r="Q17" s="24"/>
      <c r="R17" s="24">
        <v>6</v>
      </c>
      <c r="S17" s="24"/>
      <c r="T17" s="24"/>
      <c r="U17" s="24"/>
      <c r="V17" s="24"/>
      <c r="W17" s="24">
        <v>6</v>
      </c>
      <c r="X17" s="24">
        <v>2878295</v>
      </c>
      <c r="Y17" s="24">
        <v>-2878289</v>
      </c>
      <c r="Z17" s="6">
        <v>-100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273288255</v>
      </c>
      <c r="D19" s="19">
        <f>SUM(D20:D23)</f>
        <v>0</v>
      </c>
      <c r="E19" s="20">
        <f t="shared" si="3"/>
        <v>318880260</v>
      </c>
      <c r="F19" s="21">
        <f t="shared" si="3"/>
        <v>306939301</v>
      </c>
      <c r="G19" s="21">
        <f t="shared" si="3"/>
        <v>27522777</v>
      </c>
      <c r="H19" s="21">
        <f t="shared" si="3"/>
        <v>28332365</v>
      </c>
      <c r="I19" s="21">
        <f t="shared" si="3"/>
        <v>24006544</v>
      </c>
      <c r="J19" s="21">
        <f t="shared" si="3"/>
        <v>79861686</v>
      </c>
      <c r="K19" s="21">
        <f t="shared" si="3"/>
        <v>24592123</v>
      </c>
      <c r="L19" s="21">
        <f t="shared" si="3"/>
        <v>30167451</v>
      </c>
      <c r="M19" s="21">
        <f t="shared" si="3"/>
        <v>13538283</v>
      </c>
      <c r="N19" s="21">
        <f t="shared" si="3"/>
        <v>68297857</v>
      </c>
      <c r="O19" s="21">
        <f t="shared" si="3"/>
        <v>24423008</v>
      </c>
      <c r="P19" s="21">
        <f t="shared" si="3"/>
        <v>24068434</v>
      </c>
      <c r="Q19" s="21">
        <f t="shared" si="3"/>
        <v>24920287</v>
      </c>
      <c r="R19" s="21">
        <f t="shared" si="3"/>
        <v>73411729</v>
      </c>
      <c r="S19" s="21">
        <f t="shared" si="3"/>
        <v>24627332</v>
      </c>
      <c r="T19" s="21">
        <f t="shared" si="3"/>
        <v>0</v>
      </c>
      <c r="U19" s="21">
        <f t="shared" si="3"/>
        <v>26448395</v>
      </c>
      <c r="V19" s="21">
        <f t="shared" si="3"/>
        <v>51075727</v>
      </c>
      <c r="W19" s="21">
        <f t="shared" si="3"/>
        <v>272646999</v>
      </c>
      <c r="X19" s="21">
        <f t="shared" si="3"/>
        <v>318880249</v>
      </c>
      <c r="Y19" s="21">
        <f t="shared" si="3"/>
        <v>-46233250</v>
      </c>
      <c r="Z19" s="4">
        <f>+IF(X19&lt;&gt;0,+(Y19/X19)*100,0)</f>
        <v>-14.498624529109671</v>
      </c>
      <c r="AA19" s="19">
        <f>SUM(AA20:AA23)</f>
        <v>306939301</v>
      </c>
    </row>
    <row r="20" spans="1:27" ht="13.5">
      <c r="A20" s="5" t="s">
        <v>47</v>
      </c>
      <c r="B20" s="3"/>
      <c r="C20" s="22">
        <v>179091370</v>
      </c>
      <c r="D20" s="22"/>
      <c r="E20" s="23">
        <v>228293153</v>
      </c>
      <c r="F20" s="24">
        <v>210117414</v>
      </c>
      <c r="G20" s="24">
        <v>18487698</v>
      </c>
      <c r="H20" s="24">
        <v>19738791</v>
      </c>
      <c r="I20" s="24">
        <v>15177600</v>
      </c>
      <c r="J20" s="24">
        <v>53404089</v>
      </c>
      <c r="K20" s="24">
        <v>15679683</v>
      </c>
      <c r="L20" s="24">
        <v>15112264</v>
      </c>
      <c r="M20" s="24">
        <v>14155700</v>
      </c>
      <c r="N20" s="24">
        <v>44947647</v>
      </c>
      <c r="O20" s="24">
        <v>16101384</v>
      </c>
      <c r="P20" s="24">
        <v>15822681</v>
      </c>
      <c r="Q20" s="24">
        <v>16817619</v>
      </c>
      <c r="R20" s="24">
        <v>48741684</v>
      </c>
      <c r="S20" s="24">
        <v>16082074</v>
      </c>
      <c r="T20" s="24"/>
      <c r="U20" s="24">
        <v>18357420</v>
      </c>
      <c r="V20" s="24">
        <v>34439494</v>
      </c>
      <c r="W20" s="24">
        <v>181532914</v>
      </c>
      <c r="X20" s="24">
        <v>228293149</v>
      </c>
      <c r="Y20" s="24">
        <v>-46760235</v>
      </c>
      <c r="Z20" s="6">
        <v>-20.48</v>
      </c>
      <c r="AA20" s="22">
        <v>210117414</v>
      </c>
    </row>
    <row r="21" spans="1:27" ht="13.5">
      <c r="A21" s="5" t="s">
        <v>48</v>
      </c>
      <c r="B21" s="3"/>
      <c r="C21" s="22">
        <v>54356590</v>
      </c>
      <c r="D21" s="22"/>
      <c r="E21" s="23">
        <v>47029815</v>
      </c>
      <c r="F21" s="24">
        <v>51641857</v>
      </c>
      <c r="G21" s="24">
        <v>5289012</v>
      </c>
      <c r="H21" s="24">
        <v>4832689</v>
      </c>
      <c r="I21" s="24">
        <v>5069821</v>
      </c>
      <c r="J21" s="24">
        <v>15191522</v>
      </c>
      <c r="K21" s="24">
        <v>5200290</v>
      </c>
      <c r="L21" s="24">
        <v>11104811</v>
      </c>
      <c r="M21" s="24">
        <v>-4207396</v>
      </c>
      <c r="N21" s="24">
        <v>12097705</v>
      </c>
      <c r="O21" s="24">
        <v>4550526</v>
      </c>
      <c r="P21" s="24">
        <v>4509701</v>
      </c>
      <c r="Q21" s="24">
        <v>4346675</v>
      </c>
      <c r="R21" s="24">
        <v>13406902</v>
      </c>
      <c r="S21" s="24">
        <v>4794042</v>
      </c>
      <c r="T21" s="24"/>
      <c r="U21" s="24">
        <v>4313629</v>
      </c>
      <c r="V21" s="24">
        <v>9107671</v>
      </c>
      <c r="W21" s="24">
        <v>49803800</v>
      </c>
      <c r="X21" s="24">
        <v>47029817</v>
      </c>
      <c r="Y21" s="24">
        <v>2773983</v>
      </c>
      <c r="Z21" s="6">
        <v>5.9</v>
      </c>
      <c r="AA21" s="22">
        <v>51641857</v>
      </c>
    </row>
    <row r="22" spans="1:27" ht="13.5">
      <c r="A22" s="5" t="s">
        <v>49</v>
      </c>
      <c r="B22" s="3"/>
      <c r="C22" s="25">
        <v>21462567</v>
      </c>
      <c r="D22" s="25"/>
      <c r="E22" s="26">
        <v>23698604</v>
      </c>
      <c r="F22" s="27">
        <v>24490000</v>
      </c>
      <c r="G22" s="27">
        <v>2000725</v>
      </c>
      <c r="H22" s="27">
        <v>2007946</v>
      </c>
      <c r="I22" s="27">
        <v>2007658</v>
      </c>
      <c r="J22" s="27">
        <v>6016329</v>
      </c>
      <c r="K22" s="27">
        <v>2010024</v>
      </c>
      <c r="L22" s="27">
        <v>2190181</v>
      </c>
      <c r="M22" s="27">
        <v>1834068</v>
      </c>
      <c r="N22" s="27">
        <v>6034273</v>
      </c>
      <c r="O22" s="27">
        <v>2020521</v>
      </c>
      <c r="P22" s="27">
        <v>2017521</v>
      </c>
      <c r="Q22" s="27">
        <v>2013063</v>
      </c>
      <c r="R22" s="27">
        <v>6051105</v>
      </c>
      <c r="S22" s="27">
        <v>2025487</v>
      </c>
      <c r="T22" s="27"/>
      <c r="U22" s="27">
        <v>2017973</v>
      </c>
      <c r="V22" s="27">
        <v>4043460</v>
      </c>
      <c r="W22" s="27">
        <v>22145167</v>
      </c>
      <c r="X22" s="27">
        <v>23698600</v>
      </c>
      <c r="Y22" s="27">
        <v>-1553433</v>
      </c>
      <c r="Z22" s="7">
        <v>-6.55</v>
      </c>
      <c r="AA22" s="25">
        <v>24490000</v>
      </c>
    </row>
    <row r="23" spans="1:27" ht="13.5">
      <c r="A23" s="5" t="s">
        <v>50</v>
      </c>
      <c r="B23" s="3"/>
      <c r="C23" s="22">
        <v>18377728</v>
      </c>
      <c r="D23" s="22"/>
      <c r="E23" s="23">
        <v>19858688</v>
      </c>
      <c r="F23" s="24">
        <v>20690030</v>
      </c>
      <c r="G23" s="24">
        <v>1745342</v>
      </c>
      <c r="H23" s="24">
        <v>1752939</v>
      </c>
      <c r="I23" s="24">
        <v>1751465</v>
      </c>
      <c r="J23" s="24">
        <v>5249746</v>
      </c>
      <c r="K23" s="24">
        <v>1702126</v>
      </c>
      <c r="L23" s="24">
        <v>1760195</v>
      </c>
      <c r="M23" s="24">
        <v>1755911</v>
      </c>
      <c r="N23" s="24">
        <v>5218232</v>
      </c>
      <c r="O23" s="24">
        <v>1750577</v>
      </c>
      <c r="P23" s="24">
        <v>1718531</v>
      </c>
      <c r="Q23" s="24">
        <v>1742930</v>
      </c>
      <c r="R23" s="24">
        <v>5212038</v>
      </c>
      <c r="S23" s="24">
        <v>1725729</v>
      </c>
      <c r="T23" s="24"/>
      <c r="U23" s="24">
        <v>1759373</v>
      </c>
      <c r="V23" s="24">
        <v>3485102</v>
      </c>
      <c r="W23" s="24">
        <v>19165118</v>
      </c>
      <c r="X23" s="24">
        <v>19858683</v>
      </c>
      <c r="Y23" s="24">
        <v>-693565</v>
      </c>
      <c r="Z23" s="6">
        <v>-3.49</v>
      </c>
      <c r="AA23" s="22">
        <v>20690030</v>
      </c>
    </row>
    <row r="24" spans="1:27" ht="13.5">
      <c r="A24" s="2" t="s">
        <v>51</v>
      </c>
      <c r="B24" s="8" t="s">
        <v>52</v>
      </c>
      <c r="C24" s="19">
        <v>185757098</v>
      </c>
      <c r="D24" s="19"/>
      <c r="E24" s="20">
        <v>97000</v>
      </c>
      <c r="F24" s="21">
        <v>199826564</v>
      </c>
      <c r="G24" s="21">
        <v>7355</v>
      </c>
      <c r="H24" s="21">
        <v>7355</v>
      </c>
      <c r="I24" s="21">
        <v>7355</v>
      </c>
      <c r="J24" s="21">
        <v>22065</v>
      </c>
      <c r="K24" s="21">
        <v>7355</v>
      </c>
      <c r="L24" s="21">
        <v>7355</v>
      </c>
      <c r="M24" s="21">
        <v>7355</v>
      </c>
      <c r="N24" s="21">
        <v>22065</v>
      </c>
      <c r="O24" s="21">
        <v>7355</v>
      </c>
      <c r="P24" s="21">
        <v>7355</v>
      </c>
      <c r="Q24" s="21">
        <v>7355</v>
      </c>
      <c r="R24" s="21">
        <v>22065</v>
      </c>
      <c r="S24" s="21">
        <v>7365</v>
      </c>
      <c r="T24" s="21"/>
      <c r="U24" s="21">
        <v>7355</v>
      </c>
      <c r="V24" s="21">
        <v>14720</v>
      </c>
      <c r="W24" s="21">
        <v>80915</v>
      </c>
      <c r="X24" s="21">
        <v>97000</v>
      </c>
      <c r="Y24" s="21">
        <v>-16085</v>
      </c>
      <c r="Z24" s="4">
        <v>-16.58</v>
      </c>
      <c r="AA24" s="19">
        <v>199826564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540140756</v>
      </c>
      <c r="D25" s="40">
        <f>+D5+D9+D15+D19+D24</f>
        <v>0</v>
      </c>
      <c r="E25" s="41">
        <f t="shared" si="4"/>
        <v>656564049</v>
      </c>
      <c r="F25" s="42">
        <f t="shared" si="4"/>
        <v>599408351</v>
      </c>
      <c r="G25" s="42">
        <f t="shared" si="4"/>
        <v>88770425</v>
      </c>
      <c r="H25" s="42">
        <f t="shared" si="4"/>
        <v>39601354</v>
      </c>
      <c r="I25" s="42">
        <f t="shared" si="4"/>
        <v>36274229</v>
      </c>
      <c r="J25" s="42">
        <f t="shared" si="4"/>
        <v>164646008</v>
      </c>
      <c r="K25" s="42">
        <f t="shared" si="4"/>
        <v>36142941</v>
      </c>
      <c r="L25" s="42">
        <f t="shared" si="4"/>
        <v>40691445</v>
      </c>
      <c r="M25" s="42">
        <f t="shared" si="4"/>
        <v>64865674</v>
      </c>
      <c r="N25" s="42">
        <f t="shared" si="4"/>
        <v>141700060</v>
      </c>
      <c r="O25" s="42">
        <f t="shared" si="4"/>
        <v>39604893</v>
      </c>
      <c r="P25" s="42">
        <f t="shared" si="4"/>
        <v>34123342</v>
      </c>
      <c r="Q25" s="42">
        <f t="shared" si="4"/>
        <v>66914467</v>
      </c>
      <c r="R25" s="42">
        <f t="shared" si="4"/>
        <v>140642702</v>
      </c>
      <c r="S25" s="42">
        <f t="shared" si="4"/>
        <v>34756796</v>
      </c>
      <c r="T25" s="42">
        <f t="shared" si="4"/>
        <v>0</v>
      </c>
      <c r="U25" s="42">
        <f t="shared" si="4"/>
        <v>39835030</v>
      </c>
      <c r="V25" s="42">
        <f t="shared" si="4"/>
        <v>74591826</v>
      </c>
      <c r="W25" s="42">
        <f t="shared" si="4"/>
        <v>521580596</v>
      </c>
      <c r="X25" s="42">
        <f t="shared" si="4"/>
        <v>655631719</v>
      </c>
      <c r="Y25" s="42">
        <f t="shared" si="4"/>
        <v>-134051123</v>
      </c>
      <c r="Z25" s="43">
        <f>+IF(X25&lt;&gt;0,+(Y25/X25)*100,0)</f>
        <v>-20.44610093063542</v>
      </c>
      <c r="AA25" s="40">
        <f>+AA5+AA9+AA15+AA19+AA24</f>
        <v>599408351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160487567</v>
      </c>
      <c r="F28" s="21">
        <f t="shared" si="5"/>
        <v>0</v>
      </c>
      <c r="G28" s="21">
        <f t="shared" si="5"/>
        <v>6469237</v>
      </c>
      <c r="H28" s="21">
        <f t="shared" si="5"/>
        <v>9234665</v>
      </c>
      <c r="I28" s="21">
        <f t="shared" si="5"/>
        <v>11496262</v>
      </c>
      <c r="J28" s="21">
        <f t="shared" si="5"/>
        <v>27200164</v>
      </c>
      <c r="K28" s="21">
        <f t="shared" si="5"/>
        <v>12300847</v>
      </c>
      <c r="L28" s="21">
        <f t="shared" si="5"/>
        <v>8426031</v>
      </c>
      <c r="M28" s="21">
        <f t="shared" si="5"/>
        <v>21152014</v>
      </c>
      <c r="N28" s="21">
        <f t="shared" si="5"/>
        <v>41878892</v>
      </c>
      <c r="O28" s="21">
        <f t="shared" si="5"/>
        <v>6731713</v>
      </c>
      <c r="P28" s="21">
        <f t="shared" si="5"/>
        <v>9683038</v>
      </c>
      <c r="Q28" s="21">
        <f t="shared" si="5"/>
        <v>9433728</v>
      </c>
      <c r="R28" s="21">
        <f t="shared" si="5"/>
        <v>25848479</v>
      </c>
      <c r="S28" s="21">
        <f t="shared" si="5"/>
        <v>7201683</v>
      </c>
      <c r="T28" s="21">
        <f t="shared" si="5"/>
        <v>0</v>
      </c>
      <c r="U28" s="21">
        <f t="shared" si="5"/>
        <v>8084722</v>
      </c>
      <c r="V28" s="21">
        <f t="shared" si="5"/>
        <v>15286405</v>
      </c>
      <c r="W28" s="21">
        <f t="shared" si="5"/>
        <v>110213940</v>
      </c>
      <c r="X28" s="21">
        <f t="shared" si="5"/>
        <v>157738882</v>
      </c>
      <c r="Y28" s="21">
        <f t="shared" si="5"/>
        <v>-47524942</v>
      </c>
      <c r="Z28" s="4">
        <f>+IF(X28&lt;&gt;0,+(Y28/X28)*100,0)</f>
        <v>-30.12886955798254</v>
      </c>
      <c r="AA28" s="19">
        <f>SUM(AA29:AA31)</f>
        <v>0</v>
      </c>
    </row>
    <row r="29" spans="1:27" ht="13.5">
      <c r="A29" s="5" t="s">
        <v>33</v>
      </c>
      <c r="B29" s="3"/>
      <c r="C29" s="22"/>
      <c r="D29" s="22"/>
      <c r="E29" s="23">
        <v>60448904</v>
      </c>
      <c r="F29" s="24"/>
      <c r="G29" s="24">
        <v>2537750</v>
      </c>
      <c r="H29" s="24">
        <v>4155109</v>
      </c>
      <c r="I29" s="24">
        <v>2700675</v>
      </c>
      <c r="J29" s="24">
        <v>9393534</v>
      </c>
      <c r="K29" s="24">
        <v>5170272</v>
      </c>
      <c r="L29" s="24">
        <v>3330846</v>
      </c>
      <c r="M29" s="24">
        <v>5197918</v>
      </c>
      <c r="N29" s="24">
        <v>13699036</v>
      </c>
      <c r="O29" s="24">
        <v>2440152</v>
      </c>
      <c r="P29" s="24">
        <v>3143428</v>
      </c>
      <c r="Q29" s="24">
        <v>3301370</v>
      </c>
      <c r="R29" s="24">
        <v>8884950</v>
      </c>
      <c r="S29" s="24">
        <v>2391383</v>
      </c>
      <c r="T29" s="24"/>
      <c r="U29" s="24">
        <v>5356417</v>
      </c>
      <c r="V29" s="24">
        <v>7747800</v>
      </c>
      <c r="W29" s="24">
        <v>39725320</v>
      </c>
      <c r="X29" s="24">
        <v>39819600</v>
      </c>
      <c r="Y29" s="24">
        <v>-94280</v>
      </c>
      <c r="Z29" s="6">
        <v>-0.24</v>
      </c>
      <c r="AA29" s="22"/>
    </row>
    <row r="30" spans="1:27" ht="13.5">
      <c r="A30" s="5" t="s">
        <v>34</v>
      </c>
      <c r="B30" s="3"/>
      <c r="C30" s="25"/>
      <c r="D30" s="25"/>
      <c r="E30" s="26">
        <v>72487209</v>
      </c>
      <c r="F30" s="27"/>
      <c r="G30" s="27">
        <v>2145623</v>
      </c>
      <c r="H30" s="27">
        <v>2591995</v>
      </c>
      <c r="I30" s="27">
        <v>5005993</v>
      </c>
      <c r="J30" s="27">
        <v>9743611</v>
      </c>
      <c r="K30" s="27">
        <v>4829039</v>
      </c>
      <c r="L30" s="27">
        <v>2969351</v>
      </c>
      <c r="M30" s="27">
        <v>13766827</v>
      </c>
      <c r="N30" s="27">
        <v>21565217</v>
      </c>
      <c r="O30" s="27">
        <v>2276542</v>
      </c>
      <c r="P30" s="27">
        <v>4384344</v>
      </c>
      <c r="Q30" s="27">
        <v>4064766</v>
      </c>
      <c r="R30" s="27">
        <v>10725652</v>
      </c>
      <c r="S30" s="27">
        <v>2903822</v>
      </c>
      <c r="T30" s="27"/>
      <c r="U30" s="27">
        <v>394337</v>
      </c>
      <c r="V30" s="27">
        <v>3298159</v>
      </c>
      <c r="W30" s="27">
        <v>45332639</v>
      </c>
      <c r="X30" s="27">
        <v>72305029</v>
      </c>
      <c r="Y30" s="27">
        <v>-26972390</v>
      </c>
      <c r="Z30" s="7">
        <v>-37.3</v>
      </c>
      <c r="AA30" s="25"/>
    </row>
    <row r="31" spans="1:27" ht="13.5">
      <c r="A31" s="5" t="s">
        <v>35</v>
      </c>
      <c r="B31" s="3"/>
      <c r="C31" s="22"/>
      <c r="D31" s="22"/>
      <c r="E31" s="23">
        <v>27551454</v>
      </c>
      <c r="F31" s="24"/>
      <c r="G31" s="24">
        <v>1785864</v>
      </c>
      <c r="H31" s="24">
        <v>2487561</v>
      </c>
      <c r="I31" s="24">
        <v>3789594</v>
      </c>
      <c r="J31" s="24">
        <v>8063019</v>
      </c>
      <c r="K31" s="24">
        <v>2301536</v>
      </c>
      <c r="L31" s="24">
        <v>2125834</v>
      </c>
      <c r="M31" s="24">
        <v>2187269</v>
      </c>
      <c r="N31" s="24">
        <v>6614639</v>
      </c>
      <c r="O31" s="24">
        <v>2015019</v>
      </c>
      <c r="P31" s="24">
        <v>2155266</v>
      </c>
      <c r="Q31" s="24">
        <v>2067592</v>
      </c>
      <c r="R31" s="24">
        <v>6237877</v>
      </c>
      <c r="S31" s="24">
        <v>1906478</v>
      </c>
      <c r="T31" s="24"/>
      <c r="U31" s="24">
        <v>2333968</v>
      </c>
      <c r="V31" s="24">
        <v>4240446</v>
      </c>
      <c r="W31" s="24">
        <v>25155981</v>
      </c>
      <c r="X31" s="24">
        <v>45614253</v>
      </c>
      <c r="Y31" s="24">
        <v>-20458272</v>
      </c>
      <c r="Z31" s="6">
        <v>-44.85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79966553</v>
      </c>
      <c r="F32" s="21">
        <f t="shared" si="6"/>
        <v>0</v>
      </c>
      <c r="G32" s="21">
        <f t="shared" si="6"/>
        <v>5080074</v>
      </c>
      <c r="H32" s="21">
        <f t="shared" si="6"/>
        <v>5963993</v>
      </c>
      <c r="I32" s="21">
        <f t="shared" si="6"/>
        <v>6017581</v>
      </c>
      <c r="J32" s="21">
        <f t="shared" si="6"/>
        <v>17061648</v>
      </c>
      <c r="K32" s="21">
        <f t="shared" si="6"/>
        <v>6146081</v>
      </c>
      <c r="L32" s="21">
        <f t="shared" si="6"/>
        <v>6046357</v>
      </c>
      <c r="M32" s="21">
        <f t="shared" si="6"/>
        <v>10770791</v>
      </c>
      <c r="N32" s="21">
        <f t="shared" si="6"/>
        <v>22963229</v>
      </c>
      <c r="O32" s="21">
        <f t="shared" si="6"/>
        <v>5540162</v>
      </c>
      <c r="P32" s="21">
        <f t="shared" si="6"/>
        <v>4314013</v>
      </c>
      <c r="Q32" s="21">
        <f t="shared" si="6"/>
        <v>7211676</v>
      </c>
      <c r="R32" s="21">
        <f t="shared" si="6"/>
        <v>17065851</v>
      </c>
      <c r="S32" s="21">
        <f t="shared" si="6"/>
        <v>3804907</v>
      </c>
      <c r="T32" s="21">
        <f t="shared" si="6"/>
        <v>0</v>
      </c>
      <c r="U32" s="21">
        <f t="shared" si="6"/>
        <v>5379917</v>
      </c>
      <c r="V32" s="21">
        <f t="shared" si="6"/>
        <v>9184824</v>
      </c>
      <c r="W32" s="21">
        <f t="shared" si="6"/>
        <v>66275552</v>
      </c>
      <c r="X32" s="21">
        <f t="shared" si="6"/>
        <v>79966561</v>
      </c>
      <c r="Y32" s="21">
        <f t="shared" si="6"/>
        <v>-13691009</v>
      </c>
      <c r="Z32" s="4">
        <f>+IF(X32&lt;&gt;0,+(Y32/X32)*100,0)</f>
        <v>-17.120917579536776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>
        <v>8172447</v>
      </c>
      <c r="F33" s="24"/>
      <c r="G33" s="24">
        <v>588408</v>
      </c>
      <c r="H33" s="24">
        <v>679344</v>
      </c>
      <c r="I33" s="24">
        <v>691585</v>
      </c>
      <c r="J33" s="24">
        <v>1959337</v>
      </c>
      <c r="K33" s="24">
        <v>651335</v>
      </c>
      <c r="L33" s="24">
        <v>677794</v>
      </c>
      <c r="M33" s="24">
        <v>665696</v>
      </c>
      <c r="N33" s="24">
        <v>1994825</v>
      </c>
      <c r="O33" s="24">
        <v>631718</v>
      </c>
      <c r="P33" s="24">
        <v>714471</v>
      </c>
      <c r="Q33" s="24">
        <v>694334</v>
      </c>
      <c r="R33" s="24">
        <v>2040523</v>
      </c>
      <c r="S33" s="24">
        <v>675189</v>
      </c>
      <c r="T33" s="24"/>
      <c r="U33" s="24">
        <v>772683</v>
      </c>
      <c r="V33" s="24">
        <v>1447872</v>
      </c>
      <c r="W33" s="24">
        <v>7442557</v>
      </c>
      <c r="X33" s="24">
        <v>8177432</v>
      </c>
      <c r="Y33" s="24">
        <v>-734875</v>
      </c>
      <c r="Z33" s="6">
        <v>-8.99</v>
      </c>
      <c r="AA33" s="22"/>
    </row>
    <row r="34" spans="1:27" ht="13.5">
      <c r="A34" s="5" t="s">
        <v>38</v>
      </c>
      <c r="B34" s="3"/>
      <c r="C34" s="22"/>
      <c r="D34" s="22"/>
      <c r="E34" s="23">
        <v>15394569</v>
      </c>
      <c r="F34" s="24"/>
      <c r="G34" s="24">
        <v>780034</v>
      </c>
      <c r="H34" s="24">
        <v>923686</v>
      </c>
      <c r="I34" s="24">
        <v>1002690</v>
      </c>
      <c r="J34" s="24">
        <v>2706410</v>
      </c>
      <c r="K34" s="24">
        <v>961349</v>
      </c>
      <c r="L34" s="24">
        <v>964179</v>
      </c>
      <c r="M34" s="24">
        <v>2278922</v>
      </c>
      <c r="N34" s="24">
        <v>4204450</v>
      </c>
      <c r="O34" s="24">
        <v>826738</v>
      </c>
      <c r="P34" s="24">
        <v>1037059</v>
      </c>
      <c r="Q34" s="24">
        <v>778850</v>
      </c>
      <c r="R34" s="24">
        <v>2642647</v>
      </c>
      <c r="S34" s="24">
        <v>829038</v>
      </c>
      <c r="T34" s="24"/>
      <c r="U34" s="24">
        <v>1001911</v>
      </c>
      <c r="V34" s="24">
        <v>1830949</v>
      </c>
      <c r="W34" s="24">
        <v>11384456</v>
      </c>
      <c r="X34" s="24">
        <v>15394567</v>
      </c>
      <c r="Y34" s="24">
        <v>-4010111</v>
      </c>
      <c r="Z34" s="6">
        <v>-26.05</v>
      </c>
      <c r="AA34" s="22"/>
    </row>
    <row r="35" spans="1:27" ht="13.5">
      <c r="A35" s="5" t="s">
        <v>39</v>
      </c>
      <c r="B35" s="3"/>
      <c r="C35" s="22"/>
      <c r="D35" s="22"/>
      <c r="E35" s="23">
        <v>53661184</v>
      </c>
      <c r="F35" s="24"/>
      <c r="G35" s="24">
        <v>3518021</v>
      </c>
      <c r="H35" s="24">
        <v>4122850</v>
      </c>
      <c r="I35" s="24">
        <v>4115484</v>
      </c>
      <c r="J35" s="24">
        <v>11756355</v>
      </c>
      <c r="K35" s="24">
        <v>4337816</v>
      </c>
      <c r="L35" s="24">
        <v>4205528</v>
      </c>
      <c r="M35" s="24">
        <v>7528535</v>
      </c>
      <c r="N35" s="24">
        <v>16071879</v>
      </c>
      <c r="O35" s="24">
        <v>3865161</v>
      </c>
      <c r="P35" s="24">
        <v>2279483</v>
      </c>
      <c r="Q35" s="24">
        <v>5517690</v>
      </c>
      <c r="R35" s="24">
        <v>11662334</v>
      </c>
      <c r="S35" s="24">
        <v>2098224</v>
      </c>
      <c r="T35" s="24"/>
      <c r="U35" s="24">
        <v>3399891</v>
      </c>
      <c r="V35" s="24">
        <v>5498115</v>
      </c>
      <c r="W35" s="24">
        <v>44988683</v>
      </c>
      <c r="X35" s="24">
        <v>53661187</v>
      </c>
      <c r="Y35" s="24">
        <v>-8672504</v>
      </c>
      <c r="Z35" s="6">
        <v>-16.16</v>
      </c>
      <c r="AA35" s="22"/>
    </row>
    <row r="36" spans="1:27" ht="13.5">
      <c r="A36" s="5" t="s">
        <v>40</v>
      </c>
      <c r="B36" s="3"/>
      <c r="C36" s="22"/>
      <c r="D36" s="22"/>
      <c r="E36" s="23">
        <v>2646869</v>
      </c>
      <c r="F36" s="24"/>
      <c r="G36" s="24">
        <v>193369</v>
      </c>
      <c r="H36" s="24">
        <v>233958</v>
      </c>
      <c r="I36" s="24">
        <v>201804</v>
      </c>
      <c r="J36" s="24">
        <v>629131</v>
      </c>
      <c r="K36" s="24">
        <v>193693</v>
      </c>
      <c r="L36" s="24">
        <v>190061</v>
      </c>
      <c r="M36" s="24">
        <v>294303</v>
      </c>
      <c r="N36" s="24">
        <v>678057</v>
      </c>
      <c r="O36" s="24">
        <v>214450</v>
      </c>
      <c r="P36" s="24">
        <v>258905</v>
      </c>
      <c r="Q36" s="24">
        <v>215808</v>
      </c>
      <c r="R36" s="24">
        <v>689163</v>
      </c>
      <c r="S36" s="24">
        <v>190267</v>
      </c>
      <c r="T36" s="24"/>
      <c r="U36" s="24">
        <v>204660</v>
      </c>
      <c r="V36" s="24">
        <v>394927</v>
      </c>
      <c r="W36" s="24">
        <v>2391278</v>
      </c>
      <c r="X36" s="24">
        <v>2646873</v>
      </c>
      <c r="Y36" s="24">
        <v>-255595</v>
      </c>
      <c r="Z36" s="6">
        <v>-9.66</v>
      </c>
      <c r="AA36" s="22"/>
    </row>
    <row r="37" spans="1:27" ht="13.5">
      <c r="A37" s="5" t="s">
        <v>41</v>
      </c>
      <c r="B37" s="3"/>
      <c r="C37" s="25"/>
      <c r="D37" s="25"/>
      <c r="E37" s="26">
        <v>91484</v>
      </c>
      <c r="F37" s="27"/>
      <c r="G37" s="27">
        <v>242</v>
      </c>
      <c r="H37" s="27">
        <v>4155</v>
      </c>
      <c r="I37" s="27">
        <v>6018</v>
      </c>
      <c r="J37" s="27">
        <v>10415</v>
      </c>
      <c r="K37" s="27">
        <v>1888</v>
      </c>
      <c r="L37" s="27">
        <v>8795</v>
      </c>
      <c r="M37" s="27">
        <v>3335</v>
      </c>
      <c r="N37" s="27">
        <v>14018</v>
      </c>
      <c r="O37" s="27">
        <v>2095</v>
      </c>
      <c r="P37" s="27">
        <v>24095</v>
      </c>
      <c r="Q37" s="27">
        <v>4994</v>
      </c>
      <c r="R37" s="27">
        <v>31184</v>
      </c>
      <c r="S37" s="27">
        <v>12189</v>
      </c>
      <c r="T37" s="27"/>
      <c r="U37" s="27">
        <v>772</v>
      </c>
      <c r="V37" s="27">
        <v>12961</v>
      </c>
      <c r="W37" s="27">
        <v>68578</v>
      </c>
      <c r="X37" s="27">
        <v>86502</v>
      </c>
      <c r="Y37" s="27">
        <v>-17924</v>
      </c>
      <c r="Z37" s="7">
        <v>-20.72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70350028</v>
      </c>
      <c r="F38" s="21">
        <f t="shared" si="7"/>
        <v>0</v>
      </c>
      <c r="G38" s="21">
        <f t="shared" si="7"/>
        <v>1851241</v>
      </c>
      <c r="H38" s="21">
        <f t="shared" si="7"/>
        <v>1704412</v>
      </c>
      <c r="I38" s="21">
        <f t="shared" si="7"/>
        <v>1548612</v>
      </c>
      <c r="J38" s="21">
        <f t="shared" si="7"/>
        <v>5104265</v>
      </c>
      <c r="K38" s="21">
        <f t="shared" si="7"/>
        <v>1719991</v>
      </c>
      <c r="L38" s="21">
        <f t="shared" si="7"/>
        <v>1883232</v>
      </c>
      <c r="M38" s="21">
        <f t="shared" si="7"/>
        <v>24109549</v>
      </c>
      <c r="N38" s="21">
        <f t="shared" si="7"/>
        <v>27712772</v>
      </c>
      <c r="O38" s="21">
        <f t="shared" si="7"/>
        <v>1479201</v>
      </c>
      <c r="P38" s="21">
        <f t="shared" si="7"/>
        <v>1817999</v>
      </c>
      <c r="Q38" s="21">
        <f t="shared" si="7"/>
        <v>1497034</v>
      </c>
      <c r="R38" s="21">
        <f t="shared" si="7"/>
        <v>4794234</v>
      </c>
      <c r="S38" s="21">
        <f t="shared" si="7"/>
        <v>1672978</v>
      </c>
      <c r="T38" s="21">
        <f t="shared" si="7"/>
        <v>0</v>
      </c>
      <c r="U38" s="21">
        <f t="shared" si="7"/>
        <v>1756931</v>
      </c>
      <c r="V38" s="21">
        <f t="shared" si="7"/>
        <v>3429909</v>
      </c>
      <c r="W38" s="21">
        <f t="shared" si="7"/>
        <v>41041180</v>
      </c>
      <c r="X38" s="21">
        <f t="shared" si="7"/>
        <v>73098702</v>
      </c>
      <c r="Y38" s="21">
        <f t="shared" si="7"/>
        <v>-32057522</v>
      </c>
      <c r="Z38" s="4">
        <f>+IF(X38&lt;&gt;0,+(Y38/X38)*100,0)</f>
        <v>-43.85511797459824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>
        <v>1528993</v>
      </c>
      <c r="F39" s="24"/>
      <c r="G39" s="24">
        <v>119194</v>
      </c>
      <c r="H39" s="24">
        <v>136786</v>
      </c>
      <c r="I39" s="24">
        <v>120659</v>
      </c>
      <c r="J39" s="24">
        <v>376639</v>
      </c>
      <c r="K39" s="24">
        <v>117983</v>
      </c>
      <c r="L39" s="24">
        <v>118712</v>
      </c>
      <c r="M39" s="24">
        <v>128945</v>
      </c>
      <c r="N39" s="24">
        <v>365640</v>
      </c>
      <c r="O39" s="24">
        <v>117623</v>
      </c>
      <c r="P39" s="24">
        <v>153414</v>
      </c>
      <c r="Q39" s="24">
        <v>139038</v>
      </c>
      <c r="R39" s="24">
        <v>410075</v>
      </c>
      <c r="S39" s="24">
        <v>128004</v>
      </c>
      <c r="T39" s="24"/>
      <c r="U39" s="24">
        <v>151751</v>
      </c>
      <c r="V39" s="24">
        <v>279755</v>
      </c>
      <c r="W39" s="24">
        <v>1432109</v>
      </c>
      <c r="X39" s="24">
        <v>4095491</v>
      </c>
      <c r="Y39" s="24">
        <v>-2663382</v>
      </c>
      <c r="Z39" s="6">
        <v>-65.03</v>
      </c>
      <c r="AA39" s="22"/>
    </row>
    <row r="40" spans="1:27" ht="13.5">
      <c r="A40" s="5" t="s">
        <v>44</v>
      </c>
      <c r="B40" s="3"/>
      <c r="C40" s="22"/>
      <c r="D40" s="22"/>
      <c r="E40" s="23">
        <v>68821035</v>
      </c>
      <c r="F40" s="24"/>
      <c r="G40" s="24">
        <v>1732047</v>
      </c>
      <c r="H40" s="24">
        <v>1567626</v>
      </c>
      <c r="I40" s="24">
        <v>1427953</v>
      </c>
      <c r="J40" s="24">
        <v>4727626</v>
      </c>
      <c r="K40" s="24">
        <v>1602008</v>
      </c>
      <c r="L40" s="24">
        <v>1764520</v>
      </c>
      <c r="M40" s="24">
        <v>23980604</v>
      </c>
      <c r="N40" s="24">
        <v>27347132</v>
      </c>
      <c r="O40" s="24">
        <v>1361578</v>
      </c>
      <c r="P40" s="24">
        <v>1664585</v>
      </c>
      <c r="Q40" s="24">
        <v>1357996</v>
      </c>
      <c r="R40" s="24">
        <v>4384159</v>
      </c>
      <c r="S40" s="24">
        <v>1544974</v>
      </c>
      <c r="T40" s="24"/>
      <c r="U40" s="24">
        <v>1605180</v>
      </c>
      <c r="V40" s="24">
        <v>3150154</v>
      </c>
      <c r="W40" s="24">
        <v>39609071</v>
      </c>
      <c r="X40" s="24">
        <v>69003211</v>
      </c>
      <c r="Y40" s="24">
        <v>-29394140</v>
      </c>
      <c r="Z40" s="6">
        <v>-42.6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427245504</v>
      </c>
      <c r="F42" s="21">
        <f t="shared" si="8"/>
        <v>0</v>
      </c>
      <c r="G42" s="21">
        <f t="shared" si="8"/>
        <v>14724283</v>
      </c>
      <c r="H42" s="21">
        <f t="shared" si="8"/>
        <v>18433412</v>
      </c>
      <c r="I42" s="21">
        <f t="shared" si="8"/>
        <v>14907624</v>
      </c>
      <c r="J42" s="21">
        <f t="shared" si="8"/>
        <v>48065319</v>
      </c>
      <c r="K42" s="21">
        <f t="shared" si="8"/>
        <v>17300079</v>
      </c>
      <c r="L42" s="21">
        <f t="shared" si="8"/>
        <v>23772296</v>
      </c>
      <c r="M42" s="21">
        <f t="shared" si="8"/>
        <v>60051572</v>
      </c>
      <c r="N42" s="21">
        <f t="shared" si="8"/>
        <v>101123947</v>
      </c>
      <c r="O42" s="21">
        <f t="shared" si="8"/>
        <v>29564495</v>
      </c>
      <c r="P42" s="21">
        <f t="shared" si="8"/>
        <v>27010864</v>
      </c>
      <c r="Q42" s="21">
        <f t="shared" si="8"/>
        <v>34062126</v>
      </c>
      <c r="R42" s="21">
        <f t="shared" si="8"/>
        <v>90637485</v>
      </c>
      <c r="S42" s="21">
        <f t="shared" si="8"/>
        <v>19753494</v>
      </c>
      <c r="T42" s="21">
        <f t="shared" si="8"/>
        <v>0</v>
      </c>
      <c r="U42" s="21">
        <f t="shared" si="8"/>
        <v>14297705</v>
      </c>
      <c r="V42" s="21">
        <f t="shared" si="8"/>
        <v>34051199</v>
      </c>
      <c r="W42" s="21">
        <f t="shared" si="8"/>
        <v>273877950</v>
      </c>
      <c r="X42" s="21">
        <f t="shared" si="8"/>
        <v>427245514</v>
      </c>
      <c r="Y42" s="21">
        <f t="shared" si="8"/>
        <v>-153367564</v>
      </c>
      <c r="Z42" s="4">
        <f>+IF(X42&lt;&gt;0,+(Y42/X42)*100,0)</f>
        <v>-35.89682254686002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>
        <v>279187410</v>
      </c>
      <c r="F43" s="24"/>
      <c r="G43" s="24">
        <v>10111494</v>
      </c>
      <c r="H43" s="24">
        <v>13712259</v>
      </c>
      <c r="I43" s="24">
        <v>9578211</v>
      </c>
      <c r="J43" s="24">
        <v>33401964</v>
      </c>
      <c r="K43" s="24">
        <v>12549243</v>
      </c>
      <c r="L43" s="24">
        <v>18947327</v>
      </c>
      <c r="M43" s="24">
        <v>33385139</v>
      </c>
      <c r="N43" s="24">
        <v>64881709</v>
      </c>
      <c r="O43" s="24">
        <v>24989864</v>
      </c>
      <c r="P43" s="24">
        <v>21756596</v>
      </c>
      <c r="Q43" s="24">
        <v>28422062</v>
      </c>
      <c r="R43" s="24">
        <v>75168522</v>
      </c>
      <c r="S43" s="24">
        <v>14756977</v>
      </c>
      <c r="T43" s="24"/>
      <c r="U43" s="24">
        <v>5456479</v>
      </c>
      <c r="V43" s="24">
        <v>20213456</v>
      </c>
      <c r="W43" s="24">
        <v>193665651</v>
      </c>
      <c r="X43" s="24">
        <v>279187414</v>
      </c>
      <c r="Y43" s="24">
        <v>-85521763</v>
      </c>
      <c r="Z43" s="6">
        <v>-30.63</v>
      </c>
      <c r="AA43" s="22"/>
    </row>
    <row r="44" spans="1:27" ht="13.5">
      <c r="A44" s="5" t="s">
        <v>48</v>
      </c>
      <c r="B44" s="3"/>
      <c r="C44" s="22"/>
      <c r="D44" s="22"/>
      <c r="E44" s="23">
        <v>81834829</v>
      </c>
      <c r="F44" s="24"/>
      <c r="G44" s="24">
        <v>1362670</v>
      </c>
      <c r="H44" s="24">
        <v>1681066</v>
      </c>
      <c r="I44" s="24">
        <v>1897845</v>
      </c>
      <c r="J44" s="24">
        <v>4941581</v>
      </c>
      <c r="K44" s="24">
        <v>-6489658</v>
      </c>
      <c r="L44" s="24">
        <v>1374686</v>
      </c>
      <c r="M44" s="24">
        <v>11555588</v>
      </c>
      <c r="N44" s="24">
        <v>6440616</v>
      </c>
      <c r="O44" s="24">
        <v>1239050</v>
      </c>
      <c r="P44" s="24">
        <v>9686202</v>
      </c>
      <c r="Q44" s="24">
        <v>2030072</v>
      </c>
      <c r="R44" s="24">
        <v>12955324</v>
      </c>
      <c r="S44" s="24">
        <v>2162736</v>
      </c>
      <c r="T44" s="24"/>
      <c r="U44" s="24">
        <v>3913375</v>
      </c>
      <c r="V44" s="24">
        <v>6076111</v>
      </c>
      <c r="W44" s="24">
        <v>30413632</v>
      </c>
      <c r="X44" s="24">
        <v>81834831</v>
      </c>
      <c r="Y44" s="24">
        <v>-51421199</v>
      </c>
      <c r="Z44" s="6">
        <v>-62.84</v>
      </c>
      <c r="AA44" s="22"/>
    </row>
    <row r="45" spans="1:27" ht="13.5">
      <c r="A45" s="5" t="s">
        <v>49</v>
      </c>
      <c r="B45" s="3"/>
      <c r="C45" s="25"/>
      <c r="D45" s="25"/>
      <c r="E45" s="26">
        <v>32511547</v>
      </c>
      <c r="F45" s="27"/>
      <c r="G45" s="27">
        <v>1121439</v>
      </c>
      <c r="H45" s="27">
        <v>950444</v>
      </c>
      <c r="I45" s="27">
        <v>1108706</v>
      </c>
      <c r="J45" s="27">
        <v>3180589</v>
      </c>
      <c r="K45" s="27">
        <v>8881823</v>
      </c>
      <c r="L45" s="27">
        <v>964918</v>
      </c>
      <c r="M45" s="27">
        <v>10092181</v>
      </c>
      <c r="N45" s="27">
        <v>19938922</v>
      </c>
      <c r="O45" s="27">
        <v>915293</v>
      </c>
      <c r="P45" s="27">
        <v>-6959998</v>
      </c>
      <c r="Q45" s="27">
        <v>788453</v>
      </c>
      <c r="R45" s="27">
        <v>-5256252</v>
      </c>
      <c r="S45" s="27">
        <v>810693</v>
      </c>
      <c r="T45" s="27"/>
      <c r="U45" s="27">
        <v>1223230</v>
      </c>
      <c r="V45" s="27">
        <v>2033923</v>
      </c>
      <c r="W45" s="27">
        <v>19897182</v>
      </c>
      <c r="X45" s="27">
        <v>32511552</v>
      </c>
      <c r="Y45" s="27">
        <v>-12614370</v>
      </c>
      <c r="Z45" s="7">
        <v>-38.8</v>
      </c>
      <c r="AA45" s="25"/>
    </row>
    <row r="46" spans="1:27" ht="13.5">
      <c r="A46" s="5" t="s">
        <v>50</v>
      </c>
      <c r="B46" s="3"/>
      <c r="C46" s="22"/>
      <c r="D46" s="22"/>
      <c r="E46" s="23">
        <v>33711718</v>
      </c>
      <c r="F46" s="24"/>
      <c r="G46" s="24">
        <v>2128680</v>
      </c>
      <c r="H46" s="24">
        <v>2089643</v>
      </c>
      <c r="I46" s="24">
        <v>2322862</v>
      </c>
      <c r="J46" s="24">
        <v>6541185</v>
      </c>
      <c r="K46" s="24">
        <v>2358671</v>
      </c>
      <c r="L46" s="24">
        <v>2485365</v>
      </c>
      <c r="M46" s="24">
        <v>5018664</v>
      </c>
      <c r="N46" s="24">
        <v>9862700</v>
      </c>
      <c r="O46" s="24">
        <v>2420288</v>
      </c>
      <c r="P46" s="24">
        <v>2528064</v>
      </c>
      <c r="Q46" s="24">
        <v>2821539</v>
      </c>
      <c r="R46" s="24">
        <v>7769891</v>
      </c>
      <c r="S46" s="24">
        <v>2023088</v>
      </c>
      <c r="T46" s="24"/>
      <c r="U46" s="24">
        <v>3704621</v>
      </c>
      <c r="V46" s="24">
        <v>5727709</v>
      </c>
      <c r="W46" s="24">
        <v>29901485</v>
      </c>
      <c r="X46" s="24">
        <v>33711717</v>
      </c>
      <c r="Y46" s="24">
        <v>-3810232</v>
      </c>
      <c r="Z46" s="6">
        <v>-11.3</v>
      </c>
      <c r="AA46" s="22"/>
    </row>
    <row r="47" spans="1:27" ht="13.5">
      <c r="A47" s="2" t="s">
        <v>51</v>
      </c>
      <c r="B47" s="8" t="s">
        <v>52</v>
      </c>
      <c r="C47" s="19">
        <v>747141214</v>
      </c>
      <c r="D47" s="19"/>
      <c r="E47" s="20">
        <v>174190</v>
      </c>
      <c r="F47" s="21">
        <v>742327085</v>
      </c>
      <c r="G47" s="21">
        <v>5033</v>
      </c>
      <c r="H47" s="21">
        <v>6275</v>
      </c>
      <c r="I47" s="21">
        <v>4008</v>
      </c>
      <c r="J47" s="21">
        <v>15316</v>
      </c>
      <c r="K47" s="21">
        <v>4957</v>
      </c>
      <c r="L47" s="21">
        <v>5128</v>
      </c>
      <c r="M47" s="21">
        <v>67428</v>
      </c>
      <c r="N47" s="21">
        <v>77513</v>
      </c>
      <c r="O47" s="21">
        <v>4196</v>
      </c>
      <c r="P47" s="21">
        <v>3812</v>
      </c>
      <c r="Q47" s="21">
        <v>4177</v>
      </c>
      <c r="R47" s="21">
        <v>12185</v>
      </c>
      <c r="S47" s="21">
        <v>4743</v>
      </c>
      <c r="T47" s="21"/>
      <c r="U47" s="21">
        <v>3747</v>
      </c>
      <c r="V47" s="21">
        <v>8490</v>
      </c>
      <c r="W47" s="21">
        <v>113504</v>
      </c>
      <c r="X47" s="21">
        <v>174194</v>
      </c>
      <c r="Y47" s="21">
        <v>-60690</v>
      </c>
      <c r="Z47" s="4">
        <v>-34.84</v>
      </c>
      <c r="AA47" s="19">
        <v>742327085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747141214</v>
      </c>
      <c r="D48" s="40">
        <f>+D28+D32+D38+D42+D47</f>
        <v>0</v>
      </c>
      <c r="E48" s="41">
        <f t="shared" si="9"/>
        <v>738223842</v>
      </c>
      <c r="F48" s="42">
        <f t="shared" si="9"/>
        <v>742327085</v>
      </c>
      <c r="G48" s="42">
        <f t="shared" si="9"/>
        <v>28129868</v>
      </c>
      <c r="H48" s="42">
        <f t="shared" si="9"/>
        <v>35342757</v>
      </c>
      <c r="I48" s="42">
        <f t="shared" si="9"/>
        <v>33974087</v>
      </c>
      <c r="J48" s="42">
        <f t="shared" si="9"/>
        <v>97446712</v>
      </c>
      <c r="K48" s="42">
        <f t="shared" si="9"/>
        <v>37471955</v>
      </c>
      <c r="L48" s="42">
        <f t="shared" si="9"/>
        <v>40133044</v>
      </c>
      <c r="M48" s="42">
        <f t="shared" si="9"/>
        <v>116151354</v>
      </c>
      <c r="N48" s="42">
        <f t="shared" si="9"/>
        <v>193756353</v>
      </c>
      <c r="O48" s="42">
        <f t="shared" si="9"/>
        <v>43319767</v>
      </c>
      <c r="P48" s="42">
        <f t="shared" si="9"/>
        <v>42829726</v>
      </c>
      <c r="Q48" s="42">
        <f t="shared" si="9"/>
        <v>52208741</v>
      </c>
      <c r="R48" s="42">
        <f t="shared" si="9"/>
        <v>138358234</v>
      </c>
      <c r="S48" s="42">
        <f t="shared" si="9"/>
        <v>32437805</v>
      </c>
      <c r="T48" s="42">
        <f t="shared" si="9"/>
        <v>0</v>
      </c>
      <c r="U48" s="42">
        <f t="shared" si="9"/>
        <v>29523022</v>
      </c>
      <c r="V48" s="42">
        <f t="shared" si="9"/>
        <v>61960827</v>
      </c>
      <c r="W48" s="42">
        <f t="shared" si="9"/>
        <v>491522126</v>
      </c>
      <c r="X48" s="42">
        <f t="shared" si="9"/>
        <v>738223853</v>
      </c>
      <c r="Y48" s="42">
        <f t="shared" si="9"/>
        <v>-246701727</v>
      </c>
      <c r="Z48" s="43">
        <f>+IF(X48&lt;&gt;0,+(Y48/X48)*100,0)</f>
        <v>-33.4182817308668</v>
      </c>
      <c r="AA48" s="40">
        <f>+AA28+AA32+AA38+AA42+AA47</f>
        <v>742327085</v>
      </c>
    </row>
    <row r="49" spans="1:27" ht="13.5">
      <c r="A49" s="14" t="s">
        <v>58</v>
      </c>
      <c r="B49" s="15"/>
      <c r="C49" s="44">
        <f aca="true" t="shared" si="10" ref="C49:Y49">+C25-C48</f>
        <v>-207000458</v>
      </c>
      <c r="D49" s="44">
        <f>+D25-D48</f>
        <v>0</v>
      </c>
      <c r="E49" s="45">
        <f t="shared" si="10"/>
        <v>-81659793</v>
      </c>
      <c r="F49" s="46">
        <f t="shared" si="10"/>
        <v>-142918734</v>
      </c>
      <c r="G49" s="46">
        <f t="shared" si="10"/>
        <v>60640557</v>
      </c>
      <c r="H49" s="46">
        <f t="shared" si="10"/>
        <v>4258597</v>
      </c>
      <c r="I49" s="46">
        <f t="shared" si="10"/>
        <v>2300142</v>
      </c>
      <c r="J49" s="46">
        <f t="shared" si="10"/>
        <v>67199296</v>
      </c>
      <c r="K49" s="46">
        <f t="shared" si="10"/>
        <v>-1329014</v>
      </c>
      <c r="L49" s="46">
        <f t="shared" si="10"/>
        <v>558401</v>
      </c>
      <c r="M49" s="46">
        <f t="shared" si="10"/>
        <v>-51285680</v>
      </c>
      <c r="N49" s="46">
        <f t="shared" si="10"/>
        <v>-52056293</v>
      </c>
      <c r="O49" s="46">
        <f t="shared" si="10"/>
        <v>-3714874</v>
      </c>
      <c r="P49" s="46">
        <f t="shared" si="10"/>
        <v>-8706384</v>
      </c>
      <c r="Q49" s="46">
        <f t="shared" si="10"/>
        <v>14705726</v>
      </c>
      <c r="R49" s="46">
        <f t="shared" si="10"/>
        <v>2284468</v>
      </c>
      <c r="S49" s="46">
        <f t="shared" si="10"/>
        <v>2318991</v>
      </c>
      <c r="T49" s="46">
        <f t="shared" si="10"/>
        <v>0</v>
      </c>
      <c r="U49" s="46">
        <f t="shared" si="10"/>
        <v>10312008</v>
      </c>
      <c r="V49" s="46">
        <f t="shared" si="10"/>
        <v>12630999</v>
      </c>
      <c r="W49" s="46">
        <f t="shared" si="10"/>
        <v>30058470</v>
      </c>
      <c r="X49" s="46">
        <f>IF(F25=F48,0,X25-X48)</f>
        <v>-82592134</v>
      </c>
      <c r="Y49" s="46">
        <f t="shared" si="10"/>
        <v>112650604</v>
      </c>
      <c r="Z49" s="47">
        <f>+IF(X49&lt;&gt;0,+(Y49/X49)*100,0)</f>
        <v>-136.39386530441266</v>
      </c>
      <c r="AA49" s="44">
        <f>+AA25-AA48</f>
        <v>-142918734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314253074</v>
      </c>
      <c r="D5" s="19">
        <f>SUM(D6:D8)</f>
        <v>0</v>
      </c>
      <c r="E5" s="20">
        <f t="shared" si="0"/>
        <v>294420621</v>
      </c>
      <c r="F5" s="21">
        <f t="shared" si="0"/>
        <v>327170627</v>
      </c>
      <c r="G5" s="21">
        <f t="shared" si="0"/>
        <v>69045831</v>
      </c>
      <c r="H5" s="21">
        <f t="shared" si="0"/>
        <v>7231509</v>
      </c>
      <c r="I5" s="21">
        <f t="shared" si="0"/>
        <v>5111931</v>
      </c>
      <c r="J5" s="21">
        <f t="shared" si="0"/>
        <v>81389271</v>
      </c>
      <c r="K5" s="21">
        <f t="shared" si="0"/>
        <v>5008313</v>
      </c>
      <c r="L5" s="21">
        <f t="shared" si="0"/>
        <v>4879768</v>
      </c>
      <c r="M5" s="21">
        <f t="shared" si="0"/>
        <v>56479087</v>
      </c>
      <c r="N5" s="21">
        <f t="shared" si="0"/>
        <v>66367168</v>
      </c>
      <c r="O5" s="21">
        <f t="shared" si="0"/>
        <v>3598418</v>
      </c>
      <c r="P5" s="21">
        <f t="shared" si="0"/>
        <v>4449977</v>
      </c>
      <c r="Q5" s="21">
        <f t="shared" si="0"/>
        <v>43258788</v>
      </c>
      <c r="R5" s="21">
        <f t="shared" si="0"/>
        <v>51307183</v>
      </c>
      <c r="S5" s="21">
        <f t="shared" si="0"/>
        <v>4809567</v>
      </c>
      <c r="T5" s="21">
        <f t="shared" si="0"/>
        <v>4139896</v>
      </c>
      <c r="U5" s="21">
        <f t="shared" si="0"/>
        <v>6491554</v>
      </c>
      <c r="V5" s="21">
        <f t="shared" si="0"/>
        <v>15441017</v>
      </c>
      <c r="W5" s="21">
        <f t="shared" si="0"/>
        <v>214504639</v>
      </c>
      <c r="X5" s="21">
        <f t="shared" si="0"/>
        <v>294420624</v>
      </c>
      <c r="Y5" s="21">
        <f t="shared" si="0"/>
        <v>-79915985</v>
      </c>
      <c r="Z5" s="4">
        <f>+IF(X5&lt;&gt;0,+(Y5/X5)*100,0)</f>
        <v>-27.143473821317627</v>
      </c>
      <c r="AA5" s="19">
        <f>SUM(AA6:AA8)</f>
        <v>327170627</v>
      </c>
    </row>
    <row r="6" spans="1:27" ht="13.5">
      <c r="A6" s="5" t="s">
        <v>33</v>
      </c>
      <c r="B6" s="3"/>
      <c r="C6" s="22">
        <v>252353294</v>
      </c>
      <c r="D6" s="22"/>
      <c r="E6" s="23">
        <v>233993070</v>
      </c>
      <c r="F6" s="24">
        <v>260565705</v>
      </c>
      <c r="G6" s="24">
        <v>64563554</v>
      </c>
      <c r="H6" s="24"/>
      <c r="I6" s="24"/>
      <c r="J6" s="24">
        <v>64563554</v>
      </c>
      <c r="K6" s="24"/>
      <c r="L6" s="24"/>
      <c r="M6" s="24">
        <v>51645301</v>
      </c>
      <c r="N6" s="24">
        <v>51645301</v>
      </c>
      <c r="O6" s="24"/>
      <c r="P6" s="24"/>
      <c r="Q6" s="24">
        <v>38817305</v>
      </c>
      <c r="R6" s="24">
        <v>38817305</v>
      </c>
      <c r="S6" s="24"/>
      <c r="T6" s="24"/>
      <c r="U6" s="24"/>
      <c r="V6" s="24"/>
      <c r="W6" s="24">
        <v>155026160</v>
      </c>
      <c r="X6" s="24">
        <v>233993073</v>
      </c>
      <c r="Y6" s="24">
        <v>-78966913</v>
      </c>
      <c r="Z6" s="6">
        <v>-33.75</v>
      </c>
      <c r="AA6" s="22">
        <v>260565705</v>
      </c>
    </row>
    <row r="7" spans="1:27" ht="13.5">
      <c r="A7" s="5" t="s">
        <v>34</v>
      </c>
      <c r="B7" s="3"/>
      <c r="C7" s="25">
        <v>61899780</v>
      </c>
      <c r="D7" s="25"/>
      <c r="E7" s="26">
        <v>60324704</v>
      </c>
      <c r="F7" s="27">
        <v>66604922</v>
      </c>
      <c r="G7" s="27">
        <v>4482277</v>
      </c>
      <c r="H7" s="27">
        <v>7177651</v>
      </c>
      <c r="I7" s="27">
        <v>4851931</v>
      </c>
      <c r="J7" s="27">
        <v>16511859</v>
      </c>
      <c r="K7" s="27">
        <v>4965274</v>
      </c>
      <c r="L7" s="27">
        <v>4771768</v>
      </c>
      <c r="M7" s="27">
        <v>4833786</v>
      </c>
      <c r="N7" s="27">
        <v>14570828</v>
      </c>
      <c r="O7" s="27">
        <v>3510252</v>
      </c>
      <c r="P7" s="27">
        <v>4449977</v>
      </c>
      <c r="Q7" s="27">
        <v>4649511</v>
      </c>
      <c r="R7" s="27">
        <v>12609740</v>
      </c>
      <c r="S7" s="27">
        <v>4715721</v>
      </c>
      <c r="T7" s="27">
        <v>4139896</v>
      </c>
      <c r="U7" s="27">
        <v>6491554</v>
      </c>
      <c r="V7" s="27">
        <v>15347171</v>
      </c>
      <c r="W7" s="27">
        <v>59039598</v>
      </c>
      <c r="X7" s="27">
        <v>60324700</v>
      </c>
      <c r="Y7" s="27">
        <v>-1285102</v>
      </c>
      <c r="Z7" s="7">
        <v>-2.13</v>
      </c>
      <c r="AA7" s="25">
        <v>66604922</v>
      </c>
    </row>
    <row r="8" spans="1:27" ht="13.5">
      <c r="A8" s="5" t="s">
        <v>35</v>
      </c>
      <c r="B8" s="3"/>
      <c r="C8" s="22"/>
      <c r="D8" s="22"/>
      <c r="E8" s="23">
        <v>102847</v>
      </c>
      <c r="F8" s="24"/>
      <c r="G8" s="24"/>
      <c r="H8" s="24">
        <v>53858</v>
      </c>
      <c r="I8" s="24">
        <v>260000</v>
      </c>
      <c r="J8" s="24">
        <v>313858</v>
      </c>
      <c r="K8" s="24">
        <v>43039</v>
      </c>
      <c r="L8" s="24">
        <v>108000</v>
      </c>
      <c r="M8" s="24"/>
      <c r="N8" s="24">
        <v>151039</v>
      </c>
      <c r="O8" s="24">
        <v>88166</v>
      </c>
      <c r="P8" s="24"/>
      <c r="Q8" s="24">
        <v>-208028</v>
      </c>
      <c r="R8" s="24">
        <v>-119862</v>
      </c>
      <c r="S8" s="24">
        <v>93846</v>
      </c>
      <c r="T8" s="24"/>
      <c r="U8" s="24"/>
      <c r="V8" s="24">
        <v>93846</v>
      </c>
      <c r="W8" s="24">
        <v>438881</v>
      </c>
      <c r="X8" s="24">
        <v>102851</v>
      </c>
      <c r="Y8" s="24">
        <v>336030</v>
      </c>
      <c r="Z8" s="6">
        <v>326.72</v>
      </c>
      <c r="AA8" s="22"/>
    </row>
    <row r="9" spans="1:27" ht="13.5">
      <c r="A9" s="2" t="s">
        <v>36</v>
      </c>
      <c r="B9" s="3"/>
      <c r="C9" s="19">
        <f aca="true" t="shared" si="1" ref="C9:Y9">SUM(C10:C14)</f>
        <v>18908785</v>
      </c>
      <c r="D9" s="19">
        <f>SUM(D10:D14)</f>
        <v>0</v>
      </c>
      <c r="E9" s="20">
        <f t="shared" si="1"/>
        <v>9616409</v>
      </c>
      <c r="F9" s="21">
        <f t="shared" si="1"/>
        <v>9661654</v>
      </c>
      <c r="G9" s="21">
        <f t="shared" si="1"/>
        <v>74412</v>
      </c>
      <c r="H9" s="21">
        <f t="shared" si="1"/>
        <v>148279</v>
      </c>
      <c r="I9" s="21">
        <f t="shared" si="1"/>
        <v>83578</v>
      </c>
      <c r="J9" s="21">
        <f t="shared" si="1"/>
        <v>306269</v>
      </c>
      <c r="K9" s="21">
        <f t="shared" si="1"/>
        <v>79440</v>
      </c>
      <c r="L9" s="21">
        <f t="shared" si="1"/>
        <v>67502</v>
      </c>
      <c r="M9" s="21">
        <f t="shared" si="1"/>
        <v>92038</v>
      </c>
      <c r="N9" s="21">
        <f t="shared" si="1"/>
        <v>238980</v>
      </c>
      <c r="O9" s="21">
        <f t="shared" si="1"/>
        <v>80920</v>
      </c>
      <c r="P9" s="21">
        <f t="shared" si="1"/>
        <v>49485</v>
      </c>
      <c r="Q9" s="21">
        <f t="shared" si="1"/>
        <v>76568</v>
      </c>
      <c r="R9" s="21">
        <f t="shared" si="1"/>
        <v>206973</v>
      </c>
      <c r="S9" s="21">
        <f t="shared" si="1"/>
        <v>61139</v>
      </c>
      <c r="T9" s="21">
        <f t="shared" si="1"/>
        <v>713986</v>
      </c>
      <c r="U9" s="21">
        <f t="shared" si="1"/>
        <v>481319</v>
      </c>
      <c r="V9" s="21">
        <f t="shared" si="1"/>
        <v>1256444</v>
      </c>
      <c r="W9" s="21">
        <f t="shared" si="1"/>
        <v>2008666</v>
      </c>
      <c r="X9" s="21">
        <f t="shared" si="1"/>
        <v>9616400</v>
      </c>
      <c r="Y9" s="21">
        <f t="shared" si="1"/>
        <v>-7607734</v>
      </c>
      <c r="Z9" s="4">
        <f>+IF(X9&lt;&gt;0,+(Y9/X9)*100,0)</f>
        <v>-79.11207936441912</v>
      </c>
      <c r="AA9" s="19">
        <f>SUM(AA10:AA14)</f>
        <v>9661654</v>
      </c>
    </row>
    <row r="10" spans="1:27" ht="13.5">
      <c r="A10" s="5" t="s">
        <v>37</v>
      </c>
      <c r="B10" s="3"/>
      <c r="C10" s="22">
        <v>162444</v>
      </c>
      <c r="D10" s="22"/>
      <c r="E10" s="23">
        <v>172390</v>
      </c>
      <c r="F10" s="24">
        <v>172390</v>
      </c>
      <c r="G10" s="24">
        <v>15534</v>
      </c>
      <c r="H10" s="24">
        <v>21578</v>
      </c>
      <c r="I10" s="24">
        <v>15865</v>
      </c>
      <c r="J10" s="24">
        <v>52977</v>
      </c>
      <c r="K10" s="24">
        <v>17475</v>
      </c>
      <c r="L10" s="24">
        <v>23850</v>
      </c>
      <c r="M10" s="24">
        <v>10688</v>
      </c>
      <c r="N10" s="24">
        <v>52013</v>
      </c>
      <c r="O10" s="24">
        <v>22356</v>
      </c>
      <c r="P10" s="24">
        <v>21235</v>
      </c>
      <c r="Q10" s="24">
        <v>27627</v>
      </c>
      <c r="R10" s="24">
        <v>71218</v>
      </c>
      <c r="S10" s="24">
        <v>14535</v>
      </c>
      <c r="T10" s="24">
        <v>21845</v>
      </c>
      <c r="U10" s="24">
        <v>24303</v>
      </c>
      <c r="V10" s="24">
        <v>60683</v>
      </c>
      <c r="W10" s="24">
        <v>236891</v>
      </c>
      <c r="X10" s="24">
        <v>172385</v>
      </c>
      <c r="Y10" s="24">
        <v>64506</v>
      </c>
      <c r="Z10" s="6">
        <v>37.42</v>
      </c>
      <c r="AA10" s="22">
        <v>172390</v>
      </c>
    </row>
    <row r="11" spans="1:27" ht="13.5">
      <c r="A11" s="5" t="s">
        <v>38</v>
      </c>
      <c r="B11" s="3"/>
      <c r="C11" s="22">
        <v>2858788</v>
      </c>
      <c r="D11" s="22"/>
      <c r="E11" s="23">
        <v>23431</v>
      </c>
      <c r="F11" s="24">
        <v>23431</v>
      </c>
      <c r="G11" s="24">
        <v>1620</v>
      </c>
      <c r="H11" s="24">
        <v>1500</v>
      </c>
      <c r="I11" s="24">
        <v>1500</v>
      </c>
      <c r="J11" s="24">
        <v>4620</v>
      </c>
      <c r="K11" s="24">
        <v>2733</v>
      </c>
      <c r="L11" s="24">
        <v>1500</v>
      </c>
      <c r="M11" s="24"/>
      <c r="N11" s="24">
        <v>4233</v>
      </c>
      <c r="O11" s="24">
        <v>1500</v>
      </c>
      <c r="P11" s="24">
        <v>1500</v>
      </c>
      <c r="Q11" s="24">
        <v>1500</v>
      </c>
      <c r="R11" s="24">
        <v>4500</v>
      </c>
      <c r="S11" s="24">
        <v>1500</v>
      </c>
      <c r="T11" s="24">
        <v>1500</v>
      </c>
      <c r="U11" s="24">
        <v>1500</v>
      </c>
      <c r="V11" s="24">
        <v>4500</v>
      </c>
      <c r="W11" s="24">
        <v>17853</v>
      </c>
      <c r="X11" s="24">
        <v>23431</v>
      </c>
      <c r="Y11" s="24">
        <v>-5578</v>
      </c>
      <c r="Z11" s="6">
        <v>-23.81</v>
      </c>
      <c r="AA11" s="22">
        <v>23431</v>
      </c>
    </row>
    <row r="12" spans="1:27" ht="13.5">
      <c r="A12" s="5" t="s">
        <v>39</v>
      </c>
      <c r="B12" s="3"/>
      <c r="C12" s="22">
        <v>15465147</v>
      </c>
      <c r="D12" s="22"/>
      <c r="E12" s="23">
        <v>9085331</v>
      </c>
      <c r="F12" s="24">
        <v>9084318</v>
      </c>
      <c r="G12" s="24">
        <v>57258</v>
      </c>
      <c r="H12" s="24">
        <v>125201</v>
      </c>
      <c r="I12" s="24">
        <v>66213</v>
      </c>
      <c r="J12" s="24">
        <v>248672</v>
      </c>
      <c r="K12" s="24">
        <v>59232</v>
      </c>
      <c r="L12" s="24">
        <v>42152</v>
      </c>
      <c r="M12" s="24">
        <v>29213</v>
      </c>
      <c r="N12" s="24">
        <v>130597</v>
      </c>
      <c r="O12" s="24">
        <v>57064</v>
      </c>
      <c r="P12" s="24">
        <v>26750</v>
      </c>
      <c r="Q12" s="24">
        <v>47441</v>
      </c>
      <c r="R12" s="24">
        <v>131255</v>
      </c>
      <c r="S12" s="24">
        <v>45104</v>
      </c>
      <c r="T12" s="24">
        <v>690641</v>
      </c>
      <c r="U12" s="24">
        <v>455516</v>
      </c>
      <c r="V12" s="24">
        <v>1191261</v>
      </c>
      <c r="W12" s="24">
        <v>1701785</v>
      </c>
      <c r="X12" s="24">
        <v>9085328</v>
      </c>
      <c r="Y12" s="24">
        <v>-7383543</v>
      </c>
      <c r="Z12" s="6">
        <v>-81.27</v>
      </c>
      <c r="AA12" s="22">
        <v>9084318</v>
      </c>
    </row>
    <row r="13" spans="1:27" ht="13.5">
      <c r="A13" s="5" t="s">
        <v>40</v>
      </c>
      <c r="B13" s="3"/>
      <c r="C13" s="22">
        <v>422406</v>
      </c>
      <c r="D13" s="22"/>
      <c r="E13" s="23">
        <v>335257</v>
      </c>
      <c r="F13" s="24">
        <v>381515</v>
      </c>
      <c r="G13" s="24"/>
      <c r="H13" s="24"/>
      <c r="I13" s="24"/>
      <c r="J13" s="24"/>
      <c r="K13" s="24"/>
      <c r="L13" s="24"/>
      <c r="M13" s="24">
        <v>52137</v>
      </c>
      <c r="N13" s="24">
        <v>52137</v>
      </c>
      <c r="O13" s="24"/>
      <c r="P13" s="24"/>
      <c r="Q13" s="24"/>
      <c r="R13" s="24"/>
      <c r="S13" s="24"/>
      <c r="T13" s="24"/>
      <c r="U13" s="24"/>
      <c r="V13" s="24"/>
      <c r="W13" s="24">
        <v>52137</v>
      </c>
      <c r="X13" s="24">
        <v>335256</v>
      </c>
      <c r="Y13" s="24">
        <v>-283119</v>
      </c>
      <c r="Z13" s="6">
        <v>-84.45</v>
      </c>
      <c r="AA13" s="22">
        <v>381515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3485762</v>
      </c>
      <c r="D15" s="19">
        <f>SUM(D16:D18)</f>
        <v>0</v>
      </c>
      <c r="E15" s="20">
        <f t="shared" si="2"/>
        <v>7164854</v>
      </c>
      <c r="F15" s="21">
        <f t="shared" si="2"/>
        <v>7164854</v>
      </c>
      <c r="G15" s="21">
        <f t="shared" si="2"/>
        <v>88236</v>
      </c>
      <c r="H15" s="21">
        <f t="shared" si="2"/>
        <v>686701</v>
      </c>
      <c r="I15" s="21">
        <f t="shared" si="2"/>
        <v>75161</v>
      </c>
      <c r="J15" s="21">
        <f t="shared" si="2"/>
        <v>850098</v>
      </c>
      <c r="K15" s="21">
        <f t="shared" si="2"/>
        <v>101545</v>
      </c>
      <c r="L15" s="21">
        <f t="shared" si="2"/>
        <v>1187077</v>
      </c>
      <c r="M15" s="21">
        <f t="shared" si="2"/>
        <v>16431</v>
      </c>
      <c r="N15" s="21">
        <f t="shared" si="2"/>
        <v>1305053</v>
      </c>
      <c r="O15" s="21">
        <f t="shared" si="2"/>
        <v>92256</v>
      </c>
      <c r="P15" s="21">
        <f t="shared" si="2"/>
        <v>797567</v>
      </c>
      <c r="Q15" s="21">
        <f t="shared" si="2"/>
        <v>138328</v>
      </c>
      <c r="R15" s="21">
        <f t="shared" si="2"/>
        <v>1028151</v>
      </c>
      <c r="S15" s="21">
        <f t="shared" si="2"/>
        <v>42248</v>
      </c>
      <c r="T15" s="21">
        <f t="shared" si="2"/>
        <v>42248</v>
      </c>
      <c r="U15" s="21">
        <f t="shared" si="2"/>
        <v>208797</v>
      </c>
      <c r="V15" s="21">
        <f t="shared" si="2"/>
        <v>293293</v>
      </c>
      <c r="W15" s="21">
        <f t="shared" si="2"/>
        <v>3476595</v>
      </c>
      <c r="X15" s="21">
        <f t="shared" si="2"/>
        <v>7164852</v>
      </c>
      <c r="Y15" s="21">
        <f t="shared" si="2"/>
        <v>-3688257</v>
      </c>
      <c r="Z15" s="4">
        <f>+IF(X15&lt;&gt;0,+(Y15/X15)*100,0)</f>
        <v>-51.47708563973129</v>
      </c>
      <c r="AA15" s="19">
        <f>SUM(AA16:AA18)</f>
        <v>7164854</v>
      </c>
    </row>
    <row r="16" spans="1:27" ht="13.5">
      <c r="A16" s="5" t="s">
        <v>43</v>
      </c>
      <c r="B16" s="3"/>
      <c r="C16" s="22">
        <v>1137762</v>
      </c>
      <c r="D16" s="22"/>
      <c r="E16" s="23">
        <v>1212854</v>
      </c>
      <c r="F16" s="24">
        <v>1212854</v>
      </c>
      <c r="G16" s="24">
        <v>75908</v>
      </c>
      <c r="H16" s="24">
        <v>61383</v>
      </c>
      <c r="I16" s="24">
        <v>62843</v>
      </c>
      <c r="J16" s="24">
        <v>200134</v>
      </c>
      <c r="K16" s="24">
        <v>89227</v>
      </c>
      <c r="L16" s="24">
        <v>71759</v>
      </c>
      <c r="M16" s="24">
        <v>16431</v>
      </c>
      <c r="N16" s="24">
        <v>177417</v>
      </c>
      <c r="O16" s="24">
        <v>79588</v>
      </c>
      <c r="P16" s="24">
        <v>49249</v>
      </c>
      <c r="Q16" s="24">
        <v>126010</v>
      </c>
      <c r="R16" s="24">
        <v>254847</v>
      </c>
      <c r="S16" s="24">
        <v>29930</v>
      </c>
      <c r="T16" s="24">
        <v>29930</v>
      </c>
      <c r="U16" s="24">
        <v>196479</v>
      </c>
      <c r="V16" s="24">
        <v>256339</v>
      </c>
      <c r="W16" s="24">
        <v>888737</v>
      </c>
      <c r="X16" s="24">
        <v>1212852</v>
      </c>
      <c r="Y16" s="24">
        <v>-324115</v>
      </c>
      <c r="Z16" s="6">
        <v>-26.72</v>
      </c>
      <c r="AA16" s="22">
        <v>1212854</v>
      </c>
    </row>
    <row r="17" spans="1:27" ht="13.5">
      <c r="A17" s="5" t="s">
        <v>44</v>
      </c>
      <c r="B17" s="3"/>
      <c r="C17" s="22">
        <v>2348000</v>
      </c>
      <c r="D17" s="22"/>
      <c r="E17" s="23">
        <v>5952000</v>
      </c>
      <c r="F17" s="24">
        <v>5952000</v>
      </c>
      <c r="G17" s="24">
        <v>12328</v>
      </c>
      <c r="H17" s="24">
        <v>625318</v>
      </c>
      <c r="I17" s="24">
        <v>12318</v>
      </c>
      <c r="J17" s="24">
        <v>649964</v>
      </c>
      <c r="K17" s="24">
        <v>12318</v>
      </c>
      <c r="L17" s="24">
        <v>1115318</v>
      </c>
      <c r="M17" s="24"/>
      <c r="N17" s="24">
        <v>1127636</v>
      </c>
      <c r="O17" s="24">
        <v>12668</v>
      </c>
      <c r="P17" s="24">
        <v>748318</v>
      </c>
      <c r="Q17" s="24">
        <v>12318</v>
      </c>
      <c r="R17" s="24">
        <v>773304</v>
      </c>
      <c r="S17" s="24">
        <v>12318</v>
      </c>
      <c r="T17" s="24">
        <v>12318</v>
      </c>
      <c r="U17" s="24">
        <v>12318</v>
      </c>
      <c r="V17" s="24">
        <v>36954</v>
      </c>
      <c r="W17" s="24">
        <v>2587858</v>
      </c>
      <c r="X17" s="24">
        <v>5952000</v>
      </c>
      <c r="Y17" s="24">
        <v>-3364142</v>
      </c>
      <c r="Z17" s="6">
        <v>-56.52</v>
      </c>
      <c r="AA17" s="22">
        <v>5952000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240152549</v>
      </c>
      <c r="D19" s="19">
        <f>SUM(D20:D23)</f>
        <v>0</v>
      </c>
      <c r="E19" s="20">
        <f t="shared" si="3"/>
        <v>139302066</v>
      </c>
      <c r="F19" s="21">
        <f t="shared" si="3"/>
        <v>147930752</v>
      </c>
      <c r="G19" s="21">
        <f t="shared" si="3"/>
        <v>17596418</v>
      </c>
      <c r="H19" s="21">
        <f t="shared" si="3"/>
        <v>13620642</v>
      </c>
      <c r="I19" s="21">
        <f t="shared" si="3"/>
        <v>11435792</v>
      </c>
      <c r="J19" s="21">
        <f t="shared" si="3"/>
        <v>42652852</v>
      </c>
      <c r="K19" s="21">
        <f t="shared" si="3"/>
        <v>21533284</v>
      </c>
      <c r="L19" s="21">
        <f t="shared" si="3"/>
        <v>25362011</v>
      </c>
      <c r="M19" s="21">
        <f t="shared" si="3"/>
        <v>4635763</v>
      </c>
      <c r="N19" s="21">
        <f t="shared" si="3"/>
        <v>51531058</v>
      </c>
      <c r="O19" s="21">
        <f t="shared" si="3"/>
        <v>11715248</v>
      </c>
      <c r="P19" s="21">
        <f t="shared" si="3"/>
        <v>12309188</v>
      </c>
      <c r="Q19" s="21">
        <f t="shared" si="3"/>
        <v>14057644</v>
      </c>
      <c r="R19" s="21">
        <f t="shared" si="3"/>
        <v>38082080</v>
      </c>
      <c r="S19" s="21">
        <f t="shared" si="3"/>
        <v>12526628</v>
      </c>
      <c r="T19" s="21">
        <f t="shared" si="3"/>
        <v>11836285</v>
      </c>
      <c r="U19" s="21">
        <f t="shared" si="3"/>
        <v>18751013</v>
      </c>
      <c r="V19" s="21">
        <f t="shared" si="3"/>
        <v>43113926</v>
      </c>
      <c r="W19" s="21">
        <f t="shared" si="3"/>
        <v>175379916</v>
      </c>
      <c r="X19" s="21">
        <f t="shared" si="3"/>
        <v>139302074</v>
      </c>
      <c r="Y19" s="21">
        <f t="shared" si="3"/>
        <v>36077842</v>
      </c>
      <c r="Z19" s="4">
        <f>+IF(X19&lt;&gt;0,+(Y19/X19)*100,0)</f>
        <v>25.898998459994218</v>
      </c>
      <c r="AA19" s="19">
        <f>SUM(AA20:AA23)</f>
        <v>147930752</v>
      </c>
    </row>
    <row r="20" spans="1:27" ht="13.5">
      <c r="A20" s="5" t="s">
        <v>47</v>
      </c>
      <c r="B20" s="3"/>
      <c r="C20" s="22">
        <v>99281225</v>
      </c>
      <c r="D20" s="22"/>
      <c r="E20" s="23">
        <v>101476268</v>
      </c>
      <c r="F20" s="24">
        <v>108226261</v>
      </c>
      <c r="G20" s="24">
        <v>12921976</v>
      </c>
      <c r="H20" s="24">
        <v>10602104</v>
      </c>
      <c r="I20" s="24">
        <v>8260065</v>
      </c>
      <c r="J20" s="24">
        <v>31784145</v>
      </c>
      <c r="K20" s="24">
        <v>18253102</v>
      </c>
      <c r="L20" s="24">
        <v>19247250</v>
      </c>
      <c r="M20" s="24">
        <v>-729980</v>
      </c>
      <c r="N20" s="24">
        <v>36770372</v>
      </c>
      <c r="O20" s="24">
        <v>7199568</v>
      </c>
      <c r="P20" s="24">
        <v>9969636</v>
      </c>
      <c r="Q20" s="24">
        <v>10295722</v>
      </c>
      <c r="R20" s="24">
        <v>27464926</v>
      </c>
      <c r="S20" s="24">
        <v>9349065</v>
      </c>
      <c r="T20" s="24">
        <v>8651528</v>
      </c>
      <c r="U20" s="24">
        <v>14563244</v>
      </c>
      <c r="V20" s="24">
        <v>32563837</v>
      </c>
      <c r="W20" s="24">
        <v>128583280</v>
      </c>
      <c r="X20" s="24">
        <v>101476273</v>
      </c>
      <c r="Y20" s="24">
        <v>27107007</v>
      </c>
      <c r="Z20" s="6">
        <v>26.71</v>
      </c>
      <c r="AA20" s="22">
        <v>108226261</v>
      </c>
    </row>
    <row r="21" spans="1:27" ht="13.5">
      <c r="A21" s="5" t="s">
        <v>48</v>
      </c>
      <c r="B21" s="3"/>
      <c r="C21" s="22">
        <v>124457755</v>
      </c>
      <c r="D21" s="22"/>
      <c r="E21" s="23">
        <v>20084266</v>
      </c>
      <c r="F21" s="24">
        <v>20084266</v>
      </c>
      <c r="G21" s="24">
        <v>3141760</v>
      </c>
      <c r="H21" s="24">
        <v>1493063</v>
      </c>
      <c r="I21" s="24">
        <v>1584671</v>
      </c>
      <c r="J21" s="24">
        <v>6219494</v>
      </c>
      <c r="K21" s="24">
        <v>1593636</v>
      </c>
      <c r="L21" s="24">
        <v>4405733</v>
      </c>
      <c r="M21" s="24">
        <v>3658094</v>
      </c>
      <c r="N21" s="24">
        <v>9657463</v>
      </c>
      <c r="O21" s="24">
        <v>3382328</v>
      </c>
      <c r="P21" s="24">
        <v>748938</v>
      </c>
      <c r="Q21" s="24">
        <v>2218724</v>
      </c>
      <c r="R21" s="24">
        <v>6349990</v>
      </c>
      <c r="S21" s="24">
        <v>1568468</v>
      </c>
      <c r="T21" s="24">
        <v>1619137</v>
      </c>
      <c r="U21" s="24">
        <v>2286247</v>
      </c>
      <c r="V21" s="24">
        <v>5473852</v>
      </c>
      <c r="W21" s="24">
        <v>27700799</v>
      </c>
      <c r="X21" s="24">
        <v>20084268</v>
      </c>
      <c r="Y21" s="24">
        <v>7616531</v>
      </c>
      <c r="Z21" s="6">
        <v>37.92</v>
      </c>
      <c r="AA21" s="22">
        <v>20084266</v>
      </c>
    </row>
    <row r="22" spans="1:27" ht="13.5">
      <c r="A22" s="5" t="s">
        <v>49</v>
      </c>
      <c r="B22" s="3"/>
      <c r="C22" s="25">
        <v>7702908</v>
      </c>
      <c r="D22" s="25"/>
      <c r="E22" s="26">
        <v>8489170</v>
      </c>
      <c r="F22" s="27">
        <v>9522819</v>
      </c>
      <c r="G22" s="27">
        <v>718556</v>
      </c>
      <c r="H22" s="27">
        <v>716935</v>
      </c>
      <c r="I22" s="27">
        <v>771357</v>
      </c>
      <c r="J22" s="27">
        <v>2206848</v>
      </c>
      <c r="K22" s="27">
        <v>824988</v>
      </c>
      <c r="L22" s="27">
        <v>843169</v>
      </c>
      <c r="M22" s="27">
        <v>836406</v>
      </c>
      <c r="N22" s="27">
        <v>2504563</v>
      </c>
      <c r="O22" s="27">
        <v>391395</v>
      </c>
      <c r="P22" s="27">
        <v>749753</v>
      </c>
      <c r="Q22" s="27">
        <v>706712</v>
      </c>
      <c r="R22" s="27">
        <v>1847860</v>
      </c>
      <c r="S22" s="27">
        <v>767215</v>
      </c>
      <c r="T22" s="27">
        <v>734923</v>
      </c>
      <c r="U22" s="27">
        <v>1044953</v>
      </c>
      <c r="V22" s="27">
        <v>2547091</v>
      </c>
      <c r="W22" s="27">
        <v>9106362</v>
      </c>
      <c r="X22" s="27">
        <v>8489169</v>
      </c>
      <c r="Y22" s="27">
        <v>617193</v>
      </c>
      <c r="Z22" s="7">
        <v>7.27</v>
      </c>
      <c r="AA22" s="25">
        <v>9522819</v>
      </c>
    </row>
    <row r="23" spans="1:27" ht="13.5">
      <c r="A23" s="5" t="s">
        <v>50</v>
      </c>
      <c r="B23" s="3"/>
      <c r="C23" s="22">
        <v>8710661</v>
      </c>
      <c r="D23" s="22"/>
      <c r="E23" s="23">
        <v>9252362</v>
      </c>
      <c r="F23" s="24">
        <v>10097406</v>
      </c>
      <c r="G23" s="24">
        <v>814126</v>
      </c>
      <c r="H23" s="24">
        <v>808540</v>
      </c>
      <c r="I23" s="24">
        <v>819699</v>
      </c>
      <c r="J23" s="24">
        <v>2442365</v>
      </c>
      <c r="K23" s="24">
        <v>861558</v>
      </c>
      <c r="L23" s="24">
        <v>865859</v>
      </c>
      <c r="M23" s="24">
        <v>871243</v>
      </c>
      <c r="N23" s="24">
        <v>2598660</v>
      </c>
      <c r="O23" s="24">
        <v>741957</v>
      </c>
      <c r="P23" s="24">
        <v>840861</v>
      </c>
      <c r="Q23" s="24">
        <v>836486</v>
      </c>
      <c r="R23" s="24">
        <v>2419304</v>
      </c>
      <c r="S23" s="24">
        <v>841880</v>
      </c>
      <c r="T23" s="24">
        <v>830697</v>
      </c>
      <c r="U23" s="24">
        <v>856569</v>
      </c>
      <c r="V23" s="24">
        <v>2529146</v>
      </c>
      <c r="W23" s="24">
        <v>9989475</v>
      </c>
      <c r="X23" s="24">
        <v>9252364</v>
      </c>
      <c r="Y23" s="24">
        <v>737111</v>
      </c>
      <c r="Z23" s="6">
        <v>7.97</v>
      </c>
      <c r="AA23" s="22">
        <v>10097406</v>
      </c>
    </row>
    <row r="24" spans="1:27" ht="13.5">
      <c r="A24" s="2" t="s">
        <v>51</v>
      </c>
      <c r="B24" s="8" t="s">
        <v>52</v>
      </c>
      <c r="C24" s="19">
        <v>217805</v>
      </c>
      <c r="D24" s="19"/>
      <c r="E24" s="20">
        <v>22632828</v>
      </c>
      <c r="F24" s="21">
        <v>21932653</v>
      </c>
      <c r="G24" s="21">
        <v>633499</v>
      </c>
      <c r="H24" s="21">
        <v>220132</v>
      </c>
      <c r="I24" s="21">
        <v>47444</v>
      </c>
      <c r="J24" s="21">
        <v>901075</v>
      </c>
      <c r="K24" s="21"/>
      <c r="L24" s="21">
        <v>7626</v>
      </c>
      <c r="M24" s="21"/>
      <c r="N24" s="21">
        <v>7626</v>
      </c>
      <c r="O24" s="21"/>
      <c r="P24" s="21"/>
      <c r="Q24" s="21">
        <v>12934646</v>
      </c>
      <c r="R24" s="21">
        <v>12934646</v>
      </c>
      <c r="S24" s="21"/>
      <c r="T24" s="21">
        <v>5118904</v>
      </c>
      <c r="U24" s="21">
        <v>9077969</v>
      </c>
      <c r="V24" s="21">
        <v>14196873</v>
      </c>
      <c r="W24" s="21">
        <v>28040220</v>
      </c>
      <c r="X24" s="21">
        <v>22632828</v>
      </c>
      <c r="Y24" s="21">
        <v>5407392</v>
      </c>
      <c r="Z24" s="4">
        <v>23.89</v>
      </c>
      <c r="AA24" s="19">
        <v>21932653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577017975</v>
      </c>
      <c r="D25" s="40">
        <f>+D5+D9+D15+D19+D24</f>
        <v>0</v>
      </c>
      <c r="E25" s="41">
        <f t="shared" si="4"/>
        <v>473136778</v>
      </c>
      <c r="F25" s="42">
        <f t="shared" si="4"/>
        <v>513860540</v>
      </c>
      <c r="G25" s="42">
        <f t="shared" si="4"/>
        <v>87438396</v>
      </c>
      <c r="H25" s="42">
        <f t="shared" si="4"/>
        <v>21907263</v>
      </c>
      <c r="I25" s="42">
        <f t="shared" si="4"/>
        <v>16753906</v>
      </c>
      <c r="J25" s="42">
        <f t="shared" si="4"/>
        <v>126099565</v>
      </c>
      <c r="K25" s="42">
        <f t="shared" si="4"/>
        <v>26722582</v>
      </c>
      <c r="L25" s="42">
        <f t="shared" si="4"/>
        <v>31503984</v>
      </c>
      <c r="M25" s="42">
        <f t="shared" si="4"/>
        <v>61223319</v>
      </c>
      <c r="N25" s="42">
        <f t="shared" si="4"/>
        <v>119449885</v>
      </c>
      <c r="O25" s="42">
        <f t="shared" si="4"/>
        <v>15486842</v>
      </c>
      <c r="P25" s="42">
        <f t="shared" si="4"/>
        <v>17606217</v>
      </c>
      <c r="Q25" s="42">
        <f t="shared" si="4"/>
        <v>70465974</v>
      </c>
      <c r="R25" s="42">
        <f t="shared" si="4"/>
        <v>103559033</v>
      </c>
      <c r="S25" s="42">
        <f t="shared" si="4"/>
        <v>17439582</v>
      </c>
      <c r="T25" s="42">
        <f t="shared" si="4"/>
        <v>21851319</v>
      </c>
      <c r="U25" s="42">
        <f t="shared" si="4"/>
        <v>35010652</v>
      </c>
      <c r="V25" s="42">
        <f t="shared" si="4"/>
        <v>74301553</v>
      </c>
      <c r="W25" s="42">
        <f t="shared" si="4"/>
        <v>423410036</v>
      </c>
      <c r="X25" s="42">
        <f t="shared" si="4"/>
        <v>473136778</v>
      </c>
      <c r="Y25" s="42">
        <f t="shared" si="4"/>
        <v>-49726742</v>
      </c>
      <c r="Z25" s="43">
        <f>+IF(X25&lt;&gt;0,+(Y25/X25)*100,0)</f>
        <v>-10.510014083073457</v>
      </c>
      <c r="AA25" s="40">
        <f>+AA5+AA9+AA15+AA19+AA24</f>
        <v>513860540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216266163</v>
      </c>
      <c r="D28" s="19">
        <f>SUM(D29:D31)</f>
        <v>0</v>
      </c>
      <c r="E28" s="20">
        <f t="shared" si="5"/>
        <v>210139909</v>
      </c>
      <c r="F28" s="21">
        <f t="shared" si="5"/>
        <v>228430877</v>
      </c>
      <c r="G28" s="21">
        <f t="shared" si="5"/>
        <v>7147023</v>
      </c>
      <c r="H28" s="21">
        <f t="shared" si="5"/>
        <v>14599517</v>
      </c>
      <c r="I28" s="21">
        <f t="shared" si="5"/>
        <v>8167628</v>
      </c>
      <c r="J28" s="21">
        <f t="shared" si="5"/>
        <v>29914168</v>
      </c>
      <c r="K28" s="21">
        <f t="shared" si="5"/>
        <v>8402701</v>
      </c>
      <c r="L28" s="21">
        <f t="shared" si="5"/>
        <v>17104190</v>
      </c>
      <c r="M28" s="21">
        <f t="shared" si="5"/>
        <v>8541278</v>
      </c>
      <c r="N28" s="21">
        <f t="shared" si="5"/>
        <v>34048169</v>
      </c>
      <c r="O28" s="21">
        <f t="shared" si="5"/>
        <v>12350662</v>
      </c>
      <c r="P28" s="21">
        <f t="shared" si="5"/>
        <v>13037288</v>
      </c>
      <c r="Q28" s="21">
        <f t="shared" si="5"/>
        <v>16229436</v>
      </c>
      <c r="R28" s="21">
        <f t="shared" si="5"/>
        <v>41617386</v>
      </c>
      <c r="S28" s="21">
        <f t="shared" si="5"/>
        <v>10507197</v>
      </c>
      <c r="T28" s="21">
        <f t="shared" si="5"/>
        <v>9889539</v>
      </c>
      <c r="U28" s="21">
        <f t="shared" si="5"/>
        <v>13779034</v>
      </c>
      <c r="V28" s="21">
        <f t="shared" si="5"/>
        <v>34175770</v>
      </c>
      <c r="W28" s="21">
        <f t="shared" si="5"/>
        <v>139755493</v>
      </c>
      <c r="X28" s="21">
        <f t="shared" si="5"/>
        <v>210139907</v>
      </c>
      <c r="Y28" s="21">
        <f t="shared" si="5"/>
        <v>-70384414</v>
      </c>
      <c r="Z28" s="4">
        <f>+IF(X28&lt;&gt;0,+(Y28/X28)*100,0)</f>
        <v>-33.494073070090394</v>
      </c>
      <c r="AA28" s="19">
        <f>SUM(AA29:AA31)</f>
        <v>228430877</v>
      </c>
    </row>
    <row r="29" spans="1:27" ht="13.5">
      <c r="A29" s="5" t="s">
        <v>33</v>
      </c>
      <c r="B29" s="3"/>
      <c r="C29" s="22">
        <v>115306476</v>
      </c>
      <c r="D29" s="22"/>
      <c r="E29" s="23">
        <v>110724984</v>
      </c>
      <c r="F29" s="24">
        <v>113389306</v>
      </c>
      <c r="G29" s="24">
        <v>1608827</v>
      </c>
      <c r="H29" s="24">
        <v>2462004</v>
      </c>
      <c r="I29" s="24">
        <v>1910860</v>
      </c>
      <c r="J29" s="24">
        <v>5981691</v>
      </c>
      <c r="K29" s="24">
        <v>2039241</v>
      </c>
      <c r="L29" s="24">
        <v>3485057</v>
      </c>
      <c r="M29" s="24">
        <v>2276848</v>
      </c>
      <c r="N29" s="24">
        <v>7801146</v>
      </c>
      <c r="O29" s="24">
        <v>3927539</v>
      </c>
      <c r="P29" s="24">
        <v>3095826</v>
      </c>
      <c r="Q29" s="24">
        <v>4631822</v>
      </c>
      <c r="R29" s="24">
        <v>11655187</v>
      </c>
      <c r="S29" s="24">
        <v>2011002</v>
      </c>
      <c r="T29" s="24">
        <v>3218953</v>
      </c>
      <c r="U29" s="24">
        <v>4734021</v>
      </c>
      <c r="V29" s="24">
        <v>9963976</v>
      </c>
      <c r="W29" s="24">
        <v>35402000</v>
      </c>
      <c r="X29" s="24">
        <v>110724987</v>
      </c>
      <c r="Y29" s="24">
        <v>-75322987</v>
      </c>
      <c r="Z29" s="6">
        <v>-68.03</v>
      </c>
      <c r="AA29" s="22">
        <v>113389306</v>
      </c>
    </row>
    <row r="30" spans="1:27" ht="13.5">
      <c r="A30" s="5" t="s">
        <v>34</v>
      </c>
      <c r="B30" s="3"/>
      <c r="C30" s="25">
        <v>100959687</v>
      </c>
      <c r="D30" s="25"/>
      <c r="E30" s="26">
        <v>75206267</v>
      </c>
      <c r="F30" s="27">
        <v>115041571</v>
      </c>
      <c r="G30" s="27">
        <v>3950662</v>
      </c>
      <c r="H30" s="27">
        <v>9194669</v>
      </c>
      <c r="I30" s="27">
        <v>2570114</v>
      </c>
      <c r="J30" s="27">
        <v>15715445</v>
      </c>
      <c r="K30" s="27">
        <v>1585827</v>
      </c>
      <c r="L30" s="27">
        <v>10534173</v>
      </c>
      <c r="M30" s="27">
        <v>2459840</v>
      </c>
      <c r="N30" s="27">
        <v>14579840</v>
      </c>
      <c r="O30" s="27">
        <v>4958148</v>
      </c>
      <c r="P30" s="27">
        <v>6686767</v>
      </c>
      <c r="Q30" s="27">
        <v>7976728</v>
      </c>
      <c r="R30" s="27">
        <v>19621643</v>
      </c>
      <c r="S30" s="27">
        <v>6772835</v>
      </c>
      <c r="T30" s="27">
        <v>4420744</v>
      </c>
      <c r="U30" s="27">
        <v>4208848</v>
      </c>
      <c r="V30" s="27">
        <v>15402427</v>
      </c>
      <c r="W30" s="27">
        <v>65319355</v>
      </c>
      <c r="X30" s="27">
        <v>75206264</v>
      </c>
      <c r="Y30" s="27">
        <v>-9886909</v>
      </c>
      <c r="Z30" s="7">
        <v>-13.15</v>
      </c>
      <c r="AA30" s="25">
        <v>115041571</v>
      </c>
    </row>
    <row r="31" spans="1:27" ht="13.5">
      <c r="A31" s="5" t="s">
        <v>35</v>
      </c>
      <c r="B31" s="3"/>
      <c r="C31" s="22"/>
      <c r="D31" s="22"/>
      <c r="E31" s="23">
        <v>24208658</v>
      </c>
      <c r="F31" s="24"/>
      <c r="G31" s="24">
        <v>1587534</v>
      </c>
      <c r="H31" s="24">
        <v>2942844</v>
      </c>
      <c r="I31" s="24">
        <v>3686654</v>
      </c>
      <c r="J31" s="24">
        <v>8217032</v>
      </c>
      <c r="K31" s="24">
        <v>4777633</v>
      </c>
      <c r="L31" s="24">
        <v>3084960</v>
      </c>
      <c r="M31" s="24">
        <v>3804590</v>
      </c>
      <c r="N31" s="24">
        <v>11667183</v>
      </c>
      <c r="O31" s="24">
        <v>3464975</v>
      </c>
      <c r="P31" s="24">
        <v>3254695</v>
      </c>
      <c r="Q31" s="24">
        <v>3620886</v>
      </c>
      <c r="R31" s="24">
        <v>10340556</v>
      </c>
      <c r="S31" s="24">
        <v>1723360</v>
      </c>
      <c r="T31" s="24">
        <v>2249842</v>
      </c>
      <c r="U31" s="24">
        <v>4836165</v>
      </c>
      <c r="V31" s="24">
        <v>8809367</v>
      </c>
      <c r="W31" s="24">
        <v>39034138</v>
      </c>
      <c r="X31" s="24">
        <v>24208656</v>
      </c>
      <c r="Y31" s="24">
        <v>14825482</v>
      </c>
      <c r="Z31" s="6">
        <v>61.24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41772085</v>
      </c>
      <c r="D32" s="19">
        <f>SUM(D33:D37)</f>
        <v>0</v>
      </c>
      <c r="E32" s="20">
        <f t="shared" si="6"/>
        <v>42856450</v>
      </c>
      <c r="F32" s="21">
        <f t="shared" si="6"/>
        <v>45093219</v>
      </c>
      <c r="G32" s="21">
        <f t="shared" si="6"/>
        <v>2219485</v>
      </c>
      <c r="H32" s="21">
        <f t="shared" si="6"/>
        <v>1330165</v>
      </c>
      <c r="I32" s="21">
        <f t="shared" si="6"/>
        <v>3085261</v>
      </c>
      <c r="J32" s="21">
        <f t="shared" si="6"/>
        <v>6634911</v>
      </c>
      <c r="K32" s="21">
        <f t="shared" si="6"/>
        <v>3027592</v>
      </c>
      <c r="L32" s="21">
        <f t="shared" si="6"/>
        <v>3560898</v>
      </c>
      <c r="M32" s="21">
        <f t="shared" si="6"/>
        <v>2296076</v>
      </c>
      <c r="N32" s="21">
        <f t="shared" si="6"/>
        <v>8884566</v>
      </c>
      <c r="O32" s="21">
        <f t="shared" si="6"/>
        <v>3391847</v>
      </c>
      <c r="P32" s="21">
        <f t="shared" si="6"/>
        <v>2543224</v>
      </c>
      <c r="Q32" s="21">
        <f t="shared" si="6"/>
        <v>3903951</v>
      </c>
      <c r="R32" s="21">
        <f t="shared" si="6"/>
        <v>9839022</v>
      </c>
      <c r="S32" s="21">
        <f t="shared" si="6"/>
        <v>3777378</v>
      </c>
      <c r="T32" s="21">
        <f t="shared" si="6"/>
        <v>2259125</v>
      </c>
      <c r="U32" s="21">
        <f t="shared" si="6"/>
        <v>2755351</v>
      </c>
      <c r="V32" s="21">
        <f t="shared" si="6"/>
        <v>8791854</v>
      </c>
      <c r="W32" s="21">
        <f t="shared" si="6"/>
        <v>34150353</v>
      </c>
      <c r="X32" s="21">
        <f t="shared" si="6"/>
        <v>42856456</v>
      </c>
      <c r="Y32" s="21">
        <f t="shared" si="6"/>
        <v>-8706103</v>
      </c>
      <c r="Z32" s="4">
        <f>+IF(X32&lt;&gt;0,+(Y32/X32)*100,0)</f>
        <v>-20.31456590810962</v>
      </c>
      <c r="AA32" s="19">
        <f>SUM(AA33:AA37)</f>
        <v>45093219</v>
      </c>
    </row>
    <row r="33" spans="1:27" ht="13.5">
      <c r="A33" s="5" t="s">
        <v>37</v>
      </c>
      <c r="B33" s="3"/>
      <c r="C33" s="22">
        <v>16844839</v>
      </c>
      <c r="D33" s="22"/>
      <c r="E33" s="23">
        <v>2339257</v>
      </c>
      <c r="F33" s="24">
        <v>17271605</v>
      </c>
      <c r="G33" s="24">
        <v>503217</v>
      </c>
      <c r="H33" s="24">
        <v>369095</v>
      </c>
      <c r="I33" s="24">
        <v>689640</v>
      </c>
      <c r="J33" s="24">
        <v>1561952</v>
      </c>
      <c r="K33" s="24">
        <v>688854</v>
      </c>
      <c r="L33" s="24">
        <v>781172</v>
      </c>
      <c r="M33" s="24">
        <v>364046</v>
      </c>
      <c r="N33" s="24">
        <v>1834072</v>
      </c>
      <c r="O33" s="24">
        <v>363227</v>
      </c>
      <c r="P33" s="24">
        <v>408768</v>
      </c>
      <c r="Q33" s="24">
        <v>916543</v>
      </c>
      <c r="R33" s="24">
        <v>1688538</v>
      </c>
      <c r="S33" s="24">
        <v>524121</v>
      </c>
      <c r="T33" s="24">
        <v>328916</v>
      </c>
      <c r="U33" s="24">
        <v>377919</v>
      </c>
      <c r="V33" s="24">
        <v>1230956</v>
      </c>
      <c r="W33" s="24">
        <v>6315518</v>
      </c>
      <c r="X33" s="24">
        <v>2339257</v>
      </c>
      <c r="Y33" s="24">
        <v>3976261</v>
      </c>
      <c r="Z33" s="6">
        <v>169.98</v>
      </c>
      <c r="AA33" s="22">
        <v>17271605</v>
      </c>
    </row>
    <row r="34" spans="1:27" ht="13.5">
      <c r="A34" s="5" t="s">
        <v>38</v>
      </c>
      <c r="B34" s="3"/>
      <c r="C34" s="22">
        <v>7040388</v>
      </c>
      <c r="D34" s="22"/>
      <c r="E34" s="23">
        <v>5121330</v>
      </c>
      <c r="F34" s="24">
        <v>5268336</v>
      </c>
      <c r="G34" s="24">
        <v>35800</v>
      </c>
      <c r="H34" s="24">
        <v>-105544</v>
      </c>
      <c r="I34" s="24">
        <v>446951</v>
      </c>
      <c r="J34" s="24">
        <v>377207</v>
      </c>
      <c r="K34" s="24">
        <v>408946</v>
      </c>
      <c r="L34" s="24">
        <v>524569</v>
      </c>
      <c r="M34" s="24">
        <v>416647</v>
      </c>
      <c r="N34" s="24">
        <v>1350162</v>
      </c>
      <c r="O34" s="24">
        <v>420909</v>
      </c>
      <c r="P34" s="24">
        <v>40315</v>
      </c>
      <c r="Q34" s="24">
        <v>644584</v>
      </c>
      <c r="R34" s="24">
        <v>1105808</v>
      </c>
      <c r="S34" s="24">
        <v>838042</v>
      </c>
      <c r="T34" s="24">
        <v>385408</v>
      </c>
      <c r="U34" s="24">
        <v>619279</v>
      </c>
      <c r="V34" s="24">
        <v>1842729</v>
      </c>
      <c r="W34" s="24">
        <v>4675906</v>
      </c>
      <c r="X34" s="24">
        <v>5121335</v>
      </c>
      <c r="Y34" s="24">
        <v>-445429</v>
      </c>
      <c r="Z34" s="6">
        <v>-8.7</v>
      </c>
      <c r="AA34" s="22">
        <v>5268336</v>
      </c>
    </row>
    <row r="35" spans="1:27" ht="13.5">
      <c r="A35" s="5" t="s">
        <v>39</v>
      </c>
      <c r="B35" s="3"/>
      <c r="C35" s="22">
        <v>17672634</v>
      </c>
      <c r="D35" s="22"/>
      <c r="E35" s="23">
        <v>19572895</v>
      </c>
      <c r="F35" s="24">
        <v>22227767</v>
      </c>
      <c r="G35" s="24">
        <v>1680468</v>
      </c>
      <c r="H35" s="24">
        <v>1066614</v>
      </c>
      <c r="I35" s="24">
        <v>1948670</v>
      </c>
      <c r="J35" s="24">
        <v>4695752</v>
      </c>
      <c r="K35" s="24">
        <v>1929792</v>
      </c>
      <c r="L35" s="24">
        <v>2255157</v>
      </c>
      <c r="M35" s="24">
        <v>1515383</v>
      </c>
      <c r="N35" s="24">
        <v>5700332</v>
      </c>
      <c r="O35" s="24">
        <v>2607711</v>
      </c>
      <c r="P35" s="24">
        <v>2094141</v>
      </c>
      <c r="Q35" s="24">
        <v>2342824</v>
      </c>
      <c r="R35" s="24">
        <v>7044676</v>
      </c>
      <c r="S35" s="24">
        <v>2415215</v>
      </c>
      <c r="T35" s="24">
        <v>1544801</v>
      </c>
      <c r="U35" s="24">
        <v>1758153</v>
      </c>
      <c r="V35" s="24">
        <v>5718169</v>
      </c>
      <c r="W35" s="24">
        <v>23158929</v>
      </c>
      <c r="X35" s="24">
        <v>19572896</v>
      </c>
      <c r="Y35" s="24">
        <v>3586033</v>
      </c>
      <c r="Z35" s="6">
        <v>18.32</v>
      </c>
      <c r="AA35" s="22">
        <v>22227767</v>
      </c>
    </row>
    <row r="36" spans="1:27" ht="13.5">
      <c r="A36" s="5" t="s">
        <v>40</v>
      </c>
      <c r="B36" s="3"/>
      <c r="C36" s="22">
        <v>214224</v>
      </c>
      <c r="D36" s="22"/>
      <c r="E36" s="23">
        <v>131518</v>
      </c>
      <c r="F36" s="24">
        <v>325511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131520</v>
      </c>
      <c r="Y36" s="24">
        <v>-131520</v>
      </c>
      <c r="Z36" s="6">
        <v>-100</v>
      </c>
      <c r="AA36" s="22">
        <v>325511</v>
      </c>
    </row>
    <row r="37" spans="1:27" ht="13.5">
      <c r="A37" s="5" t="s">
        <v>41</v>
      </c>
      <c r="B37" s="3"/>
      <c r="C37" s="25"/>
      <c r="D37" s="25"/>
      <c r="E37" s="26">
        <v>15691450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15691448</v>
      </c>
      <c r="Y37" s="27">
        <v>-15691448</v>
      </c>
      <c r="Z37" s="7">
        <v>-100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40954176</v>
      </c>
      <c r="D38" s="19">
        <f>SUM(D39:D41)</f>
        <v>0</v>
      </c>
      <c r="E38" s="20">
        <f t="shared" si="7"/>
        <v>32786479</v>
      </c>
      <c r="F38" s="21">
        <f t="shared" si="7"/>
        <v>39603831</v>
      </c>
      <c r="G38" s="21">
        <f t="shared" si="7"/>
        <v>1797050</v>
      </c>
      <c r="H38" s="21">
        <f t="shared" si="7"/>
        <v>3485727</v>
      </c>
      <c r="I38" s="21">
        <f t="shared" si="7"/>
        <v>1000609</v>
      </c>
      <c r="J38" s="21">
        <f t="shared" si="7"/>
        <v>6283386</v>
      </c>
      <c r="K38" s="21">
        <f t="shared" si="7"/>
        <v>1541187</v>
      </c>
      <c r="L38" s="21">
        <f t="shared" si="7"/>
        <v>4434070</v>
      </c>
      <c r="M38" s="21">
        <f t="shared" si="7"/>
        <v>2218250</v>
      </c>
      <c r="N38" s="21">
        <f t="shared" si="7"/>
        <v>8193507</v>
      </c>
      <c r="O38" s="21">
        <f t="shared" si="7"/>
        <v>2849089</v>
      </c>
      <c r="P38" s="21">
        <f t="shared" si="7"/>
        <v>2598264</v>
      </c>
      <c r="Q38" s="21">
        <f t="shared" si="7"/>
        <v>2374930</v>
      </c>
      <c r="R38" s="21">
        <f t="shared" si="7"/>
        <v>7822283</v>
      </c>
      <c r="S38" s="21">
        <f t="shared" si="7"/>
        <v>642860</v>
      </c>
      <c r="T38" s="21">
        <f t="shared" si="7"/>
        <v>2106995</v>
      </c>
      <c r="U38" s="21">
        <f t="shared" si="7"/>
        <v>1580138</v>
      </c>
      <c r="V38" s="21">
        <f t="shared" si="7"/>
        <v>4329993</v>
      </c>
      <c r="W38" s="21">
        <f t="shared" si="7"/>
        <v>26629169</v>
      </c>
      <c r="X38" s="21">
        <f t="shared" si="7"/>
        <v>32786472</v>
      </c>
      <c r="Y38" s="21">
        <f t="shared" si="7"/>
        <v>-6157303</v>
      </c>
      <c r="Z38" s="4">
        <f>+IF(X38&lt;&gt;0,+(Y38/X38)*100,0)</f>
        <v>-18.780010853256794</v>
      </c>
      <c r="AA38" s="19">
        <f>SUM(AA39:AA41)</f>
        <v>39603831</v>
      </c>
    </row>
    <row r="39" spans="1:27" ht="13.5">
      <c r="A39" s="5" t="s">
        <v>43</v>
      </c>
      <c r="B39" s="3"/>
      <c r="C39" s="22">
        <v>4030042</v>
      </c>
      <c r="D39" s="22"/>
      <c r="E39" s="23">
        <v>4725930</v>
      </c>
      <c r="F39" s="24">
        <v>6698448</v>
      </c>
      <c r="G39" s="24">
        <v>33345</v>
      </c>
      <c r="H39" s="24">
        <v>633583</v>
      </c>
      <c r="I39" s="24">
        <v>38490</v>
      </c>
      <c r="J39" s="24">
        <v>705418</v>
      </c>
      <c r="K39" s="24">
        <v>62661</v>
      </c>
      <c r="L39" s="24">
        <v>412409</v>
      </c>
      <c r="M39" s="24">
        <v>380715</v>
      </c>
      <c r="N39" s="24">
        <v>855785</v>
      </c>
      <c r="O39" s="24">
        <v>351039</v>
      </c>
      <c r="P39" s="24">
        <v>368568</v>
      </c>
      <c r="Q39" s="24">
        <v>480910</v>
      </c>
      <c r="R39" s="24">
        <v>1200517</v>
      </c>
      <c r="S39" s="24">
        <v>374901</v>
      </c>
      <c r="T39" s="24">
        <v>399262</v>
      </c>
      <c r="U39" s="24">
        <v>398527</v>
      </c>
      <c r="V39" s="24">
        <v>1172690</v>
      </c>
      <c r="W39" s="24">
        <v>3934410</v>
      </c>
      <c r="X39" s="24">
        <v>4725925</v>
      </c>
      <c r="Y39" s="24">
        <v>-791515</v>
      </c>
      <c r="Z39" s="6">
        <v>-16.75</v>
      </c>
      <c r="AA39" s="22">
        <v>6698448</v>
      </c>
    </row>
    <row r="40" spans="1:27" ht="13.5">
      <c r="A40" s="5" t="s">
        <v>44</v>
      </c>
      <c r="B40" s="3"/>
      <c r="C40" s="22">
        <v>36924134</v>
      </c>
      <c r="D40" s="22"/>
      <c r="E40" s="23">
        <v>28060549</v>
      </c>
      <c r="F40" s="24">
        <v>32905383</v>
      </c>
      <c r="G40" s="24">
        <v>1763705</v>
      </c>
      <c r="H40" s="24">
        <v>2852144</v>
      </c>
      <c r="I40" s="24">
        <v>962119</v>
      </c>
      <c r="J40" s="24">
        <v>5577968</v>
      </c>
      <c r="K40" s="24">
        <v>1478526</v>
      </c>
      <c r="L40" s="24">
        <v>4021661</v>
      </c>
      <c r="M40" s="24">
        <v>1837535</v>
      </c>
      <c r="N40" s="24">
        <v>7337722</v>
      </c>
      <c r="O40" s="24">
        <v>2498050</v>
      </c>
      <c r="P40" s="24">
        <v>2229696</v>
      </c>
      <c r="Q40" s="24">
        <v>1894020</v>
      </c>
      <c r="R40" s="24">
        <v>6621766</v>
      </c>
      <c r="S40" s="24">
        <v>267959</v>
      </c>
      <c r="T40" s="24">
        <v>1707733</v>
      </c>
      <c r="U40" s="24">
        <v>1181611</v>
      </c>
      <c r="V40" s="24">
        <v>3157303</v>
      </c>
      <c r="W40" s="24">
        <v>22694759</v>
      </c>
      <c r="X40" s="24">
        <v>28060547</v>
      </c>
      <c r="Y40" s="24">
        <v>-5365788</v>
      </c>
      <c r="Z40" s="6">
        <v>-19.12</v>
      </c>
      <c r="AA40" s="22">
        <v>32905383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179812336</v>
      </c>
      <c r="D42" s="19">
        <f>SUM(D43:D46)</f>
        <v>0</v>
      </c>
      <c r="E42" s="20">
        <f t="shared" si="8"/>
        <v>179578905</v>
      </c>
      <c r="F42" s="21">
        <f t="shared" si="8"/>
        <v>187323292</v>
      </c>
      <c r="G42" s="21">
        <f t="shared" si="8"/>
        <v>22798072</v>
      </c>
      <c r="H42" s="21">
        <f t="shared" si="8"/>
        <v>20356105</v>
      </c>
      <c r="I42" s="21">
        <f t="shared" si="8"/>
        <v>19099092</v>
      </c>
      <c r="J42" s="21">
        <f t="shared" si="8"/>
        <v>62253269</v>
      </c>
      <c r="K42" s="21">
        <f t="shared" si="8"/>
        <v>9097659</v>
      </c>
      <c r="L42" s="21">
        <f t="shared" si="8"/>
        <v>15463785</v>
      </c>
      <c r="M42" s="21">
        <f t="shared" si="8"/>
        <v>37178117</v>
      </c>
      <c r="N42" s="21">
        <f t="shared" si="8"/>
        <v>61739561</v>
      </c>
      <c r="O42" s="21">
        <f t="shared" si="8"/>
        <v>13580377</v>
      </c>
      <c r="P42" s="21">
        <f t="shared" si="8"/>
        <v>14260281</v>
      </c>
      <c r="Q42" s="21">
        <f t="shared" si="8"/>
        <v>33125907</v>
      </c>
      <c r="R42" s="21">
        <f t="shared" si="8"/>
        <v>60966565</v>
      </c>
      <c r="S42" s="21">
        <f t="shared" si="8"/>
        <v>12649438</v>
      </c>
      <c r="T42" s="21">
        <f t="shared" si="8"/>
        <v>21584251</v>
      </c>
      <c r="U42" s="21">
        <f t="shared" si="8"/>
        <v>24935317</v>
      </c>
      <c r="V42" s="21">
        <f t="shared" si="8"/>
        <v>59169006</v>
      </c>
      <c r="W42" s="21">
        <f t="shared" si="8"/>
        <v>244128401</v>
      </c>
      <c r="X42" s="21">
        <f t="shared" si="8"/>
        <v>179578900</v>
      </c>
      <c r="Y42" s="21">
        <f t="shared" si="8"/>
        <v>64549501</v>
      </c>
      <c r="Z42" s="4">
        <f>+IF(X42&lt;&gt;0,+(Y42/X42)*100,0)</f>
        <v>35.94492504408925</v>
      </c>
      <c r="AA42" s="19">
        <f>SUM(AA43:AA46)</f>
        <v>187323292</v>
      </c>
    </row>
    <row r="43" spans="1:27" ht="13.5">
      <c r="A43" s="5" t="s">
        <v>47</v>
      </c>
      <c r="B43" s="3"/>
      <c r="C43" s="22">
        <v>117746945</v>
      </c>
      <c r="D43" s="22"/>
      <c r="E43" s="23">
        <v>130867408</v>
      </c>
      <c r="F43" s="24">
        <v>132983416</v>
      </c>
      <c r="G43" s="24">
        <v>16239254</v>
      </c>
      <c r="H43" s="24">
        <v>15720566</v>
      </c>
      <c r="I43" s="24">
        <v>12519849</v>
      </c>
      <c r="J43" s="24">
        <v>44479669</v>
      </c>
      <c r="K43" s="24">
        <v>2960773</v>
      </c>
      <c r="L43" s="24">
        <v>9787678</v>
      </c>
      <c r="M43" s="24">
        <v>32765659</v>
      </c>
      <c r="N43" s="24">
        <v>45514110</v>
      </c>
      <c r="O43" s="24">
        <v>11396926</v>
      </c>
      <c r="P43" s="24">
        <v>8823392</v>
      </c>
      <c r="Q43" s="24">
        <v>27098789</v>
      </c>
      <c r="R43" s="24">
        <v>47319107</v>
      </c>
      <c r="S43" s="24">
        <v>9102460</v>
      </c>
      <c r="T43" s="24">
        <v>16495792</v>
      </c>
      <c r="U43" s="24">
        <v>19244470</v>
      </c>
      <c r="V43" s="24">
        <v>44842722</v>
      </c>
      <c r="W43" s="24">
        <v>182155608</v>
      </c>
      <c r="X43" s="24">
        <v>130867408</v>
      </c>
      <c r="Y43" s="24">
        <v>51288200</v>
      </c>
      <c r="Z43" s="6">
        <v>39.19</v>
      </c>
      <c r="AA43" s="22">
        <v>132983416</v>
      </c>
    </row>
    <row r="44" spans="1:27" ht="13.5">
      <c r="A44" s="5" t="s">
        <v>48</v>
      </c>
      <c r="B44" s="3"/>
      <c r="C44" s="22">
        <v>35497617</v>
      </c>
      <c r="D44" s="22"/>
      <c r="E44" s="23">
        <v>31452053</v>
      </c>
      <c r="F44" s="24">
        <v>37318101</v>
      </c>
      <c r="G44" s="24">
        <v>4883645</v>
      </c>
      <c r="H44" s="24">
        <v>1769849</v>
      </c>
      <c r="I44" s="24">
        <v>4864616</v>
      </c>
      <c r="J44" s="24">
        <v>11518110</v>
      </c>
      <c r="K44" s="24">
        <v>4274521</v>
      </c>
      <c r="L44" s="24">
        <v>4550602</v>
      </c>
      <c r="M44" s="24">
        <v>3479875</v>
      </c>
      <c r="N44" s="24">
        <v>12304998</v>
      </c>
      <c r="O44" s="24">
        <v>1098373</v>
      </c>
      <c r="P44" s="24">
        <v>4091751</v>
      </c>
      <c r="Q44" s="24">
        <v>4400328</v>
      </c>
      <c r="R44" s="24">
        <v>9590452</v>
      </c>
      <c r="S44" s="24">
        <v>2238229</v>
      </c>
      <c r="T44" s="24">
        <v>2281184</v>
      </c>
      <c r="U44" s="24">
        <v>4124647</v>
      </c>
      <c r="V44" s="24">
        <v>8644060</v>
      </c>
      <c r="W44" s="24">
        <v>42057620</v>
      </c>
      <c r="X44" s="24">
        <v>31452048</v>
      </c>
      <c r="Y44" s="24">
        <v>10605572</v>
      </c>
      <c r="Z44" s="6">
        <v>33.72</v>
      </c>
      <c r="AA44" s="22">
        <v>37318101</v>
      </c>
    </row>
    <row r="45" spans="1:27" ht="13.5">
      <c r="A45" s="5" t="s">
        <v>49</v>
      </c>
      <c r="B45" s="3"/>
      <c r="C45" s="25">
        <v>2996297</v>
      </c>
      <c r="D45" s="25"/>
      <c r="E45" s="26">
        <v>3068690</v>
      </c>
      <c r="F45" s="27">
        <v>3083080</v>
      </c>
      <c r="G45" s="27">
        <v>117590</v>
      </c>
      <c r="H45" s="27">
        <v>1184320</v>
      </c>
      <c r="I45" s="27">
        <v>426537</v>
      </c>
      <c r="J45" s="27">
        <v>1728447</v>
      </c>
      <c r="K45" s="27">
        <v>843881</v>
      </c>
      <c r="L45" s="27">
        <v>123660</v>
      </c>
      <c r="M45" s="27">
        <v>85052</v>
      </c>
      <c r="N45" s="27">
        <v>1052593</v>
      </c>
      <c r="O45" s="27">
        <v>94030</v>
      </c>
      <c r="P45" s="27">
        <v>433526</v>
      </c>
      <c r="Q45" s="27">
        <v>241477</v>
      </c>
      <c r="R45" s="27">
        <v>769033</v>
      </c>
      <c r="S45" s="27">
        <v>75858</v>
      </c>
      <c r="T45" s="27">
        <v>1468386</v>
      </c>
      <c r="U45" s="27">
        <v>300929</v>
      </c>
      <c r="V45" s="27">
        <v>1845173</v>
      </c>
      <c r="W45" s="27">
        <v>5395246</v>
      </c>
      <c r="X45" s="27">
        <v>3068688</v>
      </c>
      <c r="Y45" s="27">
        <v>2326558</v>
      </c>
      <c r="Z45" s="7">
        <v>75.82</v>
      </c>
      <c r="AA45" s="25">
        <v>3083080</v>
      </c>
    </row>
    <row r="46" spans="1:27" ht="13.5">
      <c r="A46" s="5" t="s">
        <v>50</v>
      </c>
      <c r="B46" s="3"/>
      <c r="C46" s="22">
        <v>23571477</v>
      </c>
      <c r="D46" s="22"/>
      <c r="E46" s="23">
        <v>14190754</v>
      </c>
      <c r="F46" s="24">
        <v>13938695</v>
      </c>
      <c r="G46" s="24">
        <v>1557583</v>
      </c>
      <c r="H46" s="24">
        <v>1681370</v>
      </c>
      <c r="I46" s="24">
        <v>1288090</v>
      </c>
      <c r="J46" s="24">
        <v>4527043</v>
      </c>
      <c r="K46" s="24">
        <v>1018484</v>
      </c>
      <c r="L46" s="24">
        <v>1001845</v>
      </c>
      <c r="M46" s="24">
        <v>847531</v>
      </c>
      <c r="N46" s="24">
        <v>2867860</v>
      </c>
      <c r="O46" s="24">
        <v>991048</v>
      </c>
      <c r="P46" s="24">
        <v>911612</v>
      </c>
      <c r="Q46" s="24">
        <v>1385313</v>
      </c>
      <c r="R46" s="24">
        <v>3287973</v>
      </c>
      <c r="S46" s="24">
        <v>1232891</v>
      </c>
      <c r="T46" s="24">
        <v>1338889</v>
      </c>
      <c r="U46" s="24">
        <v>1265271</v>
      </c>
      <c r="V46" s="24">
        <v>3837051</v>
      </c>
      <c r="W46" s="24">
        <v>14519927</v>
      </c>
      <c r="X46" s="24">
        <v>14190756</v>
      </c>
      <c r="Y46" s="24">
        <v>329171</v>
      </c>
      <c r="Z46" s="6">
        <v>2.32</v>
      </c>
      <c r="AA46" s="22">
        <v>13938695</v>
      </c>
    </row>
    <row r="47" spans="1:27" ht="13.5">
      <c r="A47" s="2" t="s">
        <v>51</v>
      </c>
      <c r="B47" s="8" t="s">
        <v>52</v>
      </c>
      <c r="C47" s="19">
        <v>11900028</v>
      </c>
      <c r="D47" s="19"/>
      <c r="E47" s="20">
        <v>14072384</v>
      </c>
      <c r="F47" s="21">
        <v>14897038</v>
      </c>
      <c r="G47" s="21">
        <v>2628867</v>
      </c>
      <c r="H47" s="21">
        <v>201545</v>
      </c>
      <c r="I47" s="21">
        <v>1093715</v>
      </c>
      <c r="J47" s="21">
        <v>3924127</v>
      </c>
      <c r="K47" s="21">
        <v>694079</v>
      </c>
      <c r="L47" s="21">
        <v>395795</v>
      </c>
      <c r="M47" s="21">
        <v>827851</v>
      </c>
      <c r="N47" s="21">
        <v>1917725</v>
      </c>
      <c r="O47" s="21">
        <v>386537</v>
      </c>
      <c r="P47" s="21">
        <v>566987</v>
      </c>
      <c r="Q47" s="21">
        <v>3625647</v>
      </c>
      <c r="R47" s="21">
        <v>4579171</v>
      </c>
      <c r="S47" s="21">
        <v>328888</v>
      </c>
      <c r="T47" s="21">
        <v>1572265</v>
      </c>
      <c r="U47" s="21">
        <v>1738861</v>
      </c>
      <c r="V47" s="21">
        <v>3640014</v>
      </c>
      <c r="W47" s="21">
        <v>14061037</v>
      </c>
      <c r="X47" s="21">
        <v>14072387</v>
      </c>
      <c r="Y47" s="21">
        <v>-11350</v>
      </c>
      <c r="Z47" s="4">
        <v>-0.08</v>
      </c>
      <c r="AA47" s="19">
        <v>14897038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490704788</v>
      </c>
      <c r="D48" s="40">
        <f>+D28+D32+D38+D42+D47</f>
        <v>0</v>
      </c>
      <c r="E48" s="41">
        <f t="shared" si="9"/>
        <v>479434127</v>
      </c>
      <c r="F48" s="42">
        <f t="shared" si="9"/>
        <v>515348257</v>
      </c>
      <c r="G48" s="42">
        <f t="shared" si="9"/>
        <v>36590497</v>
      </c>
      <c r="H48" s="42">
        <f t="shared" si="9"/>
        <v>39973059</v>
      </c>
      <c r="I48" s="42">
        <f t="shared" si="9"/>
        <v>32446305</v>
      </c>
      <c r="J48" s="42">
        <f t="shared" si="9"/>
        <v>109009861</v>
      </c>
      <c r="K48" s="42">
        <f t="shared" si="9"/>
        <v>22763218</v>
      </c>
      <c r="L48" s="42">
        <f t="shared" si="9"/>
        <v>40958738</v>
      </c>
      <c r="M48" s="42">
        <f t="shared" si="9"/>
        <v>51061572</v>
      </c>
      <c r="N48" s="42">
        <f t="shared" si="9"/>
        <v>114783528</v>
      </c>
      <c r="O48" s="42">
        <f t="shared" si="9"/>
        <v>32558512</v>
      </c>
      <c r="P48" s="42">
        <f t="shared" si="9"/>
        <v>33006044</v>
      </c>
      <c r="Q48" s="42">
        <f t="shared" si="9"/>
        <v>59259871</v>
      </c>
      <c r="R48" s="42">
        <f t="shared" si="9"/>
        <v>124824427</v>
      </c>
      <c r="S48" s="42">
        <f t="shared" si="9"/>
        <v>27905761</v>
      </c>
      <c r="T48" s="42">
        <f t="shared" si="9"/>
        <v>37412175</v>
      </c>
      <c r="U48" s="42">
        <f t="shared" si="9"/>
        <v>44788701</v>
      </c>
      <c r="V48" s="42">
        <f t="shared" si="9"/>
        <v>110106637</v>
      </c>
      <c r="W48" s="42">
        <f t="shared" si="9"/>
        <v>458724453</v>
      </c>
      <c r="X48" s="42">
        <f t="shared" si="9"/>
        <v>479434122</v>
      </c>
      <c r="Y48" s="42">
        <f t="shared" si="9"/>
        <v>-20709669</v>
      </c>
      <c r="Z48" s="43">
        <f>+IF(X48&lt;&gt;0,+(Y48/X48)*100,0)</f>
        <v>-4.319606813467482</v>
      </c>
      <c r="AA48" s="40">
        <f>+AA28+AA32+AA38+AA42+AA47</f>
        <v>515348257</v>
      </c>
    </row>
    <row r="49" spans="1:27" ht="13.5">
      <c r="A49" s="14" t="s">
        <v>58</v>
      </c>
      <c r="B49" s="15"/>
      <c r="C49" s="44">
        <f aca="true" t="shared" si="10" ref="C49:Y49">+C25-C48</f>
        <v>86313187</v>
      </c>
      <c r="D49" s="44">
        <f>+D25-D48</f>
        <v>0</v>
      </c>
      <c r="E49" s="45">
        <f t="shared" si="10"/>
        <v>-6297349</v>
      </c>
      <c r="F49" s="46">
        <f t="shared" si="10"/>
        <v>-1487717</v>
      </c>
      <c r="G49" s="46">
        <f t="shared" si="10"/>
        <v>50847899</v>
      </c>
      <c r="H49" s="46">
        <f t="shared" si="10"/>
        <v>-18065796</v>
      </c>
      <c r="I49" s="46">
        <f t="shared" si="10"/>
        <v>-15692399</v>
      </c>
      <c r="J49" s="46">
        <f t="shared" si="10"/>
        <v>17089704</v>
      </c>
      <c r="K49" s="46">
        <f t="shared" si="10"/>
        <v>3959364</v>
      </c>
      <c r="L49" s="46">
        <f t="shared" si="10"/>
        <v>-9454754</v>
      </c>
      <c r="M49" s="46">
        <f t="shared" si="10"/>
        <v>10161747</v>
      </c>
      <c r="N49" s="46">
        <f t="shared" si="10"/>
        <v>4666357</v>
      </c>
      <c r="O49" s="46">
        <f t="shared" si="10"/>
        <v>-17071670</v>
      </c>
      <c r="P49" s="46">
        <f t="shared" si="10"/>
        <v>-15399827</v>
      </c>
      <c r="Q49" s="46">
        <f t="shared" si="10"/>
        <v>11206103</v>
      </c>
      <c r="R49" s="46">
        <f t="shared" si="10"/>
        <v>-21265394</v>
      </c>
      <c r="S49" s="46">
        <f t="shared" si="10"/>
        <v>-10466179</v>
      </c>
      <c r="T49" s="46">
        <f t="shared" si="10"/>
        <v>-15560856</v>
      </c>
      <c r="U49" s="46">
        <f t="shared" si="10"/>
        <v>-9778049</v>
      </c>
      <c r="V49" s="46">
        <f t="shared" si="10"/>
        <v>-35805084</v>
      </c>
      <c r="W49" s="46">
        <f t="shared" si="10"/>
        <v>-35314417</v>
      </c>
      <c r="X49" s="46">
        <f>IF(F25=F48,0,X25-X48)</f>
        <v>-6297344</v>
      </c>
      <c r="Y49" s="46">
        <f t="shared" si="10"/>
        <v>-29017073</v>
      </c>
      <c r="Z49" s="47">
        <f>+IF(X49&lt;&gt;0,+(Y49/X49)*100,0)</f>
        <v>460.7827204611976</v>
      </c>
      <c r="AA49" s="44">
        <f>+AA25-AA48</f>
        <v>-1487717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161540652</v>
      </c>
      <c r="D5" s="19">
        <f>SUM(D6:D8)</f>
        <v>0</v>
      </c>
      <c r="E5" s="20">
        <f t="shared" si="0"/>
        <v>166253494</v>
      </c>
      <c r="F5" s="21">
        <f t="shared" si="0"/>
        <v>197212492</v>
      </c>
      <c r="G5" s="21">
        <f t="shared" si="0"/>
        <v>52193541</v>
      </c>
      <c r="H5" s="21">
        <f t="shared" si="0"/>
        <v>5124570</v>
      </c>
      <c r="I5" s="21">
        <f t="shared" si="0"/>
        <v>7164340</v>
      </c>
      <c r="J5" s="21">
        <f t="shared" si="0"/>
        <v>64482451</v>
      </c>
      <c r="K5" s="21">
        <f t="shared" si="0"/>
        <v>5299987</v>
      </c>
      <c r="L5" s="21">
        <f t="shared" si="0"/>
        <v>6583126</v>
      </c>
      <c r="M5" s="21">
        <f t="shared" si="0"/>
        <v>27908044</v>
      </c>
      <c r="N5" s="21">
        <f t="shared" si="0"/>
        <v>39791157</v>
      </c>
      <c r="O5" s="21">
        <f t="shared" si="0"/>
        <v>5928557</v>
      </c>
      <c r="P5" s="21">
        <f t="shared" si="0"/>
        <v>6006907</v>
      </c>
      <c r="Q5" s="21">
        <f t="shared" si="0"/>
        <v>29561663</v>
      </c>
      <c r="R5" s="21">
        <f t="shared" si="0"/>
        <v>41497127</v>
      </c>
      <c r="S5" s="21">
        <f t="shared" si="0"/>
        <v>5677395</v>
      </c>
      <c r="T5" s="21">
        <f t="shared" si="0"/>
        <v>5899627</v>
      </c>
      <c r="U5" s="21">
        <f t="shared" si="0"/>
        <v>11460766</v>
      </c>
      <c r="V5" s="21">
        <f t="shared" si="0"/>
        <v>23037788</v>
      </c>
      <c r="W5" s="21">
        <f t="shared" si="0"/>
        <v>168808523</v>
      </c>
      <c r="X5" s="21">
        <f t="shared" si="0"/>
        <v>166253523</v>
      </c>
      <c r="Y5" s="21">
        <f t="shared" si="0"/>
        <v>2555000</v>
      </c>
      <c r="Z5" s="4">
        <f>+IF(X5&lt;&gt;0,+(Y5/X5)*100,0)</f>
        <v>1.5368095387668868</v>
      </c>
      <c r="AA5" s="19">
        <f>SUM(AA6:AA8)</f>
        <v>197212492</v>
      </c>
    </row>
    <row r="6" spans="1:27" ht="13.5">
      <c r="A6" s="5" t="s">
        <v>33</v>
      </c>
      <c r="B6" s="3"/>
      <c r="C6" s="22">
        <v>92280563</v>
      </c>
      <c r="D6" s="22"/>
      <c r="E6" s="23">
        <v>92195574</v>
      </c>
      <c r="F6" s="24">
        <v>123154574</v>
      </c>
      <c r="G6" s="24">
        <v>38366182</v>
      </c>
      <c r="H6" s="24">
        <v>-33278</v>
      </c>
      <c r="I6" s="24">
        <v>8946</v>
      </c>
      <c r="J6" s="24">
        <v>38341850</v>
      </c>
      <c r="K6" s="24">
        <v>4593</v>
      </c>
      <c r="L6" s="24">
        <v>1642</v>
      </c>
      <c r="M6" s="24">
        <v>22436000</v>
      </c>
      <c r="N6" s="24">
        <v>22442235</v>
      </c>
      <c r="O6" s="24">
        <v>316481</v>
      </c>
      <c r="P6" s="24">
        <v>4467</v>
      </c>
      <c r="Q6" s="24">
        <v>23792866</v>
      </c>
      <c r="R6" s="24">
        <v>24113814</v>
      </c>
      <c r="S6" s="24">
        <v>3407030</v>
      </c>
      <c r="T6" s="24">
        <v>37736</v>
      </c>
      <c r="U6" s="24">
        <v>1266</v>
      </c>
      <c r="V6" s="24">
        <v>3446032</v>
      </c>
      <c r="W6" s="24">
        <v>88343931</v>
      </c>
      <c r="X6" s="24">
        <v>92195603</v>
      </c>
      <c r="Y6" s="24">
        <v>-3851672</v>
      </c>
      <c r="Z6" s="6">
        <v>-4.18</v>
      </c>
      <c r="AA6" s="22">
        <v>123154574</v>
      </c>
    </row>
    <row r="7" spans="1:27" ht="13.5">
      <c r="A7" s="5" t="s">
        <v>34</v>
      </c>
      <c r="B7" s="3"/>
      <c r="C7" s="25">
        <v>69249994</v>
      </c>
      <c r="D7" s="25"/>
      <c r="E7" s="26">
        <v>74043200</v>
      </c>
      <c r="F7" s="27">
        <v>74043199</v>
      </c>
      <c r="G7" s="27">
        <v>13827083</v>
      </c>
      <c r="H7" s="27">
        <v>5155795</v>
      </c>
      <c r="I7" s="27">
        <v>7153626</v>
      </c>
      <c r="J7" s="27">
        <v>26136504</v>
      </c>
      <c r="K7" s="27">
        <v>5295148</v>
      </c>
      <c r="L7" s="27">
        <v>6579331</v>
      </c>
      <c r="M7" s="27">
        <v>5472044</v>
      </c>
      <c r="N7" s="27">
        <v>17346523</v>
      </c>
      <c r="O7" s="27">
        <v>5611683</v>
      </c>
      <c r="P7" s="27">
        <v>6002440</v>
      </c>
      <c r="Q7" s="27">
        <v>5768797</v>
      </c>
      <c r="R7" s="27">
        <v>17382920</v>
      </c>
      <c r="S7" s="27">
        <v>2269169</v>
      </c>
      <c r="T7" s="27">
        <v>5861702</v>
      </c>
      <c r="U7" s="27">
        <v>11459311</v>
      </c>
      <c r="V7" s="27">
        <v>19590182</v>
      </c>
      <c r="W7" s="27">
        <v>80456129</v>
      </c>
      <c r="X7" s="27">
        <v>74043201</v>
      </c>
      <c r="Y7" s="27">
        <v>6412928</v>
      </c>
      <c r="Z7" s="7">
        <v>8.66</v>
      </c>
      <c r="AA7" s="25">
        <v>74043199</v>
      </c>
    </row>
    <row r="8" spans="1:27" ht="13.5">
      <c r="A8" s="5" t="s">
        <v>35</v>
      </c>
      <c r="B8" s="3"/>
      <c r="C8" s="22">
        <v>10095</v>
      </c>
      <c r="D8" s="22"/>
      <c r="E8" s="23">
        <v>14720</v>
      </c>
      <c r="F8" s="24">
        <v>14719</v>
      </c>
      <c r="G8" s="24">
        <v>276</v>
      </c>
      <c r="H8" s="24">
        <v>2053</v>
      </c>
      <c r="I8" s="24">
        <v>1768</v>
      </c>
      <c r="J8" s="24">
        <v>4097</v>
      </c>
      <c r="K8" s="24">
        <v>246</v>
      </c>
      <c r="L8" s="24">
        <v>2153</v>
      </c>
      <c r="M8" s="24"/>
      <c r="N8" s="24">
        <v>2399</v>
      </c>
      <c r="O8" s="24">
        <v>393</v>
      </c>
      <c r="P8" s="24"/>
      <c r="Q8" s="24"/>
      <c r="R8" s="24">
        <v>393</v>
      </c>
      <c r="S8" s="24">
        <v>1196</v>
      </c>
      <c r="T8" s="24">
        <v>189</v>
      </c>
      <c r="U8" s="24">
        <v>189</v>
      </c>
      <c r="V8" s="24">
        <v>1574</v>
      </c>
      <c r="W8" s="24">
        <v>8463</v>
      </c>
      <c r="X8" s="24">
        <v>14719</v>
      </c>
      <c r="Y8" s="24">
        <v>-6256</v>
      </c>
      <c r="Z8" s="6">
        <v>-42.5</v>
      </c>
      <c r="AA8" s="22">
        <v>14719</v>
      </c>
    </row>
    <row r="9" spans="1:27" ht="13.5">
      <c r="A9" s="2" t="s">
        <v>36</v>
      </c>
      <c r="B9" s="3"/>
      <c r="C9" s="19">
        <f aca="true" t="shared" si="1" ref="C9:Y9">SUM(C10:C14)</f>
        <v>568637</v>
      </c>
      <c r="D9" s="19">
        <f>SUM(D10:D14)</f>
        <v>0</v>
      </c>
      <c r="E9" s="20">
        <f t="shared" si="1"/>
        <v>713884</v>
      </c>
      <c r="F9" s="21">
        <f t="shared" si="1"/>
        <v>713887</v>
      </c>
      <c r="G9" s="21">
        <f t="shared" si="1"/>
        <v>33781</v>
      </c>
      <c r="H9" s="21">
        <f t="shared" si="1"/>
        <v>29648</v>
      </c>
      <c r="I9" s="21">
        <f t="shared" si="1"/>
        <v>9365</v>
      </c>
      <c r="J9" s="21">
        <f t="shared" si="1"/>
        <v>72794</v>
      </c>
      <c r="K9" s="21">
        <f t="shared" si="1"/>
        <v>11889</v>
      </c>
      <c r="L9" s="21">
        <f t="shared" si="1"/>
        <v>15672</v>
      </c>
      <c r="M9" s="21">
        <f t="shared" si="1"/>
        <v>9949</v>
      </c>
      <c r="N9" s="21">
        <f t="shared" si="1"/>
        <v>37510</v>
      </c>
      <c r="O9" s="21">
        <f t="shared" si="1"/>
        <v>16018</v>
      </c>
      <c r="P9" s="21">
        <f t="shared" si="1"/>
        <v>26997</v>
      </c>
      <c r="Q9" s="21">
        <f t="shared" si="1"/>
        <v>13177</v>
      </c>
      <c r="R9" s="21">
        <f t="shared" si="1"/>
        <v>56192</v>
      </c>
      <c r="S9" s="21">
        <f t="shared" si="1"/>
        <v>18314</v>
      </c>
      <c r="T9" s="21">
        <f t="shared" si="1"/>
        <v>21420</v>
      </c>
      <c r="U9" s="21">
        <f t="shared" si="1"/>
        <v>11793</v>
      </c>
      <c r="V9" s="21">
        <f t="shared" si="1"/>
        <v>51527</v>
      </c>
      <c r="W9" s="21">
        <f t="shared" si="1"/>
        <v>218023</v>
      </c>
      <c r="X9" s="21">
        <f t="shared" si="1"/>
        <v>713885</v>
      </c>
      <c r="Y9" s="21">
        <f t="shared" si="1"/>
        <v>-495862</v>
      </c>
      <c r="Z9" s="4">
        <f>+IF(X9&lt;&gt;0,+(Y9/X9)*100,0)</f>
        <v>-69.45964686188952</v>
      </c>
      <c r="AA9" s="19">
        <f>SUM(AA10:AA14)</f>
        <v>713887</v>
      </c>
    </row>
    <row r="10" spans="1:27" ht="13.5">
      <c r="A10" s="5" t="s">
        <v>37</v>
      </c>
      <c r="B10" s="3"/>
      <c r="C10" s="22">
        <v>84905</v>
      </c>
      <c r="D10" s="22"/>
      <c r="E10" s="23">
        <v>86565</v>
      </c>
      <c r="F10" s="24">
        <v>86564</v>
      </c>
      <c r="G10" s="24">
        <v>7173</v>
      </c>
      <c r="H10" s="24">
        <v>8692</v>
      </c>
      <c r="I10" s="24">
        <v>7247</v>
      </c>
      <c r="J10" s="24">
        <v>23112</v>
      </c>
      <c r="K10" s="24">
        <v>5265</v>
      </c>
      <c r="L10" s="24">
        <v>5854</v>
      </c>
      <c r="M10" s="24">
        <v>6278</v>
      </c>
      <c r="N10" s="24">
        <v>17397</v>
      </c>
      <c r="O10" s="24">
        <v>8782</v>
      </c>
      <c r="P10" s="24">
        <v>11587</v>
      </c>
      <c r="Q10" s="24">
        <v>7353</v>
      </c>
      <c r="R10" s="24">
        <v>27722</v>
      </c>
      <c r="S10" s="24">
        <v>5838</v>
      </c>
      <c r="T10" s="24">
        <v>15920</v>
      </c>
      <c r="U10" s="24">
        <v>9143</v>
      </c>
      <c r="V10" s="24">
        <v>30901</v>
      </c>
      <c r="W10" s="24">
        <v>99132</v>
      </c>
      <c r="X10" s="24">
        <v>86566</v>
      </c>
      <c r="Y10" s="24">
        <v>12566</v>
      </c>
      <c r="Z10" s="6">
        <v>14.52</v>
      </c>
      <c r="AA10" s="22">
        <v>86564</v>
      </c>
    </row>
    <row r="11" spans="1:27" ht="13.5">
      <c r="A11" s="5" t="s">
        <v>38</v>
      </c>
      <c r="B11" s="3"/>
      <c r="C11" s="22">
        <v>12197</v>
      </c>
      <c r="D11" s="22"/>
      <c r="E11" s="23">
        <v>19668</v>
      </c>
      <c r="F11" s="24">
        <v>19673</v>
      </c>
      <c r="G11" s="24"/>
      <c r="H11" s="24"/>
      <c r="I11" s="24"/>
      <c r="J11" s="24"/>
      <c r="K11" s="24">
        <v>640</v>
      </c>
      <c r="L11" s="24">
        <v>568</v>
      </c>
      <c r="M11" s="24">
        <v>2021</v>
      </c>
      <c r="N11" s="24">
        <v>3229</v>
      </c>
      <c r="O11" s="24">
        <v>3936</v>
      </c>
      <c r="P11" s="24">
        <v>273</v>
      </c>
      <c r="Q11" s="24">
        <v>474</v>
      </c>
      <c r="R11" s="24">
        <v>4683</v>
      </c>
      <c r="S11" s="24">
        <v>326</v>
      </c>
      <c r="T11" s="24"/>
      <c r="U11" s="24"/>
      <c r="V11" s="24">
        <v>326</v>
      </c>
      <c r="W11" s="24">
        <v>8238</v>
      </c>
      <c r="X11" s="24">
        <v>19668</v>
      </c>
      <c r="Y11" s="24">
        <v>-11430</v>
      </c>
      <c r="Z11" s="6">
        <v>-58.11</v>
      </c>
      <c r="AA11" s="22">
        <v>19673</v>
      </c>
    </row>
    <row r="12" spans="1:27" ht="13.5">
      <c r="A12" s="5" t="s">
        <v>39</v>
      </c>
      <c r="B12" s="3"/>
      <c r="C12" s="22">
        <v>471535</v>
      </c>
      <c r="D12" s="22"/>
      <c r="E12" s="23">
        <v>607651</v>
      </c>
      <c r="F12" s="24">
        <v>607650</v>
      </c>
      <c r="G12" s="24">
        <v>26608</v>
      </c>
      <c r="H12" s="24">
        <v>20956</v>
      </c>
      <c r="I12" s="24">
        <v>2118</v>
      </c>
      <c r="J12" s="24">
        <v>49682</v>
      </c>
      <c r="K12" s="24">
        <v>5984</v>
      </c>
      <c r="L12" s="24">
        <v>9250</v>
      </c>
      <c r="M12" s="24">
        <v>1650</v>
      </c>
      <c r="N12" s="24">
        <v>16884</v>
      </c>
      <c r="O12" s="24">
        <v>3300</v>
      </c>
      <c r="P12" s="24">
        <v>15137</v>
      </c>
      <c r="Q12" s="24">
        <v>5350</v>
      </c>
      <c r="R12" s="24">
        <v>23787</v>
      </c>
      <c r="S12" s="24">
        <v>12150</v>
      </c>
      <c r="T12" s="24">
        <v>5500</v>
      </c>
      <c r="U12" s="24">
        <v>2650</v>
      </c>
      <c r="V12" s="24">
        <v>20300</v>
      </c>
      <c r="W12" s="24">
        <v>110653</v>
      </c>
      <c r="X12" s="24">
        <v>607651</v>
      </c>
      <c r="Y12" s="24">
        <v>-496998</v>
      </c>
      <c r="Z12" s="6">
        <v>-81.79</v>
      </c>
      <c r="AA12" s="22">
        <v>607650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25349385</v>
      </c>
      <c r="D15" s="19">
        <f>SUM(D16:D18)</f>
        <v>0</v>
      </c>
      <c r="E15" s="20">
        <f t="shared" si="2"/>
        <v>11022156</v>
      </c>
      <c r="F15" s="21">
        <f t="shared" si="2"/>
        <v>11022156</v>
      </c>
      <c r="G15" s="21">
        <f t="shared" si="2"/>
        <v>1853708</v>
      </c>
      <c r="H15" s="21">
        <f t="shared" si="2"/>
        <v>712676</v>
      </c>
      <c r="I15" s="21">
        <f t="shared" si="2"/>
        <v>355774</v>
      </c>
      <c r="J15" s="21">
        <f t="shared" si="2"/>
        <v>2922158</v>
      </c>
      <c r="K15" s="21">
        <f t="shared" si="2"/>
        <v>709805</v>
      </c>
      <c r="L15" s="21">
        <f t="shared" si="2"/>
        <v>385005</v>
      </c>
      <c r="M15" s="21">
        <f t="shared" si="2"/>
        <v>-31542</v>
      </c>
      <c r="N15" s="21">
        <f t="shared" si="2"/>
        <v>1063268</v>
      </c>
      <c r="O15" s="21">
        <f t="shared" si="2"/>
        <v>1291858</v>
      </c>
      <c r="P15" s="21">
        <f t="shared" si="2"/>
        <v>-18809</v>
      </c>
      <c r="Q15" s="21">
        <f t="shared" si="2"/>
        <v>855072</v>
      </c>
      <c r="R15" s="21">
        <f t="shared" si="2"/>
        <v>2128121</v>
      </c>
      <c r="S15" s="21">
        <f t="shared" si="2"/>
        <v>624780</v>
      </c>
      <c r="T15" s="21">
        <f t="shared" si="2"/>
        <v>533981</v>
      </c>
      <c r="U15" s="21">
        <f t="shared" si="2"/>
        <v>-958177</v>
      </c>
      <c r="V15" s="21">
        <f t="shared" si="2"/>
        <v>200584</v>
      </c>
      <c r="W15" s="21">
        <f t="shared" si="2"/>
        <v>6314131</v>
      </c>
      <c r="X15" s="21">
        <f t="shared" si="2"/>
        <v>11022126</v>
      </c>
      <c r="Y15" s="21">
        <f t="shared" si="2"/>
        <v>-4707995</v>
      </c>
      <c r="Z15" s="4">
        <f>+IF(X15&lt;&gt;0,+(Y15/X15)*100,0)</f>
        <v>-42.714037201171536</v>
      </c>
      <c r="AA15" s="19">
        <f>SUM(AA16:AA18)</f>
        <v>11022156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>
        <v>351118</v>
      </c>
      <c r="J16" s="24">
        <v>351118</v>
      </c>
      <c r="K16" s="24"/>
      <c r="L16" s="24"/>
      <c r="M16" s="24"/>
      <c r="N16" s="24"/>
      <c r="O16" s="24"/>
      <c r="P16" s="24"/>
      <c r="Q16" s="24"/>
      <c r="R16" s="24"/>
      <c r="S16" s="24">
        <v>601949</v>
      </c>
      <c r="T16" s="24"/>
      <c r="U16" s="24"/>
      <c r="V16" s="24">
        <v>601949</v>
      </c>
      <c r="W16" s="24">
        <v>953067</v>
      </c>
      <c r="X16" s="24"/>
      <c r="Y16" s="24">
        <v>953067</v>
      </c>
      <c r="Z16" s="6">
        <v>0</v>
      </c>
      <c r="AA16" s="22"/>
    </row>
    <row r="17" spans="1:27" ht="13.5">
      <c r="A17" s="5" t="s">
        <v>44</v>
      </c>
      <c r="B17" s="3"/>
      <c r="C17" s="22">
        <v>25349385</v>
      </c>
      <c r="D17" s="22"/>
      <c r="E17" s="23">
        <v>11022156</v>
      </c>
      <c r="F17" s="24">
        <v>11022156</v>
      </c>
      <c r="G17" s="24">
        <v>1853708</v>
      </c>
      <c r="H17" s="24">
        <v>712676</v>
      </c>
      <c r="I17" s="24">
        <v>4656</v>
      </c>
      <c r="J17" s="24">
        <v>2571040</v>
      </c>
      <c r="K17" s="24">
        <v>709805</v>
      </c>
      <c r="L17" s="24">
        <v>385005</v>
      </c>
      <c r="M17" s="24">
        <v>-31542</v>
      </c>
      <c r="N17" s="24">
        <v>1063268</v>
      </c>
      <c r="O17" s="24">
        <v>1291858</v>
      </c>
      <c r="P17" s="24">
        <v>-18809</v>
      </c>
      <c r="Q17" s="24">
        <v>855072</v>
      </c>
      <c r="R17" s="24">
        <v>2128121</v>
      </c>
      <c r="S17" s="24">
        <v>22831</v>
      </c>
      <c r="T17" s="24">
        <v>533981</v>
      </c>
      <c r="U17" s="24">
        <v>-958177</v>
      </c>
      <c r="V17" s="24">
        <v>-401365</v>
      </c>
      <c r="W17" s="24">
        <v>5361064</v>
      </c>
      <c r="X17" s="24">
        <v>11022126</v>
      </c>
      <c r="Y17" s="24">
        <v>-5661062</v>
      </c>
      <c r="Z17" s="6">
        <v>-51.36</v>
      </c>
      <c r="AA17" s="22">
        <v>11022156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105646863</v>
      </c>
      <c r="D19" s="19">
        <f>SUM(D20:D23)</f>
        <v>0</v>
      </c>
      <c r="E19" s="20">
        <f t="shared" si="3"/>
        <v>106414817</v>
      </c>
      <c r="F19" s="21">
        <f t="shared" si="3"/>
        <v>106414816</v>
      </c>
      <c r="G19" s="21">
        <f t="shared" si="3"/>
        <v>8552065</v>
      </c>
      <c r="H19" s="21">
        <f t="shared" si="3"/>
        <v>9200204</v>
      </c>
      <c r="I19" s="21">
        <f t="shared" si="3"/>
        <v>8445058</v>
      </c>
      <c r="J19" s="21">
        <f t="shared" si="3"/>
        <v>26197327</v>
      </c>
      <c r="K19" s="21">
        <f t="shared" si="3"/>
        <v>9018070</v>
      </c>
      <c r="L19" s="21">
        <f t="shared" si="3"/>
        <v>8467040</v>
      </c>
      <c r="M19" s="21">
        <f t="shared" si="3"/>
        <v>5828759</v>
      </c>
      <c r="N19" s="21">
        <f t="shared" si="3"/>
        <v>23313869</v>
      </c>
      <c r="O19" s="21">
        <f t="shared" si="3"/>
        <v>9543110</v>
      </c>
      <c r="P19" s="21">
        <f t="shared" si="3"/>
        <v>7679735</v>
      </c>
      <c r="Q19" s="21">
        <f t="shared" si="3"/>
        <v>7629101</v>
      </c>
      <c r="R19" s="21">
        <f t="shared" si="3"/>
        <v>24851946</v>
      </c>
      <c r="S19" s="21">
        <f t="shared" si="3"/>
        <v>9234322</v>
      </c>
      <c r="T19" s="21">
        <f t="shared" si="3"/>
        <v>8285565</v>
      </c>
      <c r="U19" s="21">
        <f t="shared" si="3"/>
        <v>15529297</v>
      </c>
      <c r="V19" s="21">
        <f t="shared" si="3"/>
        <v>33049184</v>
      </c>
      <c r="W19" s="21">
        <f t="shared" si="3"/>
        <v>107412326</v>
      </c>
      <c r="X19" s="21">
        <f t="shared" si="3"/>
        <v>106414817</v>
      </c>
      <c r="Y19" s="21">
        <f t="shared" si="3"/>
        <v>997509</v>
      </c>
      <c r="Z19" s="4">
        <f>+IF(X19&lt;&gt;0,+(Y19/X19)*100,0)</f>
        <v>0.9373779217230623</v>
      </c>
      <c r="AA19" s="19">
        <f>SUM(AA20:AA23)</f>
        <v>106414816</v>
      </c>
    </row>
    <row r="20" spans="1:27" ht="13.5">
      <c r="A20" s="5" t="s">
        <v>47</v>
      </c>
      <c r="B20" s="3"/>
      <c r="C20" s="22">
        <v>57114556</v>
      </c>
      <c r="D20" s="22"/>
      <c r="E20" s="23">
        <v>50257413</v>
      </c>
      <c r="F20" s="24">
        <v>50257412</v>
      </c>
      <c r="G20" s="24">
        <v>4253520</v>
      </c>
      <c r="H20" s="24">
        <v>5184560</v>
      </c>
      <c r="I20" s="24">
        <v>4334085</v>
      </c>
      <c r="J20" s="24">
        <v>13772165</v>
      </c>
      <c r="K20" s="24">
        <v>4428318</v>
      </c>
      <c r="L20" s="24">
        <v>5036244</v>
      </c>
      <c r="M20" s="24">
        <v>1842458</v>
      </c>
      <c r="N20" s="24">
        <v>11307020</v>
      </c>
      <c r="O20" s="24">
        <v>5108286</v>
      </c>
      <c r="P20" s="24">
        <v>3716153</v>
      </c>
      <c r="Q20" s="24">
        <v>3849723</v>
      </c>
      <c r="R20" s="24">
        <v>12674162</v>
      </c>
      <c r="S20" s="24">
        <v>4565208</v>
      </c>
      <c r="T20" s="24">
        <v>4057924</v>
      </c>
      <c r="U20" s="24">
        <v>7057201</v>
      </c>
      <c r="V20" s="24">
        <v>15680333</v>
      </c>
      <c r="W20" s="24">
        <v>53433680</v>
      </c>
      <c r="X20" s="24">
        <v>50257413</v>
      </c>
      <c r="Y20" s="24">
        <v>3176267</v>
      </c>
      <c r="Z20" s="6">
        <v>6.32</v>
      </c>
      <c r="AA20" s="22">
        <v>50257412</v>
      </c>
    </row>
    <row r="21" spans="1:27" ht="13.5">
      <c r="A21" s="5" t="s">
        <v>48</v>
      </c>
      <c r="B21" s="3"/>
      <c r="C21" s="22">
        <v>26641289</v>
      </c>
      <c r="D21" s="22"/>
      <c r="E21" s="23">
        <v>32951469</v>
      </c>
      <c r="F21" s="24">
        <v>32951469</v>
      </c>
      <c r="G21" s="24">
        <v>2494651</v>
      </c>
      <c r="H21" s="24">
        <v>2211938</v>
      </c>
      <c r="I21" s="24">
        <v>2305155</v>
      </c>
      <c r="J21" s="24">
        <v>7011744</v>
      </c>
      <c r="K21" s="24">
        <v>2782692</v>
      </c>
      <c r="L21" s="24">
        <v>1522195</v>
      </c>
      <c r="M21" s="24">
        <v>2155954</v>
      </c>
      <c r="N21" s="24">
        <v>6460841</v>
      </c>
      <c r="O21" s="24">
        <v>2633020</v>
      </c>
      <c r="P21" s="24">
        <v>2140182</v>
      </c>
      <c r="Q21" s="24">
        <v>1976540</v>
      </c>
      <c r="R21" s="24">
        <v>6749742</v>
      </c>
      <c r="S21" s="24">
        <v>2836766</v>
      </c>
      <c r="T21" s="24">
        <v>2393283</v>
      </c>
      <c r="U21" s="24">
        <v>4812907</v>
      </c>
      <c r="V21" s="24">
        <v>10042956</v>
      </c>
      <c r="W21" s="24">
        <v>30265283</v>
      </c>
      <c r="X21" s="24">
        <v>32951469</v>
      </c>
      <c r="Y21" s="24">
        <v>-2686186</v>
      </c>
      <c r="Z21" s="6">
        <v>-8.15</v>
      </c>
      <c r="AA21" s="22">
        <v>32951469</v>
      </c>
    </row>
    <row r="22" spans="1:27" ht="13.5">
      <c r="A22" s="5" t="s">
        <v>49</v>
      </c>
      <c r="B22" s="3"/>
      <c r="C22" s="25">
        <v>12148987</v>
      </c>
      <c r="D22" s="25"/>
      <c r="E22" s="26">
        <v>13552492</v>
      </c>
      <c r="F22" s="27">
        <v>13552492</v>
      </c>
      <c r="G22" s="27">
        <v>1127297</v>
      </c>
      <c r="H22" s="27">
        <v>1129158</v>
      </c>
      <c r="I22" s="27">
        <v>1131078</v>
      </c>
      <c r="J22" s="27">
        <v>3387533</v>
      </c>
      <c r="K22" s="27">
        <v>1130749</v>
      </c>
      <c r="L22" s="27">
        <v>1135225</v>
      </c>
      <c r="M22" s="27">
        <v>1128213</v>
      </c>
      <c r="N22" s="27">
        <v>3394187</v>
      </c>
      <c r="O22" s="27">
        <v>1129934</v>
      </c>
      <c r="P22" s="27">
        <v>1130189</v>
      </c>
      <c r="Q22" s="27">
        <v>1107403</v>
      </c>
      <c r="R22" s="27">
        <v>3367526</v>
      </c>
      <c r="S22" s="27">
        <v>1137252</v>
      </c>
      <c r="T22" s="27">
        <v>1135267</v>
      </c>
      <c r="U22" s="27">
        <v>2273050</v>
      </c>
      <c r="V22" s="27">
        <v>4545569</v>
      </c>
      <c r="W22" s="27">
        <v>14694815</v>
      </c>
      <c r="X22" s="27">
        <v>13552492</v>
      </c>
      <c r="Y22" s="27">
        <v>1142323</v>
      </c>
      <c r="Z22" s="7">
        <v>8.43</v>
      </c>
      <c r="AA22" s="25">
        <v>13552492</v>
      </c>
    </row>
    <row r="23" spans="1:27" ht="13.5">
      <c r="A23" s="5" t="s">
        <v>50</v>
      </c>
      <c r="B23" s="3"/>
      <c r="C23" s="22">
        <v>9742031</v>
      </c>
      <c r="D23" s="22"/>
      <c r="E23" s="23">
        <v>9653443</v>
      </c>
      <c r="F23" s="24">
        <v>9653443</v>
      </c>
      <c r="G23" s="24">
        <v>676597</v>
      </c>
      <c r="H23" s="24">
        <v>674548</v>
      </c>
      <c r="I23" s="24">
        <v>674740</v>
      </c>
      <c r="J23" s="24">
        <v>2025885</v>
      </c>
      <c r="K23" s="24">
        <v>676311</v>
      </c>
      <c r="L23" s="24">
        <v>773376</v>
      </c>
      <c r="M23" s="24">
        <v>702134</v>
      </c>
      <c r="N23" s="24">
        <v>2151821</v>
      </c>
      <c r="O23" s="24">
        <v>671870</v>
      </c>
      <c r="P23" s="24">
        <v>693211</v>
      </c>
      <c r="Q23" s="24">
        <v>695435</v>
      </c>
      <c r="R23" s="24">
        <v>2060516</v>
      </c>
      <c r="S23" s="24">
        <v>695096</v>
      </c>
      <c r="T23" s="24">
        <v>699091</v>
      </c>
      <c r="U23" s="24">
        <v>1386139</v>
      </c>
      <c r="V23" s="24">
        <v>2780326</v>
      </c>
      <c r="W23" s="24">
        <v>9018548</v>
      </c>
      <c r="X23" s="24">
        <v>9653443</v>
      </c>
      <c r="Y23" s="24">
        <v>-634895</v>
      </c>
      <c r="Z23" s="6">
        <v>-6.58</v>
      </c>
      <c r="AA23" s="22">
        <v>9653443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293105537</v>
      </c>
      <c r="D25" s="40">
        <f>+D5+D9+D15+D19+D24</f>
        <v>0</v>
      </c>
      <c r="E25" s="41">
        <f t="shared" si="4"/>
        <v>284404351</v>
      </c>
      <c r="F25" s="42">
        <f t="shared" si="4"/>
        <v>315363351</v>
      </c>
      <c r="G25" s="42">
        <f t="shared" si="4"/>
        <v>62633095</v>
      </c>
      <c r="H25" s="42">
        <f t="shared" si="4"/>
        <v>15067098</v>
      </c>
      <c r="I25" s="42">
        <f t="shared" si="4"/>
        <v>15974537</v>
      </c>
      <c r="J25" s="42">
        <f t="shared" si="4"/>
        <v>93674730</v>
      </c>
      <c r="K25" s="42">
        <f t="shared" si="4"/>
        <v>15039751</v>
      </c>
      <c r="L25" s="42">
        <f t="shared" si="4"/>
        <v>15450843</v>
      </c>
      <c r="M25" s="42">
        <f t="shared" si="4"/>
        <v>33715210</v>
      </c>
      <c r="N25" s="42">
        <f t="shared" si="4"/>
        <v>64205804</v>
      </c>
      <c r="O25" s="42">
        <f t="shared" si="4"/>
        <v>16779543</v>
      </c>
      <c r="P25" s="42">
        <f t="shared" si="4"/>
        <v>13694830</v>
      </c>
      <c r="Q25" s="42">
        <f t="shared" si="4"/>
        <v>38059013</v>
      </c>
      <c r="R25" s="42">
        <f t="shared" si="4"/>
        <v>68533386</v>
      </c>
      <c r="S25" s="42">
        <f t="shared" si="4"/>
        <v>15554811</v>
      </c>
      <c r="T25" s="42">
        <f t="shared" si="4"/>
        <v>14740593</v>
      </c>
      <c r="U25" s="42">
        <f t="shared" si="4"/>
        <v>26043679</v>
      </c>
      <c r="V25" s="42">
        <f t="shared" si="4"/>
        <v>56339083</v>
      </c>
      <c r="W25" s="42">
        <f t="shared" si="4"/>
        <v>282753003</v>
      </c>
      <c r="X25" s="42">
        <f t="shared" si="4"/>
        <v>284404351</v>
      </c>
      <c r="Y25" s="42">
        <f t="shared" si="4"/>
        <v>-1651348</v>
      </c>
      <c r="Z25" s="43">
        <f>+IF(X25&lt;&gt;0,+(Y25/X25)*100,0)</f>
        <v>-0.5806338736357799</v>
      </c>
      <c r="AA25" s="40">
        <f>+AA5+AA9+AA15+AA19+AA24</f>
        <v>315363351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106863873</v>
      </c>
      <c r="D28" s="19">
        <f>SUM(D29:D31)</f>
        <v>0</v>
      </c>
      <c r="E28" s="20">
        <f t="shared" si="5"/>
        <v>87212916</v>
      </c>
      <c r="F28" s="21">
        <f t="shared" si="5"/>
        <v>81159532</v>
      </c>
      <c r="G28" s="21">
        <f t="shared" si="5"/>
        <v>7018665</v>
      </c>
      <c r="H28" s="21">
        <f t="shared" si="5"/>
        <v>4300478</v>
      </c>
      <c r="I28" s="21">
        <f t="shared" si="5"/>
        <v>4716142</v>
      </c>
      <c r="J28" s="21">
        <f t="shared" si="5"/>
        <v>16035285</v>
      </c>
      <c r="K28" s="21">
        <f t="shared" si="5"/>
        <v>4682556</v>
      </c>
      <c r="L28" s="21">
        <f t="shared" si="5"/>
        <v>4612208</v>
      </c>
      <c r="M28" s="21">
        <f t="shared" si="5"/>
        <v>5962956</v>
      </c>
      <c r="N28" s="21">
        <f t="shared" si="5"/>
        <v>15257720</v>
      </c>
      <c r="O28" s="21">
        <f t="shared" si="5"/>
        <v>5264698</v>
      </c>
      <c r="P28" s="21">
        <f t="shared" si="5"/>
        <v>5103862</v>
      </c>
      <c r="Q28" s="21">
        <f t="shared" si="5"/>
        <v>4850492</v>
      </c>
      <c r="R28" s="21">
        <f t="shared" si="5"/>
        <v>15219052</v>
      </c>
      <c r="S28" s="21">
        <f t="shared" si="5"/>
        <v>3768052</v>
      </c>
      <c r="T28" s="21">
        <f t="shared" si="5"/>
        <v>5290506</v>
      </c>
      <c r="U28" s="21">
        <f t="shared" si="5"/>
        <v>6788989</v>
      </c>
      <c r="V28" s="21">
        <f t="shared" si="5"/>
        <v>15847547</v>
      </c>
      <c r="W28" s="21">
        <f t="shared" si="5"/>
        <v>62359604</v>
      </c>
      <c r="X28" s="21">
        <f t="shared" si="5"/>
        <v>87212917</v>
      </c>
      <c r="Y28" s="21">
        <f t="shared" si="5"/>
        <v>-24853313</v>
      </c>
      <c r="Z28" s="4">
        <f>+IF(X28&lt;&gt;0,+(Y28/X28)*100,0)</f>
        <v>-28.49728441028982</v>
      </c>
      <c r="AA28" s="19">
        <f>SUM(AA29:AA31)</f>
        <v>81159532</v>
      </c>
    </row>
    <row r="29" spans="1:27" ht="13.5">
      <c r="A29" s="5" t="s">
        <v>33</v>
      </c>
      <c r="B29" s="3"/>
      <c r="C29" s="22">
        <v>26972680</v>
      </c>
      <c r="D29" s="22"/>
      <c r="E29" s="23">
        <v>22816217</v>
      </c>
      <c r="F29" s="24">
        <v>22014162</v>
      </c>
      <c r="G29" s="24">
        <v>1704612</v>
      </c>
      <c r="H29" s="24">
        <v>1182241</v>
      </c>
      <c r="I29" s="24">
        <v>1206363</v>
      </c>
      <c r="J29" s="24">
        <v>4093216</v>
      </c>
      <c r="K29" s="24">
        <v>1626960</v>
      </c>
      <c r="L29" s="24">
        <v>1445171</v>
      </c>
      <c r="M29" s="24">
        <v>1805364</v>
      </c>
      <c r="N29" s="24">
        <v>4877495</v>
      </c>
      <c r="O29" s="24">
        <v>1973246</v>
      </c>
      <c r="P29" s="24">
        <v>2099593</v>
      </c>
      <c r="Q29" s="24">
        <v>2263865</v>
      </c>
      <c r="R29" s="24">
        <v>6336704</v>
      </c>
      <c r="S29" s="24">
        <v>1761077</v>
      </c>
      <c r="T29" s="24">
        <v>2818540</v>
      </c>
      <c r="U29" s="24">
        <v>3378770</v>
      </c>
      <c r="V29" s="24">
        <v>7958387</v>
      </c>
      <c r="W29" s="24">
        <v>23265802</v>
      </c>
      <c r="X29" s="24">
        <v>22816217</v>
      </c>
      <c r="Y29" s="24">
        <v>449585</v>
      </c>
      <c r="Z29" s="6">
        <v>1.97</v>
      </c>
      <c r="AA29" s="22">
        <v>22014162</v>
      </c>
    </row>
    <row r="30" spans="1:27" ht="13.5">
      <c r="A30" s="5" t="s">
        <v>34</v>
      </c>
      <c r="B30" s="3"/>
      <c r="C30" s="25">
        <v>65475213</v>
      </c>
      <c r="D30" s="25"/>
      <c r="E30" s="26">
        <v>50863833</v>
      </c>
      <c r="F30" s="27">
        <v>45474654</v>
      </c>
      <c r="G30" s="27">
        <v>3348314</v>
      </c>
      <c r="H30" s="27">
        <v>1767212</v>
      </c>
      <c r="I30" s="27">
        <v>2674575</v>
      </c>
      <c r="J30" s="27">
        <v>7790101</v>
      </c>
      <c r="K30" s="27">
        <v>1935913</v>
      </c>
      <c r="L30" s="27">
        <v>2127310</v>
      </c>
      <c r="M30" s="27">
        <v>3167663</v>
      </c>
      <c r="N30" s="27">
        <v>7230886</v>
      </c>
      <c r="O30" s="27">
        <v>2450998</v>
      </c>
      <c r="P30" s="27">
        <v>2055735</v>
      </c>
      <c r="Q30" s="27">
        <v>1838587</v>
      </c>
      <c r="R30" s="27">
        <v>6345320</v>
      </c>
      <c r="S30" s="27">
        <v>1251148</v>
      </c>
      <c r="T30" s="27">
        <v>1675389</v>
      </c>
      <c r="U30" s="27">
        <v>2216974</v>
      </c>
      <c r="V30" s="27">
        <v>5143511</v>
      </c>
      <c r="W30" s="27">
        <v>26509818</v>
      </c>
      <c r="X30" s="27">
        <v>50863834</v>
      </c>
      <c r="Y30" s="27">
        <v>-24354016</v>
      </c>
      <c r="Z30" s="7">
        <v>-47.88</v>
      </c>
      <c r="AA30" s="25">
        <v>45474654</v>
      </c>
    </row>
    <row r="31" spans="1:27" ht="13.5">
      <c r="A31" s="5" t="s">
        <v>35</v>
      </c>
      <c r="B31" s="3"/>
      <c r="C31" s="22">
        <v>14415980</v>
      </c>
      <c r="D31" s="22"/>
      <c r="E31" s="23">
        <v>13532866</v>
      </c>
      <c r="F31" s="24">
        <v>13670716</v>
      </c>
      <c r="G31" s="24">
        <v>1965739</v>
      </c>
      <c r="H31" s="24">
        <v>1351025</v>
      </c>
      <c r="I31" s="24">
        <v>835204</v>
      </c>
      <c r="J31" s="24">
        <v>4151968</v>
      </c>
      <c r="K31" s="24">
        <v>1119683</v>
      </c>
      <c r="L31" s="24">
        <v>1039727</v>
      </c>
      <c r="M31" s="24">
        <v>989929</v>
      </c>
      <c r="N31" s="24">
        <v>3149339</v>
      </c>
      <c r="O31" s="24">
        <v>840454</v>
      </c>
      <c r="P31" s="24">
        <v>948534</v>
      </c>
      <c r="Q31" s="24">
        <v>748040</v>
      </c>
      <c r="R31" s="24">
        <v>2537028</v>
      </c>
      <c r="S31" s="24">
        <v>755827</v>
      </c>
      <c r="T31" s="24">
        <v>796577</v>
      </c>
      <c r="U31" s="24">
        <v>1193245</v>
      </c>
      <c r="V31" s="24">
        <v>2745649</v>
      </c>
      <c r="W31" s="24">
        <v>12583984</v>
      </c>
      <c r="X31" s="24">
        <v>13532866</v>
      </c>
      <c r="Y31" s="24">
        <v>-948882</v>
      </c>
      <c r="Z31" s="6">
        <v>-7.01</v>
      </c>
      <c r="AA31" s="22">
        <v>13670716</v>
      </c>
    </row>
    <row r="32" spans="1:27" ht="13.5">
      <c r="A32" s="2" t="s">
        <v>36</v>
      </c>
      <c r="B32" s="3"/>
      <c r="C32" s="19">
        <f aca="true" t="shared" si="6" ref="C32:Y32">SUM(C33:C37)</f>
        <v>11987589</v>
      </c>
      <c r="D32" s="19">
        <f>SUM(D33:D37)</f>
        <v>0</v>
      </c>
      <c r="E32" s="20">
        <f t="shared" si="6"/>
        <v>20584082</v>
      </c>
      <c r="F32" s="21">
        <f t="shared" si="6"/>
        <v>18600557</v>
      </c>
      <c r="G32" s="21">
        <f t="shared" si="6"/>
        <v>1643910</v>
      </c>
      <c r="H32" s="21">
        <f t="shared" si="6"/>
        <v>942638</v>
      </c>
      <c r="I32" s="21">
        <f t="shared" si="6"/>
        <v>1130809</v>
      </c>
      <c r="J32" s="21">
        <f t="shared" si="6"/>
        <v>3717357</v>
      </c>
      <c r="K32" s="21">
        <f t="shared" si="6"/>
        <v>1443472</v>
      </c>
      <c r="L32" s="21">
        <f t="shared" si="6"/>
        <v>1466703</v>
      </c>
      <c r="M32" s="21">
        <f t="shared" si="6"/>
        <v>1473200</v>
      </c>
      <c r="N32" s="21">
        <f t="shared" si="6"/>
        <v>4383375</v>
      </c>
      <c r="O32" s="21">
        <f t="shared" si="6"/>
        <v>1463974</v>
      </c>
      <c r="P32" s="21">
        <f t="shared" si="6"/>
        <v>1435350</v>
      </c>
      <c r="Q32" s="21">
        <f t="shared" si="6"/>
        <v>1385746</v>
      </c>
      <c r="R32" s="21">
        <f t="shared" si="6"/>
        <v>4285070</v>
      </c>
      <c r="S32" s="21">
        <f t="shared" si="6"/>
        <v>1376508</v>
      </c>
      <c r="T32" s="21">
        <f t="shared" si="6"/>
        <v>1369233</v>
      </c>
      <c r="U32" s="21">
        <f t="shared" si="6"/>
        <v>1348717</v>
      </c>
      <c r="V32" s="21">
        <f t="shared" si="6"/>
        <v>4094458</v>
      </c>
      <c r="W32" s="21">
        <f t="shared" si="6"/>
        <v>16480260</v>
      </c>
      <c r="X32" s="21">
        <f t="shared" si="6"/>
        <v>20584082</v>
      </c>
      <c r="Y32" s="21">
        <f t="shared" si="6"/>
        <v>-4103822</v>
      </c>
      <c r="Z32" s="4">
        <f>+IF(X32&lt;&gt;0,+(Y32/X32)*100,0)</f>
        <v>-19.936871607876416</v>
      </c>
      <c r="AA32" s="19">
        <f>SUM(AA33:AA37)</f>
        <v>18600557</v>
      </c>
    </row>
    <row r="33" spans="1:27" ht="13.5">
      <c r="A33" s="5" t="s">
        <v>37</v>
      </c>
      <c r="B33" s="3"/>
      <c r="C33" s="22">
        <v>2849871</v>
      </c>
      <c r="D33" s="22"/>
      <c r="E33" s="23">
        <v>4612861</v>
      </c>
      <c r="F33" s="24">
        <v>4687923</v>
      </c>
      <c r="G33" s="24">
        <v>331327</v>
      </c>
      <c r="H33" s="24">
        <v>312254</v>
      </c>
      <c r="I33" s="24">
        <v>310898</v>
      </c>
      <c r="J33" s="24">
        <v>954479</v>
      </c>
      <c r="K33" s="24">
        <v>348683</v>
      </c>
      <c r="L33" s="24">
        <v>334524</v>
      </c>
      <c r="M33" s="24">
        <v>388247</v>
      </c>
      <c r="N33" s="24">
        <v>1071454</v>
      </c>
      <c r="O33" s="24">
        <v>373750</v>
      </c>
      <c r="P33" s="24">
        <v>296883</v>
      </c>
      <c r="Q33" s="24">
        <v>299130</v>
      </c>
      <c r="R33" s="24">
        <v>969763</v>
      </c>
      <c r="S33" s="24">
        <v>305432</v>
      </c>
      <c r="T33" s="24">
        <v>273454</v>
      </c>
      <c r="U33" s="24">
        <v>230674</v>
      </c>
      <c r="V33" s="24">
        <v>809560</v>
      </c>
      <c r="W33" s="24">
        <v>3805256</v>
      </c>
      <c r="X33" s="24">
        <v>4612863</v>
      </c>
      <c r="Y33" s="24">
        <v>-807607</v>
      </c>
      <c r="Z33" s="6">
        <v>-17.51</v>
      </c>
      <c r="AA33" s="22">
        <v>4687923</v>
      </c>
    </row>
    <row r="34" spans="1:27" ht="13.5">
      <c r="A34" s="5" t="s">
        <v>38</v>
      </c>
      <c r="B34" s="3"/>
      <c r="C34" s="22">
        <v>3443404</v>
      </c>
      <c r="D34" s="22"/>
      <c r="E34" s="23">
        <v>4130710</v>
      </c>
      <c r="F34" s="24">
        <v>3643707</v>
      </c>
      <c r="G34" s="24">
        <v>299359</v>
      </c>
      <c r="H34" s="24"/>
      <c r="I34" s="24">
        <v>291729</v>
      </c>
      <c r="J34" s="24">
        <v>591088</v>
      </c>
      <c r="K34" s="24">
        <v>270994</v>
      </c>
      <c r="L34" s="24">
        <v>293552</v>
      </c>
      <c r="M34" s="24">
        <v>308628</v>
      </c>
      <c r="N34" s="24">
        <v>873174</v>
      </c>
      <c r="O34" s="24">
        <v>283653</v>
      </c>
      <c r="P34" s="24">
        <v>533349</v>
      </c>
      <c r="Q34" s="24">
        <v>324605</v>
      </c>
      <c r="R34" s="24">
        <v>1141607</v>
      </c>
      <c r="S34" s="24">
        <v>305658</v>
      </c>
      <c r="T34" s="24">
        <v>283671</v>
      </c>
      <c r="U34" s="24">
        <v>347098</v>
      </c>
      <c r="V34" s="24">
        <v>936427</v>
      </c>
      <c r="W34" s="24">
        <v>3542296</v>
      </c>
      <c r="X34" s="24">
        <v>4130709</v>
      </c>
      <c r="Y34" s="24">
        <v>-588413</v>
      </c>
      <c r="Z34" s="6">
        <v>-14.24</v>
      </c>
      <c r="AA34" s="22">
        <v>3643707</v>
      </c>
    </row>
    <row r="35" spans="1:27" ht="13.5">
      <c r="A35" s="5" t="s">
        <v>39</v>
      </c>
      <c r="B35" s="3"/>
      <c r="C35" s="22">
        <v>5694314</v>
      </c>
      <c r="D35" s="22"/>
      <c r="E35" s="23">
        <v>11840511</v>
      </c>
      <c r="F35" s="24">
        <v>10268927</v>
      </c>
      <c r="G35" s="24">
        <v>1013224</v>
      </c>
      <c r="H35" s="24">
        <v>630384</v>
      </c>
      <c r="I35" s="24">
        <v>528182</v>
      </c>
      <c r="J35" s="24">
        <v>2171790</v>
      </c>
      <c r="K35" s="24">
        <v>823795</v>
      </c>
      <c r="L35" s="24">
        <v>838627</v>
      </c>
      <c r="M35" s="24">
        <v>776325</v>
      </c>
      <c r="N35" s="24">
        <v>2438747</v>
      </c>
      <c r="O35" s="24">
        <v>806571</v>
      </c>
      <c r="P35" s="24">
        <v>605118</v>
      </c>
      <c r="Q35" s="24">
        <v>762011</v>
      </c>
      <c r="R35" s="24">
        <v>2173700</v>
      </c>
      <c r="S35" s="24">
        <v>765418</v>
      </c>
      <c r="T35" s="24">
        <v>812108</v>
      </c>
      <c r="U35" s="24">
        <v>770945</v>
      </c>
      <c r="V35" s="24">
        <v>2348471</v>
      </c>
      <c r="W35" s="24">
        <v>9132708</v>
      </c>
      <c r="X35" s="24">
        <v>11840510</v>
      </c>
      <c r="Y35" s="24">
        <v>-2707802</v>
      </c>
      <c r="Z35" s="6">
        <v>-22.87</v>
      </c>
      <c r="AA35" s="22">
        <v>10268927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13159177</v>
      </c>
      <c r="D38" s="19">
        <f>SUM(D39:D41)</f>
        <v>0</v>
      </c>
      <c r="E38" s="20">
        <f t="shared" si="7"/>
        <v>26454714</v>
      </c>
      <c r="F38" s="21">
        <f t="shared" si="7"/>
        <v>26277952</v>
      </c>
      <c r="G38" s="21">
        <f t="shared" si="7"/>
        <v>1451073</v>
      </c>
      <c r="H38" s="21">
        <f t="shared" si="7"/>
        <v>1260770</v>
      </c>
      <c r="I38" s="21">
        <f t="shared" si="7"/>
        <v>1472895</v>
      </c>
      <c r="J38" s="21">
        <f t="shared" si="7"/>
        <v>4184738</v>
      </c>
      <c r="K38" s="21">
        <f t="shared" si="7"/>
        <v>1287240</v>
      </c>
      <c r="L38" s="21">
        <f t="shared" si="7"/>
        <v>1349067</v>
      </c>
      <c r="M38" s="21">
        <f t="shared" si="7"/>
        <v>1393015</v>
      </c>
      <c r="N38" s="21">
        <f t="shared" si="7"/>
        <v>4029322</v>
      </c>
      <c r="O38" s="21">
        <f t="shared" si="7"/>
        <v>1450784</v>
      </c>
      <c r="P38" s="21">
        <f t="shared" si="7"/>
        <v>1252413</v>
      </c>
      <c r="Q38" s="21">
        <f t="shared" si="7"/>
        <v>1245812</v>
      </c>
      <c r="R38" s="21">
        <f t="shared" si="7"/>
        <v>3949009</v>
      </c>
      <c r="S38" s="21">
        <f t="shared" si="7"/>
        <v>1154068</v>
      </c>
      <c r="T38" s="21">
        <f t="shared" si="7"/>
        <v>1393311</v>
      </c>
      <c r="U38" s="21">
        <f t="shared" si="7"/>
        <v>1292022</v>
      </c>
      <c r="V38" s="21">
        <f t="shared" si="7"/>
        <v>3839401</v>
      </c>
      <c r="W38" s="21">
        <f t="shared" si="7"/>
        <v>16002470</v>
      </c>
      <c r="X38" s="21">
        <f t="shared" si="7"/>
        <v>26454714</v>
      </c>
      <c r="Y38" s="21">
        <f t="shared" si="7"/>
        <v>-10452244</v>
      </c>
      <c r="Z38" s="4">
        <f>+IF(X38&lt;&gt;0,+(Y38/X38)*100,0)</f>
        <v>-39.50994896410522</v>
      </c>
      <c r="AA38" s="19">
        <f>SUM(AA39:AA41)</f>
        <v>26277952</v>
      </c>
    </row>
    <row r="39" spans="1:27" ht="13.5">
      <c r="A39" s="5" t="s">
        <v>43</v>
      </c>
      <c r="B39" s="3"/>
      <c r="C39" s="22">
        <v>1585831</v>
      </c>
      <c r="D39" s="22"/>
      <c r="E39" s="23">
        <v>1835384</v>
      </c>
      <c r="F39" s="24">
        <v>2009053</v>
      </c>
      <c r="G39" s="24">
        <v>162597</v>
      </c>
      <c r="H39" s="24">
        <v>125489</v>
      </c>
      <c r="I39" s="24">
        <v>97989</v>
      </c>
      <c r="J39" s="24">
        <v>386075</v>
      </c>
      <c r="K39" s="24">
        <v>76899</v>
      </c>
      <c r="L39" s="24">
        <v>260172</v>
      </c>
      <c r="M39" s="24">
        <v>103814</v>
      </c>
      <c r="N39" s="24">
        <v>440885</v>
      </c>
      <c r="O39" s="24">
        <v>129121</v>
      </c>
      <c r="P39" s="24">
        <v>102062</v>
      </c>
      <c r="Q39" s="24">
        <v>94264</v>
      </c>
      <c r="R39" s="24">
        <v>325447</v>
      </c>
      <c r="S39" s="24">
        <v>103921</v>
      </c>
      <c r="T39" s="24">
        <v>113669</v>
      </c>
      <c r="U39" s="24">
        <v>150778</v>
      </c>
      <c r="V39" s="24">
        <v>368368</v>
      </c>
      <c r="W39" s="24">
        <v>1520775</v>
      </c>
      <c r="X39" s="24">
        <v>1835385</v>
      </c>
      <c r="Y39" s="24">
        <v>-314610</v>
      </c>
      <c r="Z39" s="6">
        <v>-17.14</v>
      </c>
      <c r="AA39" s="22">
        <v>2009053</v>
      </c>
    </row>
    <row r="40" spans="1:27" ht="13.5">
      <c r="A40" s="5" t="s">
        <v>44</v>
      </c>
      <c r="B40" s="3"/>
      <c r="C40" s="22">
        <v>11573346</v>
      </c>
      <c r="D40" s="22"/>
      <c r="E40" s="23">
        <v>24619330</v>
      </c>
      <c r="F40" s="24">
        <v>24268899</v>
      </c>
      <c r="G40" s="24">
        <v>1288476</v>
      </c>
      <c r="H40" s="24">
        <v>1135281</v>
      </c>
      <c r="I40" s="24">
        <v>1374906</v>
      </c>
      <c r="J40" s="24">
        <v>3798663</v>
      </c>
      <c r="K40" s="24">
        <v>1210341</v>
      </c>
      <c r="L40" s="24">
        <v>1088895</v>
      </c>
      <c r="M40" s="24">
        <v>1289201</v>
      </c>
      <c r="N40" s="24">
        <v>3588437</v>
      </c>
      <c r="O40" s="24">
        <v>1321663</v>
      </c>
      <c r="P40" s="24">
        <v>1150351</v>
      </c>
      <c r="Q40" s="24">
        <v>1151548</v>
      </c>
      <c r="R40" s="24">
        <v>3623562</v>
      </c>
      <c r="S40" s="24">
        <v>1050147</v>
      </c>
      <c r="T40" s="24">
        <v>1279642</v>
      </c>
      <c r="U40" s="24">
        <v>1141244</v>
      </c>
      <c r="V40" s="24">
        <v>3471033</v>
      </c>
      <c r="W40" s="24">
        <v>14481695</v>
      </c>
      <c r="X40" s="24">
        <v>24619329</v>
      </c>
      <c r="Y40" s="24">
        <v>-10137634</v>
      </c>
      <c r="Z40" s="6">
        <v>-41.18</v>
      </c>
      <c r="AA40" s="22">
        <v>24268899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121770569</v>
      </c>
      <c r="D42" s="19">
        <f>SUM(D43:D46)</f>
        <v>0</v>
      </c>
      <c r="E42" s="20">
        <f t="shared" si="8"/>
        <v>170491543</v>
      </c>
      <c r="F42" s="21">
        <f t="shared" si="8"/>
        <v>158255895</v>
      </c>
      <c r="G42" s="21">
        <f t="shared" si="8"/>
        <v>2467085</v>
      </c>
      <c r="H42" s="21">
        <f t="shared" si="8"/>
        <v>12179080</v>
      </c>
      <c r="I42" s="21">
        <f t="shared" si="8"/>
        <v>10193709</v>
      </c>
      <c r="J42" s="21">
        <f t="shared" si="8"/>
        <v>24839874</v>
      </c>
      <c r="K42" s="21">
        <f t="shared" si="8"/>
        <v>12513409</v>
      </c>
      <c r="L42" s="21">
        <f t="shared" si="8"/>
        <v>7485124</v>
      </c>
      <c r="M42" s="21">
        <f t="shared" si="8"/>
        <v>7956082</v>
      </c>
      <c r="N42" s="21">
        <f t="shared" si="8"/>
        <v>27954615</v>
      </c>
      <c r="O42" s="21">
        <f t="shared" si="8"/>
        <v>6234075</v>
      </c>
      <c r="P42" s="21">
        <f t="shared" si="8"/>
        <v>10968981</v>
      </c>
      <c r="Q42" s="21">
        <f t="shared" si="8"/>
        <v>5673840</v>
      </c>
      <c r="R42" s="21">
        <f t="shared" si="8"/>
        <v>22876896</v>
      </c>
      <c r="S42" s="21">
        <f t="shared" si="8"/>
        <v>7200915</v>
      </c>
      <c r="T42" s="21">
        <f t="shared" si="8"/>
        <v>6888237</v>
      </c>
      <c r="U42" s="21">
        <f t="shared" si="8"/>
        <v>13212117</v>
      </c>
      <c r="V42" s="21">
        <f t="shared" si="8"/>
        <v>27301269</v>
      </c>
      <c r="W42" s="21">
        <f t="shared" si="8"/>
        <v>102972654</v>
      </c>
      <c r="X42" s="21">
        <f t="shared" si="8"/>
        <v>170491543</v>
      </c>
      <c r="Y42" s="21">
        <f t="shared" si="8"/>
        <v>-67518889</v>
      </c>
      <c r="Z42" s="4">
        <f>+IF(X42&lt;&gt;0,+(Y42/X42)*100,0)</f>
        <v>-39.60248573737174</v>
      </c>
      <c r="AA42" s="19">
        <f>SUM(AA43:AA46)</f>
        <v>158255895</v>
      </c>
    </row>
    <row r="43" spans="1:27" ht="13.5">
      <c r="A43" s="5" t="s">
        <v>47</v>
      </c>
      <c r="B43" s="3"/>
      <c r="C43" s="22">
        <v>52749511</v>
      </c>
      <c r="D43" s="22"/>
      <c r="E43" s="23">
        <v>90015538</v>
      </c>
      <c r="F43" s="24">
        <v>84266924</v>
      </c>
      <c r="G43" s="24">
        <v>537802</v>
      </c>
      <c r="H43" s="24">
        <v>7961943</v>
      </c>
      <c r="I43" s="24">
        <v>6210731</v>
      </c>
      <c r="J43" s="24">
        <v>14710476</v>
      </c>
      <c r="K43" s="24">
        <v>4280687</v>
      </c>
      <c r="L43" s="24">
        <v>4306538</v>
      </c>
      <c r="M43" s="24">
        <v>3512044</v>
      </c>
      <c r="N43" s="24">
        <v>12099269</v>
      </c>
      <c r="O43" s="24">
        <v>4152213</v>
      </c>
      <c r="P43" s="24">
        <v>6477026</v>
      </c>
      <c r="Q43" s="24">
        <v>1912215</v>
      </c>
      <c r="R43" s="24">
        <v>12541454</v>
      </c>
      <c r="S43" s="24">
        <v>4027452</v>
      </c>
      <c r="T43" s="24">
        <v>3418873</v>
      </c>
      <c r="U43" s="24">
        <v>10002341</v>
      </c>
      <c r="V43" s="24">
        <v>17448666</v>
      </c>
      <c r="W43" s="24">
        <v>56799865</v>
      </c>
      <c r="X43" s="24">
        <v>90015436</v>
      </c>
      <c r="Y43" s="24">
        <v>-33215571</v>
      </c>
      <c r="Z43" s="6">
        <v>-36.9</v>
      </c>
      <c r="AA43" s="22">
        <v>84266924</v>
      </c>
    </row>
    <row r="44" spans="1:27" ht="13.5">
      <c r="A44" s="5" t="s">
        <v>48</v>
      </c>
      <c r="B44" s="3"/>
      <c r="C44" s="22">
        <v>37493480</v>
      </c>
      <c r="D44" s="22"/>
      <c r="E44" s="23">
        <v>42149319</v>
      </c>
      <c r="F44" s="24">
        <v>41152620</v>
      </c>
      <c r="G44" s="24">
        <v>785212</v>
      </c>
      <c r="H44" s="24">
        <v>2830642</v>
      </c>
      <c r="I44" s="24">
        <v>2398885</v>
      </c>
      <c r="J44" s="24">
        <v>6014739</v>
      </c>
      <c r="K44" s="24">
        <v>5376381</v>
      </c>
      <c r="L44" s="24">
        <v>1704300</v>
      </c>
      <c r="M44" s="24">
        <v>2285076</v>
      </c>
      <c r="N44" s="24">
        <v>9365757</v>
      </c>
      <c r="O44" s="24">
        <v>911780</v>
      </c>
      <c r="P44" s="24">
        <v>2128205</v>
      </c>
      <c r="Q44" s="24">
        <v>1705501</v>
      </c>
      <c r="R44" s="24">
        <v>4745486</v>
      </c>
      <c r="S44" s="24">
        <v>1818599</v>
      </c>
      <c r="T44" s="24">
        <v>2039622</v>
      </c>
      <c r="U44" s="24">
        <v>711068</v>
      </c>
      <c r="V44" s="24">
        <v>4569289</v>
      </c>
      <c r="W44" s="24">
        <v>24695271</v>
      </c>
      <c r="X44" s="24">
        <v>42149419</v>
      </c>
      <c r="Y44" s="24">
        <v>-17454148</v>
      </c>
      <c r="Z44" s="6">
        <v>-41.41</v>
      </c>
      <c r="AA44" s="22">
        <v>41152620</v>
      </c>
    </row>
    <row r="45" spans="1:27" ht="13.5">
      <c r="A45" s="5" t="s">
        <v>49</v>
      </c>
      <c r="B45" s="3"/>
      <c r="C45" s="25">
        <v>12520756</v>
      </c>
      <c r="D45" s="25"/>
      <c r="E45" s="26">
        <v>16307835</v>
      </c>
      <c r="F45" s="27">
        <v>12631273</v>
      </c>
      <c r="G45" s="27">
        <v>484209</v>
      </c>
      <c r="H45" s="27">
        <v>765456</v>
      </c>
      <c r="I45" s="27">
        <v>444541</v>
      </c>
      <c r="J45" s="27">
        <v>1694206</v>
      </c>
      <c r="K45" s="27">
        <v>497184</v>
      </c>
      <c r="L45" s="27">
        <v>657403</v>
      </c>
      <c r="M45" s="27">
        <v>406039</v>
      </c>
      <c r="N45" s="27">
        <v>1560626</v>
      </c>
      <c r="O45" s="27">
        <v>548888</v>
      </c>
      <c r="P45" s="27">
        <v>515905</v>
      </c>
      <c r="Q45" s="27">
        <v>481016</v>
      </c>
      <c r="R45" s="27">
        <v>1545809</v>
      </c>
      <c r="S45" s="27">
        <v>514956</v>
      </c>
      <c r="T45" s="27">
        <v>519505</v>
      </c>
      <c r="U45" s="27">
        <v>398634</v>
      </c>
      <c r="V45" s="27">
        <v>1433095</v>
      </c>
      <c r="W45" s="27">
        <v>6233736</v>
      </c>
      <c r="X45" s="27">
        <v>16307836</v>
      </c>
      <c r="Y45" s="27">
        <v>-10074100</v>
      </c>
      <c r="Z45" s="7">
        <v>-61.77</v>
      </c>
      <c r="AA45" s="25">
        <v>12631273</v>
      </c>
    </row>
    <row r="46" spans="1:27" ht="13.5">
      <c r="A46" s="5" t="s">
        <v>50</v>
      </c>
      <c r="B46" s="3"/>
      <c r="C46" s="22">
        <v>19006822</v>
      </c>
      <c r="D46" s="22"/>
      <c r="E46" s="23">
        <v>22018851</v>
      </c>
      <c r="F46" s="24">
        <v>20205078</v>
      </c>
      <c r="G46" s="24">
        <v>659862</v>
      </c>
      <c r="H46" s="24">
        <v>621039</v>
      </c>
      <c r="I46" s="24">
        <v>1139552</v>
      </c>
      <c r="J46" s="24">
        <v>2420453</v>
      </c>
      <c r="K46" s="24">
        <v>2359157</v>
      </c>
      <c r="L46" s="24">
        <v>816883</v>
      </c>
      <c r="M46" s="24">
        <v>1752923</v>
      </c>
      <c r="N46" s="24">
        <v>4928963</v>
      </c>
      <c r="O46" s="24">
        <v>621194</v>
      </c>
      <c r="P46" s="24">
        <v>1847845</v>
      </c>
      <c r="Q46" s="24">
        <v>1575108</v>
      </c>
      <c r="R46" s="24">
        <v>4044147</v>
      </c>
      <c r="S46" s="24">
        <v>839908</v>
      </c>
      <c r="T46" s="24">
        <v>910237</v>
      </c>
      <c r="U46" s="24">
        <v>2100074</v>
      </c>
      <c r="V46" s="24">
        <v>3850219</v>
      </c>
      <c r="W46" s="24">
        <v>15243782</v>
      </c>
      <c r="X46" s="24">
        <v>22018852</v>
      </c>
      <c r="Y46" s="24">
        <v>-6775070</v>
      </c>
      <c r="Z46" s="6">
        <v>-30.77</v>
      </c>
      <c r="AA46" s="22">
        <v>20205078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253781208</v>
      </c>
      <c r="D48" s="40">
        <f>+D28+D32+D38+D42+D47</f>
        <v>0</v>
      </c>
      <c r="E48" s="41">
        <f t="shared" si="9"/>
        <v>304743255</v>
      </c>
      <c r="F48" s="42">
        <f t="shared" si="9"/>
        <v>284293936</v>
      </c>
      <c r="G48" s="42">
        <f t="shared" si="9"/>
        <v>12580733</v>
      </c>
      <c r="H48" s="42">
        <f t="shared" si="9"/>
        <v>18682966</v>
      </c>
      <c r="I48" s="42">
        <f t="shared" si="9"/>
        <v>17513555</v>
      </c>
      <c r="J48" s="42">
        <f t="shared" si="9"/>
        <v>48777254</v>
      </c>
      <c r="K48" s="42">
        <f t="shared" si="9"/>
        <v>19926677</v>
      </c>
      <c r="L48" s="42">
        <f t="shared" si="9"/>
        <v>14913102</v>
      </c>
      <c r="M48" s="42">
        <f t="shared" si="9"/>
        <v>16785253</v>
      </c>
      <c r="N48" s="42">
        <f t="shared" si="9"/>
        <v>51625032</v>
      </c>
      <c r="O48" s="42">
        <f t="shared" si="9"/>
        <v>14413531</v>
      </c>
      <c r="P48" s="42">
        <f t="shared" si="9"/>
        <v>18760606</v>
      </c>
      <c r="Q48" s="42">
        <f t="shared" si="9"/>
        <v>13155890</v>
      </c>
      <c r="R48" s="42">
        <f t="shared" si="9"/>
        <v>46330027</v>
      </c>
      <c r="S48" s="42">
        <f t="shared" si="9"/>
        <v>13499543</v>
      </c>
      <c r="T48" s="42">
        <f t="shared" si="9"/>
        <v>14941287</v>
      </c>
      <c r="U48" s="42">
        <f t="shared" si="9"/>
        <v>22641845</v>
      </c>
      <c r="V48" s="42">
        <f t="shared" si="9"/>
        <v>51082675</v>
      </c>
      <c r="W48" s="42">
        <f t="shared" si="9"/>
        <v>197814988</v>
      </c>
      <c r="X48" s="42">
        <f t="shared" si="9"/>
        <v>304743256</v>
      </c>
      <c r="Y48" s="42">
        <f t="shared" si="9"/>
        <v>-106928268</v>
      </c>
      <c r="Z48" s="43">
        <f>+IF(X48&lt;&gt;0,+(Y48/X48)*100,0)</f>
        <v>-35.087985015163056</v>
      </c>
      <c r="AA48" s="40">
        <f>+AA28+AA32+AA38+AA42+AA47</f>
        <v>284293936</v>
      </c>
    </row>
    <row r="49" spans="1:27" ht="13.5">
      <c r="A49" s="14" t="s">
        <v>58</v>
      </c>
      <c r="B49" s="15"/>
      <c r="C49" s="44">
        <f aca="true" t="shared" si="10" ref="C49:Y49">+C25-C48</f>
        <v>39324329</v>
      </c>
      <c r="D49" s="44">
        <f>+D25-D48</f>
        <v>0</v>
      </c>
      <c r="E49" s="45">
        <f t="shared" si="10"/>
        <v>-20338904</v>
      </c>
      <c r="F49" s="46">
        <f t="shared" si="10"/>
        <v>31069415</v>
      </c>
      <c r="G49" s="46">
        <f t="shared" si="10"/>
        <v>50052362</v>
      </c>
      <c r="H49" s="46">
        <f t="shared" si="10"/>
        <v>-3615868</v>
      </c>
      <c r="I49" s="46">
        <f t="shared" si="10"/>
        <v>-1539018</v>
      </c>
      <c r="J49" s="46">
        <f t="shared" si="10"/>
        <v>44897476</v>
      </c>
      <c r="K49" s="46">
        <f t="shared" si="10"/>
        <v>-4886926</v>
      </c>
      <c r="L49" s="46">
        <f t="shared" si="10"/>
        <v>537741</v>
      </c>
      <c r="M49" s="46">
        <f t="shared" si="10"/>
        <v>16929957</v>
      </c>
      <c r="N49" s="46">
        <f t="shared" si="10"/>
        <v>12580772</v>
      </c>
      <c r="O49" s="46">
        <f t="shared" si="10"/>
        <v>2366012</v>
      </c>
      <c r="P49" s="46">
        <f t="shared" si="10"/>
        <v>-5065776</v>
      </c>
      <c r="Q49" s="46">
        <f t="shared" si="10"/>
        <v>24903123</v>
      </c>
      <c r="R49" s="46">
        <f t="shared" si="10"/>
        <v>22203359</v>
      </c>
      <c r="S49" s="46">
        <f t="shared" si="10"/>
        <v>2055268</v>
      </c>
      <c r="T49" s="46">
        <f t="shared" si="10"/>
        <v>-200694</v>
      </c>
      <c r="U49" s="46">
        <f t="shared" si="10"/>
        <v>3401834</v>
      </c>
      <c r="V49" s="46">
        <f t="shared" si="10"/>
        <v>5256408</v>
      </c>
      <c r="W49" s="46">
        <f t="shared" si="10"/>
        <v>84938015</v>
      </c>
      <c r="X49" s="46">
        <f>IF(F25=F48,0,X25-X48)</f>
        <v>-20338905</v>
      </c>
      <c r="Y49" s="46">
        <f t="shared" si="10"/>
        <v>105276920</v>
      </c>
      <c r="Z49" s="47">
        <f>+IF(X49&lt;&gt;0,+(Y49/X49)*100,0)</f>
        <v>-517.6135096751767</v>
      </c>
      <c r="AA49" s="44">
        <f>+AA25-AA48</f>
        <v>31069415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194664555</v>
      </c>
      <c r="F5" s="21">
        <f t="shared" si="0"/>
        <v>187546883</v>
      </c>
      <c r="G5" s="21">
        <f t="shared" si="0"/>
        <v>41261594</v>
      </c>
      <c r="H5" s="21">
        <f t="shared" si="0"/>
        <v>9087466</v>
      </c>
      <c r="I5" s="21">
        <f t="shared" si="0"/>
        <v>8720677</v>
      </c>
      <c r="J5" s="21">
        <f t="shared" si="0"/>
        <v>59069737</v>
      </c>
      <c r="K5" s="21">
        <f t="shared" si="0"/>
        <v>12222496</v>
      </c>
      <c r="L5" s="21">
        <f t="shared" si="0"/>
        <v>8814660</v>
      </c>
      <c r="M5" s="21">
        <f t="shared" si="0"/>
        <v>0</v>
      </c>
      <c r="N5" s="21">
        <f t="shared" si="0"/>
        <v>21037156</v>
      </c>
      <c r="O5" s="21">
        <f t="shared" si="0"/>
        <v>7828173</v>
      </c>
      <c r="P5" s="21">
        <f t="shared" si="0"/>
        <v>8535009</v>
      </c>
      <c r="Q5" s="21">
        <f t="shared" si="0"/>
        <v>30987145</v>
      </c>
      <c r="R5" s="21">
        <f t="shared" si="0"/>
        <v>47350327</v>
      </c>
      <c r="S5" s="21">
        <f t="shared" si="0"/>
        <v>8783011</v>
      </c>
      <c r="T5" s="21">
        <f t="shared" si="0"/>
        <v>8109101</v>
      </c>
      <c r="U5" s="21">
        <f t="shared" si="0"/>
        <v>7553651</v>
      </c>
      <c r="V5" s="21">
        <f t="shared" si="0"/>
        <v>24445763</v>
      </c>
      <c r="W5" s="21">
        <f t="shared" si="0"/>
        <v>151902983</v>
      </c>
      <c r="X5" s="21">
        <f t="shared" si="0"/>
        <v>194664064</v>
      </c>
      <c r="Y5" s="21">
        <f t="shared" si="0"/>
        <v>-42761081</v>
      </c>
      <c r="Z5" s="4">
        <f>+IF(X5&lt;&gt;0,+(Y5/X5)*100,0)</f>
        <v>-21.96660242334199</v>
      </c>
      <c r="AA5" s="19">
        <f>SUM(AA6:AA8)</f>
        <v>187546883</v>
      </c>
    </row>
    <row r="6" spans="1:27" ht="13.5">
      <c r="A6" s="5" t="s">
        <v>33</v>
      </c>
      <c r="B6" s="3"/>
      <c r="C6" s="22"/>
      <c r="D6" s="22"/>
      <c r="E6" s="23">
        <v>89086000</v>
      </c>
      <c r="F6" s="24">
        <v>86073121</v>
      </c>
      <c r="G6" s="24">
        <v>35933000</v>
      </c>
      <c r="H6" s="24"/>
      <c r="I6" s="24">
        <v>542</v>
      </c>
      <c r="J6" s="24">
        <v>35933542</v>
      </c>
      <c r="K6" s="24">
        <v>541</v>
      </c>
      <c r="L6" s="24">
        <v>542</v>
      </c>
      <c r="M6" s="24"/>
      <c r="N6" s="24">
        <v>1083</v>
      </c>
      <c r="O6" s="24">
        <v>542</v>
      </c>
      <c r="P6" s="24">
        <v>542</v>
      </c>
      <c r="Q6" s="24">
        <v>21560541</v>
      </c>
      <c r="R6" s="24">
        <v>21561625</v>
      </c>
      <c r="S6" s="24">
        <v>542</v>
      </c>
      <c r="T6" s="24">
        <v>542</v>
      </c>
      <c r="U6" s="24">
        <v>542</v>
      </c>
      <c r="V6" s="24">
        <v>1626</v>
      </c>
      <c r="W6" s="24">
        <v>57497876</v>
      </c>
      <c r="X6" s="24">
        <v>89085809</v>
      </c>
      <c r="Y6" s="24">
        <v>-31587933</v>
      </c>
      <c r="Z6" s="6">
        <v>-35.46</v>
      </c>
      <c r="AA6" s="22">
        <v>86073121</v>
      </c>
    </row>
    <row r="7" spans="1:27" ht="13.5">
      <c r="A7" s="5" t="s">
        <v>34</v>
      </c>
      <c r="B7" s="3"/>
      <c r="C7" s="25"/>
      <c r="D7" s="25"/>
      <c r="E7" s="26">
        <v>104172443</v>
      </c>
      <c r="F7" s="27">
        <v>101047491</v>
      </c>
      <c r="G7" s="27">
        <v>5294341</v>
      </c>
      <c r="H7" s="27">
        <v>9052072</v>
      </c>
      <c r="I7" s="27">
        <v>8685283</v>
      </c>
      <c r="J7" s="27">
        <v>23031696</v>
      </c>
      <c r="K7" s="27">
        <v>12187645</v>
      </c>
      <c r="L7" s="27">
        <v>8778241</v>
      </c>
      <c r="M7" s="27"/>
      <c r="N7" s="27">
        <v>20965886</v>
      </c>
      <c r="O7" s="27">
        <v>7789621</v>
      </c>
      <c r="P7" s="27">
        <v>8495615</v>
      </c>
      <c r="Q7" s="27">
        <v>9293874</v>
      </c>
      <c r="R7" s="27">
        <v>25579110</v>
      </c>
      <c r="S7" s="27">
        <v>8747529</v>
      </c>
      <c r="T7" s="27">
        <v>8073619</v>
      </c>
      <c r="U7" s="27">
        <v>7517851</v>
      </c>
      <c r="V7" s="27">
        <v>24338999</v>
      </c>
      <c r="W7" s="27">
        <v>93915691</v>
      </c>
      <c r="X7" s="27">
        <v>104172143</v>
      </c>
      <c r="Y7" s="27">
        <v>-10256452</v>
      </c>
      <c r="Z7" s="7">
        <v>-9.85</v>
      </c>
      <c r="AA7" s="25">
        <v>101047491</v>
      </c>
    </row>
    <row r="8" spans="1:27" ht="13.5">
      <c r="A8" s="5" t="s">
        <v>35</v>
      </c>
      <c r="B8" s="3"/>
      <c r="C8" s="22"/>
      <c r="D8" s="22"/>
      <c r="E8" s="23">
        <v>1406112</v>
      </c>
      <c r="F8" s="24">
        <v>426271</v>
      </c>
      <c r="G8" s="24">
        <v>34253</v>
      </c>
      <c r="H8" s="24">
        <v>35394</v>
      </c>
      <c r="I8" s="24">
        <v>34852</v>
      </c>
      <c r="J8" s="24">
        <v>104499</v>
      </c>
      <c r="K8" s="24">
        <v>34310</v>
      </c>
      <c r="L8" s="24">
        <v>35877</v>
      </c>
      <c r="M8" s="24"/>
      <c r="N8" s="24">
        <v>70187</v>
      </c>
      <c r="O8" s="24">
        <v>38010</v>
      </c>
      <c r="P8" s="24">
        <v>38852</v>
      </c>
      <c r="Q8" s="24">
        <v>132730</v>
      </c>
      <c r="R8" s="24">
        <v>209592</v>
      </c>
      <c r="S8" s="24">
        <v>34940</v>
      </c>
      <c r="T8" s="24">
        <v>34940</v>
      </c>
      <c r="U8" s="24">
        <v>35258</v>
      </c>
      <c r="V8" s="24">
        <v>105138</v>
      </c>
      <c r="W8" s="24">
        <v>489416</v>
      </c>
      <c r="X8" s="24">
        <v>1406112</v>
      </c>
      <c r="Y8" s="24">
        <v>-916696</v>
      </c>
      <c r="Z8" s="6">
        <v>-65.19</v>
      </c>
      <c r="AA8" s="22">
        <v>426271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862406</v>
      </c>
      <c r="F9" s="21">
        <f t="shared" si="1"/>
        <v>616560</v>
      </c>
      <c r="G9" s="21">
        <f t="shared" si="1"/>
        <v>41072</v>
      </c>
      <c r="H9" s="21">
        <f t="shared" si="1"/>
        <v>72293</v>
      </c>
      <c r="I9" s="21">
        <f t="shared" si="1"/>
        <v>76180</v>
      </c>
      <c r="J9" s="21">
        <f t="shared" si="1"/>
        <v>189545</v>
      </c>
      <c r="K9" s="21">
        <f t="shared" si="1"/>
        <v>50235</v>
      </c>
      <c r="L9" s="21">
        <f t="shared" si="1"/>
        <v>39549</v>
      </c>
      <c r="M9" s="21">
        <f t="shared" si="1"/>
        <v>0</v>
      </c>
      <c r="N9" s="21">
        <f t="shared" si="1"/>
        <v>89784</v>
      </c>
      <c r="O9" s="21">
        <f t="shared" si="1"/>
        <v>34671</v>
      </c>
      <c r="P9" s="21">
        <f t="shared" si="1"/>
        <v>26197</v>
      </c>
      <c r="Q9" s="21">
        <f t="shared" si="1"/>
        <v>43121</v>
      </c>
      <c r="R9" s="21">
        <f t="shared" si="1"/>
        <v>103989</v>
      </c>
      <c r="S9" s="21">
        <f t="shared" si="1"/>
        <v>126118</v>
      </c>
      <c r="T9" s="21">
        <f t="shared" si="1"/>
        <v>57390</v>
      </c>
      <c r="U9" s="21">
        <f t="shared" si="1"/>
        <v>253050</v>
      </c>
      <c r="V9" s="21">
        <f t="shared" si="1"/>
        <v>436558</v>
      </c>
      <c r="W9" s="21">
        <f t="shared" si="1"/>
        <v>819876</v>
      </c>
      <c r="X9" s="21">
        <f t="shared" si="1"/>
        <v>863206</v>
      </c>
      <c r="Y9" s="21">
        <f t="shared" si="1"/>
        <v>-43330</v>
      </c>
      <c r="Z9" s="4">
        <f>+IF(X9&lt;&gt;0,+(Y9/X9)*100,0)</f>
        <v>-5.019659270208965</v>
      </c>
      <c r="AA9" s="19">
        <f>SUM(AA10:AA14)</f>
        <v>616560</v>
      </c>
    </row>
    <row r="10" spans="1:27" ht="13.5">
      <c r="A10" s="5" t="s">
        <v>37</v>
      </c>
      <c r="B10" s="3"/>
      <c r="C10" s="22"/>
      <c r="D10" s="22"/>
      <c r="E10" s="23">
        <v>325528</v>
      </c>
      <c r="F10" s="24">
        <v>319234</v>
      </c>
      <c r="G10" s="24">
        <v>30367</v>
      </c>
      <c r="H10" s="24">
        <v>33736</v>
      </c>
      <c r="I10" s="24">
        <v>21892</v>
      </c>
      <c r="J10" s="24">
        <v>85995</v>
      </c>
      <c r="K10" s="24">
        <v>20936</v>
      </c>
      <c r="L10" s="24">
        <v>32083</v>
      </c>
      <c r="M10" s="24"/>
      <c r="N10" s="24">
        <v>53019</v>
      </c>
      <c r="O10" s="24">
        <v>21615</v>
      </c>
      <c r="P10" s="24">
        <v>22740</v>
      </c>
      <c r="Q10" s="24">
        <v>40998</v>
      </c>
      <c r="R10" s="24">
        <v>85353</v>
      </c>
      <c r="S10" s="24">
        <v>27285</v>
      </c>
      <c r="T10" s="24">
        <v>27401</v>
      </c>
      <c r="U10" s="24">
        <v>22239</v>
      </c>
      <c r="V10" s="24">
        <v>76925</v>
      </c>
      <c r="W10" s="24">
        <v>301292</v>
      </c>
      <c r="X10" s="24">
        <v>325861</v>
      </c>
      <c r="Y10" s="24">
        <v>-24569</v>
      </c>
      <c r="Z10" s="6">
        <v>-7.54</v>
      </c>
      <c r="AA10" s="22">
        <v>319234</v>
      </c>
    </row>
    <row r="11" spans="1:27" ht="13.5">
      <c r="A11" s="5" t="s">
        <v>38</v>
      </c>
      <c r="B11" s="3"/>
      <c r="C11" s="22"/>
      <c r="D11" s="22"/>
      <c r="E11" s="23">
        <v>40878</v>
      </c>
      <c r="F11" s="24">
        <v>46421</v>
      </c>
      <c r="G11" s="24">
        <v>1140</v>
      </c>
      <c r="H11" s="24">
        <v>2193</v>
      </c>
      <c r="I11" s="24">
        <v>10667</v>
      </c>
      <c r="J11" s="24">
        <v>14000</v>
      </c>
      <c r="K11" s="24">
        <v>1842</v>
      </c>
      <c r="L11" s="24">
        <v>5594</v>
      </c>
      <c r="M11" s="24"/>
      <c r="N11" s="24">
        <v>7436</v>
      </c>
      <c r="O11" s="24">
        <v>5974</v>
      </c>
      <c r="P11" s="24">
        <v>1202</v>
      </c>
      <c r="Q11" s="24">
        <v>1553</v>
      </c>
      <c r="R11" s="24">
        <v>8729</v>
      </c>
      <c r="S11" s="24">
        <v>833</v>
      </c>
      <c r="T11" s="24"/>
      <c r="U11" s="24"/>
      <c r="V11" s="24">
        <v>833</v>
      </c>
      <c r="W11" s="24">
        <v>30998</v>
      </c>
      <c r="X11" s="24">
        <v>40878</v>
      </c>
      <c r="Y11" s="24">
        <v>-9880</v>
      </c>
      <c r="Z11" s="6">
        <v>-24.17</v>
      </c>
      <c r="AA11" s="22">
        <v>46421</v>
      </c>
    </row>
    <row r="12" spans="1:27" ht="13.5">
      <c r="A12" s="5" t="s">
        <v>39</v>
      </c>
      <c r="B12" s="3"/>
      <c r="C12" s="22"/>
      <c r="D12" s="22"/>
      <c r="E12" s="23">
        <v>496000</v>
      </c>
      <c r="F12" s="24">
        <v>250905</v>
      </c>
      <c r="G12" s="24">
        <v>9565</v>
      </c>
      <c r="H12" s="24">
        <v>36364</v>
      </c>
      <c r="I12" s="24">
        <v>43621</v>
      </c>
      <c r="J12" s="24">
        <v>89550</v>
      </c>
      <c r="K12" s="24">
        <v>27457</v>
      </c>
      <c r="L12" s="24">
        <v>1872</v>
      </c>
      <c r="M12" s="24"/>
      <c r="N12" s="24">
        <v>29329</v>
      </c>
      <c r="O12" s="24">
        <v>7082</v>
      </c>
      <c r="P12" s="24">
        <v>2255</v>
      </c>
      <c r="Q12" s="24">
        <v>570</v>
      </c>
      <c r="R12" s="24">
        <v>9907</v>
      </c>
      <c r="S12" s="24">
        <v>98000</v>
      </c>
      <c r="T12" s="24">
        <v>29989</v>
      </c>
      <c r="U12" s="24">
        <v>230811</v>
      </c>
      <c r="V12" s="24">
        <v>358800</v>
      </c>
      <c r="W12" s="24">
        <v>487586</v>
      </c>
      <c r="X12" s="24">
        <v>496467</v>
      </c>
      <c r="Y12" s="24">
        <v>-8881</v>
      </c>
      <c r="Z12" s="6">
        <v>-1.79</v>
      </c>
      <c r="AA12" s="22">
        <v>250905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19960585</v>
      </c>
      <c r="F15" s="21">
        <f t="shared" si="2"/>
        <v>19805400</v>
      </c>
      <c r="G15" s="21">
        <f t="shared" si="2"/>
        <v>1501372</v>
      </c>
      <c r="H15" s="21">
        <f t="shared" si="2"/>
        <v>787507</v>
      </c>
      <c r="I15" s="21">
        <f t="shared" si="2"/>
        <v>13965779</v>
      </c>
      <c r="J15" s="21">
        <f t="shared" si="2"/>
        <v>16254658</v>
      </c>
      <c r="K15" s="21">
        <f t="shared" si="2"/>
        <v>6888323</v>
      </c>
      <c r="L15" s="21">
        <f t="shared" si="2"/>
        <v>6674493</v>
      </c>
      <c r="M15" s="21">
        <f t="shared" si="2"/>
        <v>0</v>
      </c>
      <c r="N15" s="21">
        <f t="shared" si="2"/>
        <v>13562816</v>
      </c>
      <c r="O15" s="21">
        <f t="shared" si="2"/>
        <v>475249</v>
      </c>
      <c r="P15" s="21">
        <f t="shared" si="2"/>
        <v>2165703</v>
      </c>
      <c r="Q15" s="21">
        <f t="shared" si="2"/>
        <v>15484631</v>
      </c>
      <c r="R15" s="21">
        <f t="shared" si="2"/>
        <v>18125583</v>
      </c>
      <c r="S15" s="21">
        <f t="shared" si="2"/>
        <v>2313858</v>
      </c>
      <c r="T15" s="21">
        <f t="shared" si="2"/>
        <v>2146502</v>
      </c>
      <c r="U15" s="21">
        <f t="shared" si="2"/>
        <v>724326</v>
      </c>
      <c r="V15" s="21">
        <f t="shared" si="2"/>
        <v>5184686</v>
      </c>
      <c r="W15" s="21">
        <f t="shared" si="2"/>
        <v>53127743</v>
      </c>
      <c r="X15" s="21">
        <f t="shared" si="2"/>
        <v>19960485</v>
      </c>
      <c r="Y15" s="21">
        <f t="shared" si="2"/>
        <v>33167258</v>
      </c>
      <c r="Z15" s="4">
        <f>+IF(X15&lt;&gt;0,+(Y15/X15)*100,0)</f>
        <v>166.1645896880762</v>
      </c>
      <c r="AA15" s="19">
        <f>SUM(AA16:AA18)</f>
        <v>19805400</v>
      </c>
    </row>
    <row r="16" spans="1:27" ht="13.5">
      <c r="A16" s="5" t="s">
        <v>43</v>
      </c>
      <c r="B16" s="3"/>
      <c r="C16" s="22"/>
      <c r="D16" s="22"/>
      <c r="E16" s="23">
        <v>1930636</v>
      </c>
      <c r="F16" s="24">
        <v>1943106</v>
      </c>
      <c r="G16" s="24">
        <v>3728</v>
      </c>
      <c r="H16" s="24"/>
      <c r="I16" s="24">
        <v>6241</v>
      </c>
      <c r="J16" s="24">
        <v>9969</v>
      </c>
      <c r="K16" s="24">
        <v>6324</v>
      </c>
      <c r="L16" s="24">
        <v>2285</v>
      </c>
      <c r="M16" s="24"/>
      <c r="N16" s="24">
        <v>8609</v>
      </c>
      <c r="O16" s="24">
        <v>2535</v>
      </c>
      <c r="P16" s="24">
        <v>7298</v>
      </c>
      <c r="Q16" s="24">
        <v>3429</v>
      </c>
      <c r="R16" s="24">
        <v>13262</v>
      </c>
      <c r="S16" s="24">
        <v>4600</v>
      </c>
      <c r="T16" s="24">
        <v>73750</v>
      </c>
      <c r="U16" s="24">
        <v>1689</v>
      </c>
      <c r="V16" s="24">
        <v>80039</v>
      </c>
      <c r="W16" s="24">
        <v>111879</v>
      </c>
      <c r="X16" s="24">
        <v>1930636</v>
      </c>
      <c r="Y16" s="24">
        <v>-1818757</v>
      </c>
      <c r="Z16" s="6">
        <v>-94.21</v>
      </c>
      <c r="AA16" s="22">
        <v>1943106</v>
      </c>
    </row>
    <row r="17" spans="1:27" ht="13.5">
      <c r="A17" s="5" t="s">
        <v>44</v>
      </c>
      <c r="B17" s="3"/>
      <c r="C17" s="22"/>
      <c r="D17" s="22"/>
      <c r="E17" s="23">
        <v>18029949</v>
      </c>
      <c r="F17" s="24">
        <v>17862294</v>
      </c>
      <c r="G17" s="24">
        <v>1497644</v>
      </c>
      <c r="H17" s="24">
        <v>787507</v>
      </c>
      <c r="I17" s="24">
        <v>13959538</v>
      </c>
      <c r="J17" s="24">
        <v>16244689</v>
      </c>
      <c r="K17" s="24">
        <v>6881999</v>
      </c>
      <c r="L17" s="24">
        <v>6672208</v>
      </c>
      <c r="M17" s="24"/>
      <c r="N17" s="24">
        <v>13554207</v>
      </c>
      <c r="O17" s="24">
        <v>472714</v>
      </c>
      <c r="P17" s="24">
        <v>2158405</v>
      </c>
      <c r="Q17" s="24">
        <v>15481202</v>
      </c>
      <c r="R17" s="24">
        <v>18112321</v>
      </c>
      <c r="S17" s="24">
        <v>2309258</v>
      </c>
      <c r="T17" s="24">
        <v>2072752</v>
      </c>
      <c r="U17" s="24">
        <v>722637</v>
      </c>
      <c r="V17" s="24">
        <v>5104647</v>
      </c>
      <c r="W17" s="24">
        <v>53015864</v>
      </c>
      <c r="X17" s="24">
        <v>18029849</v>
      </c>
      <c r="Y17" s="24">
        <v>34986015</v>
      </c>
      <c r="Z17" s="6">
        <v>194.04</v>
      </c>
      <c r="AA17" s="22">
        <v>17862294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381354980</v>
      </c>
      <c r="F19" s="21">
        <f t="shared" si="3"/>
        <v>367997381</v>
      </c>
      <c r="G19" s="21">
        <f t="shared" si="3"/>
        <v>32337870</v>
      </c>
      <c r="H19" s="21">
        <f t="shared" si="3"/>
        <v>32495721</v>
      </c>
      <c r="I19" s="21">
        <f t="shared" si="3"/>
        <v>27596858</v>
      </c>
      <c r="J19" s="21">
        <f t="shared" si="3"/>
        <v>92430449</v>
      </c>
      <c r="K19" s="21">
        <f t="shared" si="3"/>
        <v>28247254</v>
      </c>
      <c r="L19" s="21">
        <f t="shared" si="3"/>
        <v>30010706</v>
      </c>
      <c r="M19" s="21">
        <f t="shared" si="3"/>
        <v>0</v>
      </c>
      <c r="N19" s="21">
        <f t="shared" si="3"/>
        <v>58257960</v>
      </c>
      <c r="O19" s="21">
        <f t="shared" si="3"/>
        <v>32096667</v>
      </c>
      <c r="P19" s="21">
        <f t="shared" si="3"/>
        <v>21119519</v>
      </c>
      <c r="Q19" s="21">
        <f t="shared" si="3"/>
        <v>32532580</v>
      </c>
      <c r="R19" s="21">
        <f t="shared" si="3"/>
        <v>85748766</v>
      </c>
      <c r="S19" s="21">
        <f t="shared" si="3"/>
        <v>29497722</v>
      </c>
      <c r="T19" s="21">
        <f t="shared" si="3"/>
        <v>24579719</v>
      </c>
      <c r="U19" s="21">
        <f t="shared" si="3"/>
        <v>30843427</v>
      </c>
      <c r="V19" s="21">
        <f t="shared" si="3"/>
        <v>84920868</v>
      </c>
      <c r="W19" s="21">
        <f t="shared" si="3"/>
        <v>321358043</v>
      </c>
      <c r="X19" s="21">
        <f t="shared" si="3"/>
        <v>381354880</v>
      </c>
      <c r="Y19" s="21">
        <f t="shared" si="3"/>
        <v>-59996837</v>
      </c>
      <c r="Z19" s="4">
        <f>+IF(X19&lt;&gt;0,+(Y19/X19)*100,0)</f>
        <v>-15.732547332290595</v>
      </c>
      <c r="AA19" s="19">
        <f>SUM(AA20:AA23)</f>
        <v>367997381</v>
      </c>
    </row>
    <row r="20" spans="1:27" ht="13.5">
      <c r="A20" s="5" t="s">
        <v>47</v>
      </c>
      <c r="B20" s="3"/>
      <c r="C20" s="22"/>
      <c r="D20" s="22"/>
      <c r="E20" s="23">
        <v>293458992</v>
      </c>
      <c r="F20" s="24">
        <v>256735298</v>
      </c>
      <c r="G20" s="24">
        <v>24043050</v>
      </c>
      <c r="H20" s="24">
        <v>24211058</v>
      </c>
      <c r="I20" s="24">
        <v>18627666</v>
      </c>
      <c r="J20" s="24">
        <v>66881774</v>
      </c>
      <c r="K20" s="24">
        <v>20459456</v>
      </c>
      <c r="L20" s="24">
        <v>21855103</v>
      </c>
      <c r="M20" s="24"/>
      <c r="N20" s="24">
        <v>42314559</v>
      </c>
      <c r="O20" s="24">
        <v>19996016</v>
      </c>
      <c r="P20" s="24">
        <v>17272912</v>
      </c>
      <c r="Q20" s="24">
        <v>20751221</v>
      </c>
      <c r="R20" s="24">
        <v>58020149</v>
      </c>
      <c r="S20" s="24">
        <v>21359114</v>
      </c>
      <c r="T20" s="24">
        <v>16264362</v>
      </c>
      <c r="U20" s="24">
        <v>22500294</v>
      </c>
      <c r="V20" s="24">
        <v>60123770</v>
      </c>
      <c r="W20" s="24">
        <v>227340252</v>
      </c>
      <c r="X20" s="24">
        <v>293458892</v>
      </c>
      <c r="Y20" s="24">
        <v>-66118640</v>
      </c>
      <c r="Z20" s="6">
        <v>-22.53</v>
      </c>
      <c r="AA20" s="22">
        <v>256735298</v>
      </c>
    </row>
    <row r="21" spans="1:27" ht="13.5">
      <c r="A21" s="5" t="s">
        <v>48</v>
      </c>
      <c r="B21" s="3"/>
      <c r="C21" s="22"/>
      <c r="D21" s="22"/>
      <c r="E21" s="23">
        <v>50159340</v>
      </c>
      <c r="F21" s="24">
        <v>67947848</v>
      </c>
      <c r="G21" s="24">
        <v>4738476</v>
      </c>
      <c r="H21" s="24">
        <v>4767404</v>
      </c>
      <c r="I21" s="24">
        <v>5631614</v>
      </c>
      <c r="J21" s="24">
        <v>15137494</v>
      </c>
      <c r="K21" s="24">
        <v>4391737</v>
      </c>
      <c r="L21" s="24">
        <v>4667327</v>
      </c>
      <c r="M21" s="24"/>
      <c r="N21" s="24">
        <v>9059064</v>
      </c>
      <c r="O21" s="24">
        <v>8480371</v>
      </c>
      <c r="P21" s="24">
        <v>1991810</v>
      </c>
      <c r="Q21" s="24">
        <v>6778854</v>
      </c>
      <c r="R21" s="24">
        <v>17251035</v>
      </c>
      <c r="S21" s="24">
        <v>4536100</v>
      </c>
      <c r="T21" s="24">
        <v>4831160</v>
      </c>
      <c r="U21" s="24">
        <v>4542899</v>
      </c>
      <c r="V21" s="24">
        <v>13910159</v>
      </c>
      <c r="W21" s="24">
        <v>55357752</v>
      </c>
      <c r="X21" s="24">
        <v>50159340</v>
      </c>
      <c r="Y21" s="24">
        <v>5198412</v>
      </c>
      <c r="Z21" s="6">
        <v>10.36</v>
      </c>
      <c r="AA21" s="22">
        <v>67947848</v>
      </c>
    </row>
    <row r="22" spans="1:27" ht="13.5">
      <c r="A22" s="5" t="s">
        <v>49</v>
      </c>
      <c r="B22" s="3"/>
      <c r="C22" s="25"/>
      <c r="D22" s="25"/>
      <c r="E22" s="26">
        <v>22885150</v>
      </c>
      <c r="F22" s="27">
        <v>27255484</v>
      </c>
      <c r="G22" s="27">
        <v>2134676</v>
      </c>
      <c r="H22" s="27">
        <v>2130190</v>
      </c>
      <c r="I22" s="27">
        <v>1998473</v>
      </c>
      <c r="J22" s="27">
        <v>6263339</v>
      </c>
      <c r="K22" s="27">
        <v>2083184</v>
      </c>
      <c r="L22" s="27">
        <v>2162310</v>
      </c>
      <c r="M22" s="27"/>
      <c r="N22" s="27">
        <v>4245494</v>
      </c>
      <c r="O22" s="27">
        <v>2341851</v>
      </c>
      <c r="P22" s="27">
        <v>582607</v>
      </c>
      <c r="Q22" s="27">
        <v>3766759</v>
      </c>
      <c r="R22" s="27">
        <v>6691217</v>
      </c>
      <c r="S22" s="27">
        <v>2369373</v>
      </c>
      <c r="T22" s="27">
        <v>2253490</v>
      </c>
      <c r="U22" s="27">
        <v>2567453</v>
      </c>
      <c r="V22" s="27">
        <v>7190316</v>
      </c>
      <c r="W22" s="27">
        <v>24390366</v>
      </c>
      <c r="X22" s="27">
        <v>22885150</v>
      </c>
      <c r="Y22" s="27">
        <v>1505216</v>
      </c>
      <c r="Z22" s="7">
        <v>6.58</v>
      </c>
      <c r="AA22" s="25">
        <v>27255484</v>
      </c>
    </row>
    <row r="23" spans="1:27" ht="13.5">
      <c r="A23" s="5" t="s">
        <v>50</v>
      </c>
      <c r="B23" s="3"/>
      <c r="C23" s="22"/>
      <c r="D23" s="22"/>
      <c r="E23" s="23">
        <v>14851498</v>
      </c>
      <c r="F23" s="24">
        <v>16058751</v>
      </c>
      <c r="G23" s="24">
        <v>1421668</v>
      </c>
      <c r="H23" s="24">
        <v>1387069</v>
      </c>
      <c r="I23" s="24">
        <v>1339105</v>
      </c>
      <c r="J23" s="24">
        <v>4147842</v>
      </c>
      <c r="K23" s="24">
        <v>1312877</v>
      </c>
      <c r="L23" s="24">
        <v>1325966</v>
      </c>
      <c r="M23" s="24"/>
      <c r="N23" s="24">
        <v>2638843</v>
      </c>
      <c r="O23" s="24">
        <v>1278429</v>
      </c>
      <c r="P23" s="24">
        <v>1272190</v>
      </c>
      <c r="Q23" s="24">
        <v>1235746</v>
      </c>
      <c r="R23" s="24">
        <v>3786365</v>
      </c>
      <c r="S23" s="24">
        <v>1233135</v>
      </c>
      <c r="T23" s="24">
        <v>1230707</v>
      </c>
      <c r="U23" s="24">
        <v>1232781</v>
      </c>
      <c r="V23" s="24">
        <v>3696623</v>
      </c>
      <c r="W23" s="24">
        <v>14269673</v>
      </c>
      <c r="X23" s="24">
        <v>14851498</v>
      </c>
      <c r="Y23" s="24">
        <v>-581825</v>
      </c>
      <c r="Z23" s="6">
        <v>-3.92</v>
      </c>
      <c r="AA23" s="22">
        <v>16058751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596842526</v>
      </c>
      <c r="F25" s="42">
        <f t="shared" si="4"/>
        <v>575966224</v>
      </c>
      <c r="G25" s="42">
        <f t="shared" si="4"/>
        <v>75141908</v>
      </c>
      <c r="H25" s="42">
        <f t="shared" si="4"/>
        <v>42442987</v>
      </c>
      <c r="I25" s="42">
        <f t="shared" si="4"/>
        <v>50359494</v>
      </c>
      <c r="J25" s="42">
        <f t="shared" si="4"/>
        <v>167944389</v>
      </c>
      <c r="K25" s="42">
        <f t="shared" si="4"/>
        <v>47408308</v>
      </c>
      <c r="L25" s="42">
        <f t="shared" si="4"/>
        <v>45539408</v>
      </c>
      <c r="M25" s="42">
        <f t="shared" si="4"/>
        <v>0</v>
      </c>
      <c r="N25" s="42">
        <f t="shared" si="4"/>
        <v>92947716</v>
      </c>
      <c r="O25" s="42">
        <f t="shared" si="4"/>
        <v>40434760</v>
      </c>
      <c r="P25" s="42">
        <f t="shared" si="4"/>
        <v>31846428</v>
      </c>
      <c r="Q25" s="42">
        <f t="shared" si="4"/>
        <v>79047477</v>
      </c>
      <c r="R25" s="42">
        <f t="shared" si="4"/>
        <v>151328665</v>
      </c>
      <c r="S25" s="42">
        <f t="shared" si="4"/>
        <v>40720709</v>
      </c>
      <c r="T25" s="42">
        <f t="shared" si="4"/>
        <v>34892712</v>
      </c>
      <c r="U25" s="42">
        <f t="shared" si="4"/>
        <v>39374454</v>
      </c>
      <c r="V25" s="42">
        <f t="shared" si="4"/>
        <v>114987875</v>
      </c>
      <c r="W25" s="42">
        <f t="shared" si="4"/>
        <v>527208645</v>
      </c>
      <c r="X25" s="42">
        <f t="shared" si="4"/>
        <v>596842635</v>
      </c>
      <c r="Y25" s="42">
        <f t="shared" si="4"/>
        <v>-69633990</v>
      </c>
      <c r="Z25" s="43">
        <f>+IF(X25&lt;&gt;0,+(Y25/X25)*100,0)</f>
        <v>-11.667060279633006</v>
      </c>
      <c r="AA25" s="40">
        <f>+AA5+AA9+AA15+AA19+AA24</f>
        <v>575966224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366886000</v>
      </c>
      <c r="F28" s="21">
        <f t="shared" si="5"/>
        <v>263867976</v>
      </c>
      <c r="G28" s="21">
        <f t="shared" si="5"/>
        <v>5804384</v>
      </c>
      <c r="H28" s="21">
        <f t="shared" si="5"/>
        <v>7437126</v>
      </c>
      <c r="I28" s="21">
        <f t="shared" si="5"/>
        <v>9634298</v>
      </c>
      <c r="J28" s="21">
        <f t="shared" si="5"/>
        <v>22875808</v>
      </c>
      <c r="K28" s="21">
        <f t="shared" si="5"/>
        <v>8440524</v>
      </c>
      <c r="L28" s="21">
        <f t="shared" si="5"/>
        <v>11330209</v>
      </c>
      <c r="M28" s="21">
        <f t="shared" si="5"/>
        <v>0</v>
      </c>
      <c r="N28" s="21">
        <f t="shared" si="5"/>
        <v>19770733</v>
      </c>
      <c r="O28" s="21">
        <f t="shared" si="5"/>
        <v>6872942</v>
      </c>
      <c r="P28" s="21">
        <f t="shared" si="5"/>
        <v>4334128</v>
      </c>
      <c r="Q28" s="21">
        <f t="shared" si="5"/>
        <v>8809515</v>
      </c>
      <c r="R28" s="21">
        <f t="shared" si="5"/>
        <v>20016585</v>
      </c>
      <c r="S28" s="21">
        <f t="shared" si="5"/>
        <v>9226378</v>
      </c>
      <c r="T28" s="21">
        <f t="shared" si="5"/>
        <v>12909192</v>
      </c>
      <c r="U28" s="21">
        <f t="shared" si="5"/>
        <v>11427349</v>
      </c>
      <c r="V28" s="21">
        <f t="shared" si="5"/>
        <v>33562919</v>
      </c>
      <c r="W28" s="21">
        <f t="shared" si="5"/>
        <v>96226045</v>
      </c>
      <c r="X28" s="21">
        <f t="shared" si="5"/>
        <v>366886503</v>
      </c>
      <c r="Y28" s="21">
        <f t="shared" si="5"/>
        <v>-270660458</v>
      </c>
      <c r="Z28" s="4">
        <f>+IF(X28&lt;&gt;0,+(Y28/X28)*100,0)</f>
        <v>-73.77225811983604</v>
      </c>
      <c r="AA28" s="19">
        <f>SUM(AA29:AA31)</f>
        <v>263867976</v>
      </c>
    </row>
    <row r="29" spans="1:27" ht="13.5">
      <c r="A29" s="5" t="s">
        <v>33</v>
      </c>
      <c r="B29" s="3"/>
      <c r="C29" s="22"/>
      <c r="D29" s="22"/>
      <c r="E29" s="23">
        <v>149840000</v>
      </c>
      <c r="F29" s="24">
        <v>167276268</v>
      </c>
      <c r="G29" s="24">
        <v>1735650</v>
      </c>
      <c r="H29" s="24">
        <v>3497062</v>
      </c>
      <c r="I29" s="24">
        <v>3995084</v>
      </c>
      <c r="J29" s="24">
        <v>9227796</v>
      </c>
      <c r="K29" s="24">
        <v>3353489</v>
      </c>
      <c r="L29" s="24">
        <v>4167603</v>
      </c>
      <c r="M29" s="24"/>
      <c r="N29" s="24">
        <v>7521092</v>
      </c>
      <c r="O29" s="24">
        <v>2036407</v>
      </c>
      <c r="P29" s="24">
        <v>1421143</v>
      </c>
      <c r="Q29" s="24">
        <v>1897499</v>
      </c>
      <c r="R29" s="24">
        <v>5355049</v>
      </c>
      <c r="S29" s="24">
        <v>4336920</v>
      </c>
      <c r="T29" s="24">
        <v>6535570</v>
      </c>
      <c r="U29" s="24">
        <v>1620532</v>
      </c>
      <c r="V29" s="24">
        <v>12493022</v>
      </c>
      <c r="W29" s="24">
        <v>34596959</v>
      </c>
      <c r="X29" s="24">
        <v>149840404</v>
      </c>
      <c r="Y29" s="24">
        <v>-115243445</v>
      </c>
      <c r="Z29" s="6">
        <v>-76.91</v>
      </c>
      <c r="AA29" s="22">
        <v>167276268</v>
      </c>
    </row>
    <row r="30" spans="1:27" ht="13.5">
      <c r="A30" s="5" t="s">
        <v>34</v>
      </c>
      <c r="B30" s="3"/>
      <c r="C30" s="25"/>
      <c r="D30" s="25"/>
      <c r="E30" s="26">
        <v>195855000</v>
      </c>
      <c r="F30" s="27">
        <v>68382100</v>
      </c>
      <c r="G30" s="27">
        <v>2469705</v>
      </c>
      <c r="H30" s="27">
        <v>2178276</v>
      </c>
      <c r="I30" s="27">
        <v>3484889</v>
      </c>
      <c r="J30" s="27">
        <v>8132870</v>
      </c>
      <c r="K30" s="27">
        <v>2816044</v>
      </c>
      <c r="L30" s="27">
        <v>4322307</v>
      </c>
      <c r="M30" s="27"/>
      <c r="N30" s="27">
        <v>7138351</v>
      </c>
      <c r="O30" s="27">
        <v>2822265</v>
      </c>
      <c r="P30" s="27">
        <v>1239658</v>
      </c>
      <c r="Q30" s="27">
        <v>3900887</v>
      </c>
      <c r="R30" s="27">
        <v>7962810</v>
      </c>
      <c r="S30" s="27">
        <v>2434082</v>
      </c>
      <c r="T30" s="27">
        <v>2927538</v>
      </c>
      <c r="U30" s="27">
        <v>7446534</v>
      </c>
      <c r="V30" s="27">
        <v>12808154</v>
      </c>
      <c r="W30" s="27">
        <v>36042185</v>
      </c>
      <c r="X30" s="27">
        <v>195855011</v>
      </c>
      <c r="Y30" s="27">
        <v>-159812826</v>
      </c>
      <c r="Z30" s="7">
        <v>-81.6</v>
      </c>
      <c r="AA30" s="25">
        <v>68382100</v>
      </c>
    </row>
    <row r="31" spans="1:27" ht="13.5">
      <c r="A31" s="5" t="s">
        <v>35</v>
      </c>
      <c r="B31" s="3"/>
      <c r="C31" s="22"/>
      <c r="D31" s="22"/>
      <c r="E31" s="23">
        <v>21191000</v>
      </c>
      <c r="F31" s="24">
        <v>28209608</v>
      </c>
      <c r="G31" s="24">
        <v>1599029</v>
      </c>
      <c r="H31" s="24">
        <v>1761788</v>
      </c>
      <c r="I31" s="24">
        <v>2154325</v>
      </c>
      <c r="J31" s="24">
        <v>5515142</v>
      </c>
      <c r="K31" s="24">
        <v>2270991</v>
      </c>
      <c r="L31" s="24">
        <v>2840299</v>
      </c>
      <c r="M31" s="24"/>
      <c r="N31" s="24">
        <v>5111290</v>
      </c>
      <c r="O31" s="24">
        <v>2014270</v>
      </c>
      <c r="P31" s="24">
        <v>1673327</v>
      </c>
      <c r="Q31" s="24">
        <v>3011129</v>
      </c>
      <c r="R31" s="24">
        <v>6698726</v>
      </c>
      <c r="S31" s="24">
        <v>2455376</v>
      </c>
      <c r="T31" s="24">
        <v>3446084</v>
      </c>
      <c r="U31" s="24">
        <v>2360283</v>
      </c>
      <c r="V31" s="24">
        <v>8261743</v>
      </c>
      <c r="W31" s="24">
        <v>25586901</v>
      </c>
      <c r="X31" s="24">
        <v>21191088</v>
      </c>
      <c r="Y31" s="24">
        <v>4395813</v>
      </c>
      <c r="Z31" s="6">
        <v>20.74</v>
      </c>
      <c r="AA31" s="22">
        <v>28209608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41521652</v>
      </c>
      <c r="F32" s="21">
        <f t="shared" si="6"/>
        <v>54997787</v>
      </c>
      <c r="G32" s="21">
        <f t="shared" si="6"/>
        <v>4689034</v>
      </c>
      <c r="H32" s="21">
        <f t="shared" si="6"/>
        <v>3022060</v>
      </c>
      <c r="I32" s="21">
        <f t="shared" si="6"/>
        <v>6085334</v>
      </c>
      <c r="J32" s="21">
        <f t="shared" si="6"/>
        <v>13796428</v>
      </c>
      <c r="K32" s="21">
        <f t="shared" si="6"/>
        <v>3715203</v>
      </c>
      <c r="L32" s="21">
        <f t="shared" si="6"/>
        <v>3975554</v>
      </c>
      <c r="M32" s="21">
        <f t="shared" si="6"/>
        <v>0</v>
      </c>
      <c r="N32" s="21">
        <f t="shared" si="6"/>
        <v>7690757</v>
      </c>
      <c r="O32" s="21">
        <f t="shared" si="6"/>
        <v>4191946</v>
      </c>
      <c r="P32" s="21">
        <f t="shared" si="6"/>
        <v>4455898</v>
      </c>
      <c r="Q32" s="21">
        <f t="shared" si="6"/>
        <v>5260698</v>
      </c>
      <c r="R32" s="21">
        <f t="shared" si="6"/>
        <v>13908542</v>
      </c>
      <c r="S32" s="21">
        <f t="shared" si="6"/>
        <v>5316891</v>
      </c>
      <c r="T32" s="21">
        <f t="shared" si="6"/>
        <v>6553219</v>
      </c>
      <c r="U32" s="21">
        <f t="shared" si="6"/>
        <v>5748696</v>
      </c>
      <c r="V32" s="21">
        <f t="shared" si="6"/>
        <v>17618806</v>
      </c>
      <c r="W32" s="21">
        <f t="shared" si="6"/>
        <v>53014533</v>
      </c>
      <c r="X32" s="21">
        <f t="shared" si="6"/>
        <v>41522117</v>
      </c>
      <c r="Y32" s="21">
        <f t="shared" si="6"/>
        <v>11492416</v>
      </c>
      <c r="Z32" s="4">
        <f>+IF(X32&lt;&gt;0,+(Y32/X32)*100,0)</f>
        <v>27.677818065008587</v>
      </c>
      <c r="AA32" s="19">
        <f>SUM(AA33:AA37)</f>
        <v>54997787</v>
      </c>
    </row>
    <row r="33" spans="1:27" ht="13.5">
      <c r="A33" s="5" t="s">
        <v>37</v>
      </c>
      <c r="B33" s="3"/>
      <c r="C33" s="22"/>
      <c r="D33" s="22"/>
      <c r="E33" s="23">
        <v>14541000</v>
      </c>
      <c r="F33" s="24">
        <v>17843114</v>
      </c>
      <c r="G33" s="24">
        <v>1724773</v>
      </c>
      <c r="H33" s="24">
        <v>435954</v>
      </c>
      <c r="I33" s="24">
        <v>2842733</v>
      </c>
      <c r="J33" s="24">
        <v>5003460</v>
      </c>
      <c r="K33" s="24">
        <v>564070</v>
      </c>
      <c r="L33" s="24">
        <v>934313</v>
      </c>
      <c r="M33" s="24"/>
      <c r="N33" s="24">
        <v>1498383</v>
      </c>
      <c r="O33" s="24">
        <v>714115</v>
      </c>
      <c r="P33" s="24">
        <v>2667754</v>
      </c>
      <c r="Q33" s="24">
        <v>2122580</v>
      </c>
      <c r="R33" s="24">
        <v>5504449</v>
      </c>
      <c r="S33" s="24">
        <v>950641</v>
      </c>
      <c r="T33" s="24">
        <v>1624958</v>
      </c>
      <c r="U33" s="24">
        <v>826122</v>
      </c>
      <c r="V33" s="24">
        <v>3401721</v>
      </c>
      <c r="W33" s="24">
        <v>15408013</v>
      </c>
      <c r="X33" s="24">
        <v>14541326</v>
      </c>
      <c r="Y33" s="24">
        <v>866687</v>
      </c>
      <c r="Z33" s="6">
        <v>5.96</v>
      </c>
      <c r="AA33" s="22">
        <v>17843114</v>
      </c>
    </row>
    <row r="34" spans="1:27" ht="13.5">
      <c r="A34" s="5" t="s">
        <v>38</v>
      </c>
      <c r="B34" s="3"/>
      <c r="C34" s="22"/>
      <c r="D34" s="22"/>
      <c r="E34" s="23">
        <v>7662000</v>
      </c>
      <c r="F34" s="24">
        <v>8861000</v>
      </c>
      <c r="G34" s="24">
        <v>711750</v>
      </c>
      <c r="H34" s="24">
        <v>602959</v>
      </c>
      <c r="I34" s="24">
        <v>906856</v>
      </c>
      <c r="J34" s="24">
        <v>2221565</v>
      </c>
      <c r="K34" s="24">
        <v>715775</v>
      </c>
      <c r="L34" s="24">
        <v>761272</v>
      </c>
      <c r="M34" s="24"/>
      <c r="N34" s="24">
        <v>1477047</v>
      </c>
      <c r="O34" s="24">
        <v>785538</v>
      </c>
      <c r="P34" s="24">
        <v>626064</v>
      </c>
      <c r="Q34" s="24">
        <v>728665</v>
      </c>
      <c r="R34" s="24">
        <v>2140267</v>
      </c>
      <c r="S34" s="24">
        <v>899495</v>
      </c>
      <c r="T34" s="24">
        <v>1005678</v>
      </c>
      <c r="U34" s="24">
        <v>1432472</v>
      </c>
      <c r="V34" s="24">
        <v>3337645</v>
      </c>
      <c r="W34" s="24">
        <v>9176524</v>
      </c>
      <c r="X34" s="24">
        <v>7661658</v>
      </c>
      <c r="Y34" s="24">
        <v>1514866</v>
      </c>
      <c r="Z34" s="6">
        <v>19.77</v>
      </c>
      <c r="AA34" s="22">
        <v>8861000</v>
      </c>
    </row>
    <row r="35" spans="1:27" ht="13.5">
      <c r="A35" s="5" t="s">
        <v>39</v>
      </c>
      <c r="B35" s="3"/>
      <c r="C35" s="22"/>
      <c r="D35" s="22"/>
      <c r="E35" s="23">
        <v>19104000</v>
      </c>
      <c r="F35" s="24">
        <v>25876122</v>
      </c>
      <c r="G35" s="24">
        <v>2051200</v>
      </c>
      <c r="H35" s="24">
        <v>1811264</v>
      </c>
      <c r="I35" s="24">
        <v>2122304</v>
      </c>
      <c r="J35" s="24">
        <v>5984768</v>
      </c>
      <c r="K35" s="24">
        <v>2201047</v>
      </c>
      <c r="L35" s="24">
        <v>2095664</v>
      </c>
      <c r="M35" s="24"/>
      <c r="N35" s="24">
        <v>4296711</v>
      </c>
      <c r="O35" s="24">
        <v>2466360</v>
      </c>
      <c r="P35" s="24">
        <v>1068109</v>
      </c>
      <c r="Q35" s="24">
        <v>2184308</v>
      </c>
      <c r="R35" s="24">
        <v>5718777</v>
      </c>
      <c r="S35" s="24">
        <v>3269564</v>
      </c>
      <c r="T35" s="24">
        <v>3665265</v>
      </c>
      <c r="U35" s="24">
        <v>3301793</v>
      </c>
      <c r="V35" s="24">
        <v>10236622</v>
      </c>
      <c r="W35" s="24">
        <v>26236878</v>
      </c>
      <c r="X35" s="24">
        <v>19104430</v>
      </c>
      <c r="Y35" s="24">
        <v>7132448</v>
      </c>
      <c r="Z35" s="6">
        <v>37.33</v>
      </c>
      <c r="AA35" s="22">
        <v>25876122</v>
      </c>
    </row>
    <row r="36" spans="1:27" ht="13.5">
      <c r="A36" s="5" t="s">
        <v>40</v>
      </c>
      <c r="B36" s="3"/>
      <c r="C36" s="22"/>
      <c r="D36" s="22"/>
      <c r="E36" s="23">
        <v>8230</v>
      </c>
      <c r="F36" s="24">
        <v>2417551</v>
      </c>
      <c r="G36" s="24">
        <v>201311</v>
      </c>
      <c r="H36" s="24">
        <v>171883</v>
      </c>
      <c r="I36" s="24">
        <v>213441</v>
      </c>
      <c r="J36" s="24">
        <v>586635</v>
      </c>
      <c r="K36" s="24">
        <v>234311</v>
      </c>
      <c r="L36" s="24">
        <v>184305</v>
      </c>
      <c r="M36" s="24"/>
      <c r="N36" s="24">
        <v>418616</v>
      </c>
      <c r="O36" s="24">
        <v>225933</v>
      </c>
      <c r="P36" s="24">
        <v>93971</v>
      </c>
      <c r="Q36" s="24">
        <v>225145</v>
      </c>
      <c r="R36" s="24">
        <v>545049</v>
      </c>
      <c r="S36" s="24">
        <v>197191</v>
      </c>
      <c r="T36" s="24">
        <v>257318</v>
      </c>
      <c r="U36" s="24">
        <v>188309</v>
      </c>
      <c r="V36" s="24">
        <v>642818</v>
      </c>
      <c r="W36" s="24">
        <v>2193118</v>
      </c>
      <c r="X36" s="24">
        <v>8334</v>
      </c>
      <c r="Y36" s="24">
        <v>2184784</v>
      </c>
      <c r="Z36" s="6">
        <v>26215.31</v>
      </c>
      <c r="AA36" s="22">
        <v>2417551</v>
      </c>
    </row>
    <row r="37" spans="1:27" ht="13.5">
      <c r="A37" s="5" t="s">
        <v>41</v>
      </c>
      <c r="B37" s="3"/>
      <c r="C37" s="25"/>
      <c r="D37" s="25"/>
      <c r="E37" s="26">
        <v>206422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206369</v>
      </c>
      <c r="Y37" s="27">
        <v>-206369</v>
      </c>
      <c r="Z37" s="7">
        <v>-100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32410000</v>
      </c>
      <c r="F38" s="21">
        <f t="shared" si="7"/>
        <v>31417000</v>
      </c>
      <c r="G38" s="21">
        <f t="shared" si="7"/>
        <v>2711486</v>
      </c>
      <c r="H38" s="21">
        <f t="shared" si="7"/>
        <v>2387207</v>
      </c>
      <c r="I38" s="21">
        <f t="shared" si="7"/>
        <v>2512755</v>
      </c>
      <c r="J38" s="21">
        <f t="shared" si="7"/>
        <v>7611448</v>
      </c>
      <c r="K38" s="21">
        <f t="shared" si="7"/>
        <v>2533119</v>
      </c>
      <c r="L38" s="21">
        <f t="shared" si="7"/>
        <v>2474483</v>
      </c>
      <c r="M38" s="21">
        <f t="shared" si="7"/>
        <v>0</v>
      </c>
      <c r="N38" s="21">
        <f t="shared" si="7"/>
        <v>5007602</v>
      </c>
      <c r="O38" s="21">
        <f t="shared" si="7"/>
        <v>2431735</v>
      </c>
      <c r="P38" s="21">
        <f t="shared" si="7"/>
        <v>1575631</v>
      </c>
      <c r="Q38" s="21">
        <f t="shared" si="7"/>
        <v>1728585</v>
      </c>
      <c r="R38" s="21">
        <f t="shared" si="7"/>
        <v>5735951</v>
      </c>
      <c r="S38" s="21">
        <f t="shared" si="7"/>
        <v>2416503</v>
      </c>
      <c r="T38" s="21">
        <f t="shared" si="7"/>
        <v>3211103</v>
      </c>
      <c r="U38" s="21">
        <f t="shared" si="7"/>
        <v>3828036</v>
      </c>
      <c r="V38" s="21">
        <f t="shared" si="7"/>
        <v>9455642</v>
      </c>
      <c r="W38" s="21">
        <f t="shared" si="7"/>
        <v>27810643</v>
      </c>
      <c r="X38" s="21">
        <f t="shared" si="7"/>
        <v>32409723</v>
      </c>
      <c r="Y38" s="21">
        <f t="shared" si="7"/>
        <v>-4599080</v>
      </c>
      <c r="Z38" s="4">
        <f>+IF(X38&lt;&gt;0,+(Y38/X38)*100,0)</f>
        <v>-14.190432914221452</v>
      </c>
      <c r="AA38" s="19">
        <f>SUM(AA39:AA41)</f>
        <v>31417000</v>
      </c>
    </row>
    <row r="39" spans="1:27" ht="13.5">
      <c r="A39" s="5" t="s">
        <v>43</v>
      </c>
      <c r="B39" s="3"/>
      <c r="C39" s="22"/>
      <c r="D39" s="22"/>
      <c r="E39" s="23">
        <v>4363000</v>
      </c>
      <c r="F39" s="24">
        <v>8465000</v>
      </c>
      <c r="G39" s="24">
        <v>620755</v>
      </c>
      <c r="H39" s="24">
        <v>692289</v>
      </c>
      <c r="I39" s="24">
        <v>513840</v>
      </c>
      <c r="J39" s="24">
        <v>1826884</v>
      </c>
      <c r="K39" s="24">
        <v>658281</v>
      </c>
      <c r="L39" s="24">
        <v>481506</v>
      </c>
      <c r="M39" s="24"/>
      <c r="N39" s="24">
        <v>1139787</v>
      </c>
      <c r="O39" s="24">
        <v>598318</v>
      </c>
      <c r="P39" s="24">
        <v>287453</v>
      </c>
      <c r="Q39" s="24">
        <v>533808</v>
      </c>
      <c r="R39" s="24">
        <v>1419579</v>
      </c>
      <c r="S39" s="24">
        <v>539363</v>
      </c>
      <c r="T39" s="24">
        <v>768076</v>
      </c>
      <c r="U39" s="24">
        <v>282272</v>
      </c>
      <c r="V39" s="24">
        <v>1589711</v>
      </c>
      <c r="W39" s="24">
        <v>5975961</v>
      </c>
      <c r="X39" s="24">
        <v>4362918</v>
      </c>
      <c r="Y39" s="24">
        <v>1613043</v>
      </c>
      <c r="Z39" s="6">
        <v>36.97</v>
      </c>
      <c r="AA39" s="22">
        <v>8465000</v>
      </c>
    </row>
    <row r="40" spans="1:27" ht="13.5">
      <c r="A40" s="5" t="s">
        <v>44</v>
      </c>
      <c r="B40" s="3"/>
      <c r="C40" s="22"/>
      <c r="D40" s="22"/>
      <c r="E40" s="23">
        <v>28047000</v>
      </c>
      <c r="F40" s="24">
        <v>22952000</v>
      </c>
      <c r="G40" s="24">
        <v>2090731</v>
      </c>
      <c r="H40" s="24">
        <v>1694918</v>
      </c>
      <c r="I40" s="24">
        <v>1998915</v>
      </c>
      <c r="J40" s="24">
        <v>5784564</v>
      </c>
      <c r="K40" s="24">
        <v>1874838</v>
      </c>
      <c r="L40" s="24">
        <v>1992977</v>
      </c>
      <c r="M40" s="24"/>
      <c r="N40" s="24">
        <v>3867815</v>
      </c>
      <c r="O40" s="24">
        <v>1833417</v>
      </c>
      <c r="P40" s="24">
        <v>1288178</v>
      </c>
      <c r="Q40" s="24">
        <v>1194777</v>
      </c>
      <c r="R40" s="24">
        <v>4316372</v>
      </c>
      <c r="S40" s="24">
        <v>1877140</v>
      </c>
      <c r="T40" s="24">
        <v>2443027</v>
      </c>
      <c r="U40" s="24">
        <v>3545764</v>
      </c>
      <c r="V40" s="24">
        <v>7865931</v>
      </c>
      <c r="W40" s="24">
        <v>21834682</v>
      </c>
      <c r="X40" s="24">
        <v>28046805</v>
      </c>
      <c r="Y40" s="24">
        <v>-6212123</v>
      </c>
      <c r="Z40" s="6">
        <v>-22.15</v>
      </c>
      <c r="AA40" s="22">
        <v>22952000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485177348</v>
      </c>
      <c r="F42" s="21">
        <f t="shared" si="8"/>
        <v>557739272</v>
      </c>
      <c r="G42" s="21">
        <f t="shared" si="8"/>
        <v>48289929</v>
      </c>
      <c r="H42" s="21">
        <f t="shared" si="8"/>
        <v>59298238</v>
      </c>
      <c r="I42" s="21">
        <f t="shared" si="8"/>
        <v>14988383</v>
      </c>
      <c r="J42" s="21">
        <f t="shared" si="8"/>
        <v>122576550</v>
      </c>
      <c r="K42" s="21">
        <f t="shared" si="8"/>
        <v>69774360</v>
      </c>
      <c r="L42" s="21">
        <f t="shared" si="8"/>
        <v>39004124</v>
      </c>
      <c r="M42" s="21">
        <f t="shared" si="8"/>
        <v>0</v>
      </c>
      <c r="N42" s="21">
        <f t="shared" si="8"/>
        <v>108778484</v>
      </c>
      <c r="O42" s="21">
        <f t="shared" si="8"/>
        <v>26003819</v>
      </c>
      <c r="P42" s="21">
        <f t="shared" si="8"/>
        <v>37182361</v>
      </c>
      <c r="Q42" s="21">
        <f t="shared" si="8"/>
        <v>51708106</v>
      </c>
      <c r="R42" s="21">
        <f t="shared" si="8"/>
        <v>114894286</v>
      </c>
      <c r="S42" s="21">
        <f t="shared" si="8"/>
        <v>32825346</v>
      </c>
      <c r="T42" s="21">
        <f t="shared" si="8"/>
        <v>46034804</v>
      </c>
      <c r="U42" s="21">
        <f t="shared" si="8"/>
        <v>41442792</v>
      </c>
      <c r="V42" s="21">
        <f t="shared" si="8"/>
        <v>120302942</v>
      </c>
      <c r="W42" s="21">
        <f t="shared" si="8"/>
        <v>466552262</v>
      </c>
      <c r="X42" s="21">
        <f t="shared" si="8"/>
        <v>485177000</v>
      </c>
      <c r="Y42" s="21">
        <f t="shared" si="8"/>
        <v>-18624738</v>
      </c>
      <c r="Z42" s="4">
        <f>+IF(X42&lt;&gt;0,+(Y42/X42)*100,0)</f>
        <v>-3.8387512186274284</v>
      </c>
      <c r="AA42" s="19">
        <f>SUM(AA43:AA46)</f>
        <v>557739272</v>
      </c>
    </row>
    <row r="43" spans="1:27" ht="13.5">
      <c r="A43" s="5" t="s">
        <v>47</v>
      </c>
      <c r="B43" s="3"/>
      <c r="C43" s="22"/>
      <c r="D43" s="22"/>
      <c r="E43" s="23">
        <v>438567000</v>
      </c>
      <c r="F43" s="24">
        <v>386840000</v>
      </c>
      <c r="G43" s="24">
        <v>44355532</v>
      </c>
      <c r="H43" s="24">
        <v>50432749</v>
      </c>
      <c r="I43" s="24">
        <v>8841097</v>
      </c>
      <c r="J43" s="24">
        <v>103629378</v>
      </c>
      <c r="K43" s="24">
        <v>60801016</v>
      </c>
      <c r="L43" s="24">
        <v>33502630</v>
      </c>
      <c r="M43" s="24"/>
      <c r="N43" s="24">
        <v>94303646</v>
      </c>
      <c r="O43" s="24">
        <v>21166398</v>
      </c>
      <c r="P43" s="24">
        <v>21536830</v>
      </c>
      <c r="Q43" s="24">
        <v>46133868</v>
      </c>
      <c r="R43" s="24">
        <v>88837096</v>
      </c>
      <c r="S43" s="24">
        <v>23304547</v>
      </c>
      <c r="T43" s="24">
        <v>36830180</v>
      </c>
      <c r="U43" s="24">
        <v>31685509</v>
      </c>
      <c r="V43" s="24">
        <v>91820236</v>
      </c>
      <c r="W43" s="24">
        <v>378590356</v>
      </c>
      <c r="X43" s="24">
        <v>438567251</v>
      </c>
      <c r="Y43" s="24">
        <v>-59976895</v>
      </c>
      <c r="Z43" s="6">
        <v>-13.68</v>
      </c>
      <c r="AA43" s="22">
        <v>386840000</v>
      </c>
    </row>
    <row r="44" spans="1:27" ht="13.5">
      <c r="A44" s="5" t="s">
        <v>48</v>
      </c>
      <c r="B44" s="3"/>
      <c r="C44" s="22"/>
      <c r="D44" s="22"/>
      <c r="E44" s="23">
        <v>18598348</v>
      </c>
      <c r="F44" s="24">
        <v>108215645</v>
      </c>
      <c r="G44" s="24">
        <v>1319177</v>
      </c>
      <c r="H44" s="24">
        <v>6273903</v>
      </c>
      <c r="I44" s="24">
        <v>2796222</v>
      </c>
      <c r="J44" s="24">
        <v>10389302</v>
      </c>
      <c r="K44" s="24">
        <v>6107707</v>
      </c>
      <c r="L44" s="24">
        <v>2466552</v>
      </c>
      <c r="M44" s="24"/>
      <c r="N44" s="24">
        <v>8574259</v>
      </c>
      <c r="O44" s="24">
        <v>1683233</v>
      </c>
      <c r="P44" s="24">
        <v>13172792</v>
      </c>
      <c r="Q44" s="24">
        <v>1444679</v>
      </c>
      <c r="R44" s="24">
        <v>16300704</v>
      </c>
      <c r="S44" s="24">
        <v>6009768</v>
      </c>
      <c r="T44" s="24">
        <v>4839272</v>
      </c>
      <c r="U44" s="24">
        <v>4845938</v>
      </c>
      <c r="V44" s="24">
        <v>15694978</v>
      </c>
      <c r="W44" s="24">
        <v>50959243</v>
      </c>
      <c r="X44" s="24">
        <v>18597720</v>
      </c>
      <c r="Y44" s="24">
        <v>32361523</v>
      </c>
      <c r="Z44" s="6">
        <v>174.01</v>
      </c>
      <c r="AA44" s="22">
        <v>108215645</v>
      </c>
    </row>
    <row r="45" spans="1:27" ht="13.5">
      <c r="A45" s="5" t="s">
        <v>49</v>
      </c>
      <c r="B45" s="3"/>
      <c r="C45" s="25"/>
      <c r="D45" s="25"/>
      <c r="E45" s="26">
        <v>8439000</v>
      </c>
      <c r="F45" s="27">
        <v>27095547</v>
      </c>
      <c r="G45" s="27">
        <v>1040661</v>
      </c>
      <c r="H45" s="27">
        <v>1112216</v>
      </c>
      <c r="I45" s="27">
        <v>1259125</v>
      </c>
      <c r="J45" s="27">
        <v>3412002</v>
      </c>
      <c r="K45" s="27">
        <v>1143185</v>
      </c>
      <c r="L45" s="27">
        <v>1071380</v>
      </c>
      <c r="M45" s="27"/>
      <c r="N45" s="27">
        <v>2214565</v>
      </c>
      <c r="O45" s="27">
        <v>1197485</v>
      </c>
      <c r="P45" s="27">
        <v>805799</v>
      </c>
      <c r="Q45" s="27">
        <v>1191640</v>
      </c>
      <c r="R45" s="27">
        <v>3194924</v>
      </c>
      <c r="S45" s="27">
        <v>1368535</v>
      </c>
      <c r="T45" s="27">
        <v>1602048</v>
      </c>
      <c r="U45" s="27">
        <v>1936210</v>
      </c>
      <c r="V45" s="27">
        <v>4906793</v>
      </c>
      <c r="W45" s="27">
        <v>13728284</v>
      </c>
      <c r="X45" s="27">
        <v>8439196</v>
      </c>
      <c r="Y45" s="27">
        <v>5289088</v>
      </c>
      <c r="Z45" s="7">
        <v>62.67</v>
      </c>
      <c r="AA45" s="25">
        <v>27095547</v>
      </c>
    </row>
    <row r="46" spans="1:27" ht="13.5">
      <c r="A46" s="5" t="s">
        <v>50</v>
      </c>
      <c r="B46" s="3"/>
      <c r="C46" s="22"/>
      <c r="D46" s="22"/>
      <c r="E46" s="23">
        <v>19573000</v>
      </c>
      <c r="F46" s="24">
        <v>35588080</v>
      </c>
      <c r="G46" s="24">
        <v>1574559</v>
      </c>
      <c r="H46" s="24">
        <v>1479370</v>
      </c>
      <c r="I46" s="24">
        <v>2091939</v>
      </c>
      <c r="J46" s="24">
        <v>5145868</v>
      </c>
      <c r="K46" s="24">
        <v>1722452</v>
      </c>
      <c r="L46" s="24">
        <v>1963562</v>
      </c>
      <c r="M46" s="24"/>
      <c r="N46" s="24">
        <v>3686014</v>
      </c>
      <c r="O46" s="24">
        <v>1956703</v>
      </c>
      <c r="P46" s="24">
        <v>1666940</v>
      </c>
      <c r="Q46" s="24">
        <v>2937919</v>
      </c>
      <c r="R46" s="24">
        <v>6561562</v>
      </c>
      <c r="S46" s="24">
        <v>2142496</v>
      </c>
      <c r="T46" s="24">
        <v>2763304</v>
      </c>
      <c r="U46" s="24">
        <v>2975135</v>
      </c>
      <c r="V46" s="24">
        <v>7880935</v>
      </c>
      <c r="W46" s="24">
        <v>23274379</v>
      </c>
      <c r="X46" s="24">
        <v>19572833</v>
      </c>
      <c r="Y46" s="24">
        <v>3701546</v>
      </c>
      <c r="Z46" s="6">
        <v>18.91</v>
      </c>
      <c r="AA46" s="22">
        <v>35588080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925995000</v>
      </c>
      <c r="F48" s="42">
        <f t="shared" si="9"/>
        <v>908022035</v>
      </c>
      <c r="G48" s="42">
        <f t="shared" si="9"/>
        <v>61494833</v>
      </c>
      <c r="H48" s="42">
        <f t="shared" si="9"/>
        <v>72144631</v>
      </c>
      <c r="I48" s="42">
        <f t="shared" si="9"/>
        <v>33220770</v>
      </c>
      <c r="J48" s="42">
        <f t="shared" si="9"/>
        <v>166860234</v>
      </c>
      <c r="K48" s="42">
        <f t="shared" si="9"/>
        <v>84463206</v>
      </c>
      <c r="L48" s="42">
        <f t="shared" si="9"/>
        <v>56784370</v>
      </c>
      <c r="M48" s="42">
        <f t="shared" si="9"/>
        <v>0</v>
      </c>
      <c r="N48" s="42">
        <f t="shared" si="9"/>
        <v>141247576</v>
      </c>
      <c r="O48" s="42">
        <f t="shared" si="9"/>
        <v>39500442</v>
      </c>
      <c r="P48" s="42">
        <f t="shared" si="9"/>
        <v>47548018</v>
      </c>
      <c r="Q48" s="42">
        <f t="shared" si="9"/>
        <v>67506904</v>
      </c>
      <c r="R48" s="42">
        <f t="shared" si="9"/>
        <v>154555364</v>
      </c>
      <c r="S48" s="42">
        <f t="shared" si="9"/>
        <v>49785118</v>
      </c>
      <c r="T48" s="42">
        <f t="shared" si="9"/>
        <v>68708318</v>
      </c>
      <c r="U48" s="42">
        <f t="shared" si="9"/>
        <v>62446873</v>
      </c>
      <c r="V48" s="42">
        <f t="shared" si="9"/>
        <v>180940309</v>
      </c>
      <c r="W48" s="42">
        <f t="shared" si="9"/>
        <v>643603483</v>
      </c>
      <c r="X48" s="42">
        <f t="shared" si="9"/>
        <v>925995343</v>
      </c>
      <c r="Y48" s="42">
        <f t="shared" si="9"/>
        <v>-282391860</v>
      </c>
      <c r="Z48" s="43">
        <f>+IF(X48&lt;&gt;0,+(Y48/X48)*100,0)</f>
        <v>-30.49603457886937</v>
      </c>
      <c r="AA48" s="40">
        <f>+AA28+AA32+AA38+AA42+AA47</f>
        <v>908022035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-329152474</v>
      </c>
      <c r="F49" s="46">
        <f t="shared" si="10"/>
        <v>-332055811</v>
      </c>
      <c r="G49" s="46">
        <f t="shared" si="10"/>
        <v>13647075</v>
      </c>
      <c r="H49" s="46">
        <f t="shared" si="10"/>
        <v>-29701644</v>
      </c>
      <c r="I49" s="46">
        <f t="shared" si="10"/>
        <v>17138724</v>
      </c>
      <c r="J49" s="46">
        <f t="shared" si="10"/>
        <v>1084155</v>
      </c>
      <c r="K49" s="46">
        <f t="shared" si="10"/>
        <v>-37054898</v>
      </c>
      <c r="L49" s="46">
        <f t="shared" si="10"/>
        <v>-11244962</v>
      </c>
      <c r="M49" s="46">
        <f t="shared" si="10"/>
        <v>0</v>
      </c>
      <c r="N49" s="46">
        <f t="shared" si="10"/>
        <v>-48299860</v>
      </c>
      <c r="O49" s="46">
        <f t="shared" si="10"/>
        <v>934318</v>
      </c>
      <c r="P49" s="46">
        <f t="shared" si="10"/>
        <v>-15701590</v>
      </c>
      <c r="Q49" s="46">
        <f t="shared" si="10"/>
        <v>11540573</v>
      </c>
      <c r="R49" s="46">
        <f t="shared" si="10"/>
        <v>-3226699</v>
      </c>
      <c r="S49" s="46">
        <f t="shared" si="10"/>
        <v>-9064409</v>
      </c>
      <c r="T49" s="46">
        <f t="shared" si="10"/>
        <v>-33815606</v>
      </c>
      <c r="U49" s="46">
        <f t="shared" si="10"/>
        <v>-23072419</v>
      </c>
      <c r="V49" s="46">
        <f t="shared" si="10"/>
        <v>-65952434</v>
      </c>
      <c r="W49" s="46">
        <f t="shared" si="10"/>
        <v>-116394838</v>
      </c>
      <c r="X49" s="46">
        <f>IF(F25=F48,0,X25-X48)</f>
        <v>-329152708</v>
      </c>
      <c r="Y49" s="46">
        <f t="shared" si="10"/>
        <v>212757870</v>
      </c>
      <c r="Z49" s="47">
        <f>+IF(X49&lt;&gt;0,+(Y49/X49)*100,0)</f>
        <v>-64.63804332425543</v>
      </c>
      <c r="AA49" s="44">
        <f>+AA25-AA48</f>
        <v>-332055811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90976656</v>
      </c>
      <c r="D5" s="19">
        <f>SUM(D6:D8)</f>
        <v>0</v>
      </c>
      <c r="E5" s="20">
        <f t="shared" si="0"/>
        <v>67582386</v>
      </c>
      <c r="F5" s="21">
        <f t="shared" si="0"/>
        <v>94552835</v>
      </c>
      <c r="G5" s="21">
        <f t="shared" si="0"/>
        <v>0</v>
      </c>
      <c r="H5" s="21">
        <f t="shared" si="0"/>
        <v>4228003</v>
      </c>
      <c r="I5" s="21">
        <f t="shared" si="0"/>
        <v>2422025</v>
      </c>
      <c r="J5" s="21">
        <f t="shared" si="0"/>
        <v>6650028</v>
      </c>
      <c r="K5" s="21">
        <f t="shared" si="0"/>
        <v>2401497</v>
      </c>
      <c r="L5" s="21">
        <f t="shared" si="0"/>
        <v>29118</v>
      </c>
      <c r="M5" s="21">
        <f t="shared" si="0"/>
        <v>6950328</v>
      </c>
      <c r="N5" s="21">
        <f t="shared" si="0"/>
        <v>9380943</v>
      </c>
      <c r="O5" s="21">
        <f t="shared" si="0"/>
        <v>2437521</v>
      </c>
      <c r="P5" s="21">
        <f t="shared" si="0"/>
        <v>2671010</v>
      </c>
      <c r="Q5" s="21">
        <f t="shared" si="0"/>
        <v>0</v>
      </c>
      <c r="R5" s="21">
        <f t="shared" si="0"/>
        <v>5108531</v>
      </c>
      <c r="S5" s="21">
        <f t="shared" si="0"/>
        <v>2743751</v>
      </c>
      <c r="T5" s="21">
        <f t="shared" si="0"/>
        <v>2635836</v>
      </c>
      <c r="U5" s="21">
        <f t="shared" si="0"/>
        <v>2635836</v>
      </c>
      <c r="V5" s="21">
        <f t="shared" si="0"/>
        <v>8015423</v>
      </c>
      <c r="W5" s="21">
        <f t="shared" si="0"/>
        <v>29154925</v>
      </c>
      <c r="X5" s="21">
        <f t="shared" si="0"/>
        <v>67582380</v>
      </c>
      <c r="Y5" s="21">
        <f t="shared" si="0"/>
        <v>-38427455</v>
      </c>
      <c r="Z5" s="4">
        <f>+IF(X5&lt;&gt;0,+(Y5/X5)*100,0)</f>
        <v>-56.86016828646757</v>
      </c>
      <c r="AA5" s="19">
        <f>SUM(AA6:AA8)</f>
        <v>94552835</v>
      </c>
    </row>
    <row r="6" spans="1:27" ht="13.5">
      <c r="A6" s="5" t="s">
        <v>33</v>
      </c>
      <c r="B6" s="3"/>
      <c r="C6" s="22">
        <v>52692745</v>
      </c>
      <c r="D6" s="22"/>
      <c r="E6" s="23">
        <v>31448905</v>
      </c>
      <c r="F6" s="24">
        <v>32348905</v>
      </c>
      <c r="G6" s="24"/>
      <c r="H6" s="24">
        <v>14049</v>
      </c>
      <c r="I6" s="24">
        <v>4244</v>
      </c>
      <c r="J6" s="24">
        <v>18293</v>
      </c>
      <c r="K6" s="24">
        <v>5938</v>
      </c>
      <c r="L6" s="24">
        <v>3465</v>
      </c>
      <c r="M6" s="24">
        <v>4538476</v>
      </c>
      <c r="N6" s="24">
        <v>4547879</v>
      </c>
      <c r="O6" s="24"/>
      <c r="P6" s="24">
        <v>2470</v>
      </c>
      <c r="Q6" s="24"/>
      <c r="R6" s="24">
        <v>2470</v>
      </c>
      <c r="S6" s="24">
        <v>30714</v>
      </c>
      <c r="T6" s="24">
        <v>21097</v>
      </c>
      <c r="U6" s="24">
        <v>21097</v>
      </c>
      <c r="V6" s="24">
        <v>72908</v>
      </c>
      <c r="W6" s="24">
        <v>4641550</v>
      </c>
      <c r="X6" s="24">
        <v>31448904</v>
      </c>
      <c r="Y6" s="24">
        <v>-26807354</v>
      </c>
      <c r="Z6" s="6">
        <v>-85.24</v>
      </c>
      <c r="AA6" s="22">
        <v>32348905</v>
      </c>
    </row>
    <row r="7" spans="1:27" ht="13.5">
      <c r="A7" s="5" t="s">
        <v>34</v>
      </c>
      <c r="B7" s="3"/>
      <c r="C7" s="25">
        <v>38283911</v>
      </c>
      <c r="D7" s="25"/>
      <c r="E7" s="26">
        <v>35944239</v>
      </c>
      <c r="F7" s="27">
        <v>62203930</v>
      </c>
      <c r="G7" s="27"/>
      <c r="H7" s="27">
        <v>4213954</v>
      </c>
      <c r="I7" s="27">
        <v>2417781</v>
      </c>
      <c r="J7" s="27">
        <v>6631735</v>
      </c>
      <c r="K7" s="27">
        <v>2395559</v>
      </c>
      <c r="L7" s="27">
        <v>25653</v>
      </c>
      <c r="M7" s="27">
        <v>2411852</v>
      </c>
      <c r="N7" s="27">
        <v>4833064</v>
      </c>
      <c r="O7" s="27">
        <v>2421103</v>
      </c>
      <c r="P7" s="27">
        <v>2655601</v>
      </c>
      <c r="Q7" s="27"/>
      <c r="R7" s="27">
        <v>5076704</v>
      </c>
      <c r="S7" s="27">
        <v>2713037</v>
      </c>
      <c r="T7" s="27">
        <v>2614739</v>
      </c>
      <c r="U7" s="27">
        <v>2614739</v>
      </c>
      <c r="V7" s="27">
        <v>7942515</v>
      </c>
      <c r="W7" s="27">
        <v>24484018</v>
      </c>
      <c r="X7" s="27">
        <v>35944236</v>
      </c>
      <c r="Y7" s="27">
        <v>-11460218</v>
      </c>
      <c r="Z7" s="7">
        <v>-31.88</v>
      </c>
      <c r="AA7" s="25">
        <v>62203930</v>
      </c>
    </row>
    <row r="8" spans="1:27" ht="13.5">
      <c r="A8" s="5" t="s">
        <v>35</v>
      </c>
      <c r="B8" s="3"/>
      <c r="C8" s="22"/>
      <c r="D8" s="22"/>
      <c r="E8" s="23">
        <v>189242</v>
      </c>
      <c r="F8" s="24"/>
      <c r="G8" s="24"/>
      <c r="H8" s="24"/>
      <c r="I8" s="24"/>
      <c r="J8" s="24"/>
      <c r="K8" s="24"/>
      <c r="L8" s="24"/>
      <c r="M8" s="24"/>
      <c r="N8" s="24"/>
      <c r="O8" s="24">
        <v>16418</v>
      </c>
      <c r="P8" s="24">
        <v>12939</v>
      </c>
      <c r="Q8" s="24"/>
      <c r="R8" s="24">
        <v>29357</v>
      </c>
      <c r="S8" s="24"/>
      <c r="T8" s="24"/>
      <c r="U8" s="24"/>
      <c r="V8" s="24"/>
      <c r="W8" s="24">
        <v>29357</v>
      </c>
      <c r="X8" s="24">
        <v>189240</v>
      </c>
      <c r="Y8" s="24">
        <v>-159883</v>
      </c>
      <c r="Z8" s="6">
        <v>-84.49</v>
      </c>
      <c r="AA8" s="22"/>
    </row>
    <row r="9" spans="1:27" ht="13.5">
      <c r="A9" s="2" t="s">
        <v>36</v>
      </c>
      <c r="B9" s="3"/>
      <c r="C9" s="19">
        <f aca="true" t="shared" si="1" ref="C9:Y9">SUM(C10:C14)</f>
        <v>1704820</v>
      </c>
      <c r="D9" s="19">
        <f>SUM(D10:D14)</f>
        <v>0</v>
      </c>
      <c r="E9" s="20">
        <f t="shared" si="1"/>
        <v>1812273</v>
      </c>
      <c r="F9" s="21">
        <f t="shared" si="1"/>
        <v>1069319</v>
      </c>
      <c r="G9" s="21">
        <f t="shared" si="1"/>
        <v>0</v>
      </c>
      <c r="H9" s="21">
        <f t="shared" si="1"/>
        <v>15020</v>
      </c>
      <c r="I9" s="21">
        <f t="shared" si="1"/>
        <v>9631</v>
      </c>
      <c r="J9" s="21">
        <f t="shared" si="1"/>
        <v>24651</v>
      </c>
      <c r="K9" s="21">
        <f t="shared" si="1"/>
        <v>16883</v>
      </c>
      <c r="L9" s="21">
        <f t="shared" si="1"/>
        <v>11474</v>
      </c>
      <c r="M9" s="21">
        <f t="shared" si="1"/>
        <v>10913</v>
      </c>
      <c r="N9" s="21">
        <f t="shared" si="1"/>
        <v>39270</v>
      </c>
      <c r="O9" s="21">
        <f t="shared" si="1"/>
        <v>7177</v>
      </c>
      <c r="P9" s="21">
        <f t="shared" si="1"/>
        <v>9890</v>
      </c>
      <c r="Q9" s="21">
        <f t="shared" si="1"/>
        <v>0</v>
      </c>
      <c r="R9" s="21">
        <f t="shared" si="1"/>
        <v>17067</v>
      </c>
      <c r="S9" s="21">
        <f t="shared" si="1"/>
        <v>10086</v>
      </c>
      <c r="T9" s="21">
        <f t="shared" si="1"/>
        <v>10966</v>
      </c>
      <c r="U9" s="21">
        <f t="shared" si="1"/>
        <v>10966</v>
      </c>
      <c r="V9" s="21">
        <f t="shared" si="1"/>
        <v>32018</v>
      </c>
      <c r="W9" s="21">
        <f t="shared" si="1"/>
        <v>113006</v>
      </c>
      <c r="X9" s="21">
        <f t="shared" si="1"/>
        <v>1812276</v>
      </c>
      <c r="Y9" s="21">
        <f t="shared" si="1"/>
        <v>-1699270</v>
      </c>
      <c r="Z9" s="4">
        <f>+IF(X9&lt;&gt;0,+(Y9/X9)*100,0)</f>
        <v>-93.76441557466964</v>
      </c>
      <c r="AA9" s="19">
        <f>SUM(AA10:AA14)</f>
        <v>1069319</v>
      </c>
    </row>
    <row r="10" spans="1:27" ht="13.5">
      <c r="A10" s="5" t="s">
        <v>37</v>
      </c>
      <c r="B10" s="3"/>
      <c r="C10" s="22">
        <v>147514</v>
      </c>
      <c r="D10" s="22"/>
      <c r="E10" s="23">
        <v>171370</v>
      </c>
      <c r="F10" s="24">
        <v>160214</v>
      </c>
      <c r="G10" s="24"/>
      <c r="H10" s="24">
        <v>15020</v>
      </c>
      <c r="I10" s="24">
        <v>9631</v>
      </c>
      <c r="J10" s="24">
        <v>24651</v>
      </c>
      <c r="K10" s="24">
        <v>16883</v>
      </c>
      <c r="L10" s="24">
        <v>11474</v>
      </c>
      <c r="M10" s="24">
        <v>10913</v>
      </c>
      <c r="N10" s="24">
        <v>39270</v>
      </c>
      <c r="O10" s="24">
        <v>7177</v>
      </c>
      <c r="P10" s="24">
        <v>9890</v>
      </c>
      <c r="Q10" s="24"/>
      <c r="R10" s="24">
        <v>17067</v>
      </c>
      <c r="S10" s="24">
        <v>10086</v>
      </c>
      <c r="T10" s="24">
        <v>10966</v>
      </c>
      <c r="U10" s="24">
        <v>10966</v>
      </c>
      <c r="V10" s="24">
        <v>32018</v>
      </c>
      <c r="W10" s="24">
        <v>113006</v>
      </c>
      <c r="X10" s="24">
        <v>171372</v>
      </c>
      <c r="Y10" s="24">
        <v>-58366</v>
      </c>
      <c r="Z10" s="6">
        <v>-34.06</v>
      </c>
      <c r="AA10" s="22">
        <v>160214</v>
      </c>
    </row>
    <row r="11" spans="1:27" ht="13.5">
      <c r="A11" s="5" t="s">
        <v>38</v>
      </c>
      <c r="B11" s="3"/>
      <c r="C11" s="22">
        <v>13126</v>
      </c>
      <c r="D11" s="22"/>
      <c r="E11" s="23"/>
      <c r="F11" s="24">
        <v>11155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>
        <v>11155</v>
      </c>
    </row>
    <row r="12" spans="1:27" ht="13.5">
      <c r="A12" s="5" t="s">
        <v>39</v>
      </c>
      <c r="B12" s="3"/>
      <c r="C12" s="22">
        <v>1544180</v>
      </c>
      <c r="D12" s="22"/>
      <c r="E12" s="23">
        <v>1640903</v>
      </c>
      <c r="F12" s="24">
        <v>897950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1640904</v>
      </c>
      <c r="Y12" s="24">
        <v>-1640904</v>
      </c>
      <c r="Z12" s="6">
        <v>-100</v>
      </c>
      <c r="AA12" s="22">
        <v>897950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3496892</v>
      </c>
      <c r="D15" s="19">
        <f>SUM(D16:D18)</f>
        <v>0</v>
      </c>
      <c r="E15" s="20">
        <f t="shared" si="2"/>
        <v>4371199</v>
      </c>
      <c r="F15" s="21">
        <f t="shared" si="2"/>
        <v>5114152</v>
      </c>
      <c r="G15" s="21">
        <f t="shared" si="2"/>
        <v>0</v>
      </c>
      <c r="H15" s="21">
        <f t="shared" si="2"/>
        <v>368653</v>
      </c>
      <c r="I15" s="21">
        <f t="shared" si="2"/>
        <v>304560</v>
      </c>
      <c r="J15" s="21">
        <f t="shared" si="2"/>
        <v>673213</v>
      </c>
      <c r="K15" s="21">
        <f t="shared" si="2"/>
        <v>355208</v>
      </c>
      <c r="L15" s="21">
        <f t="shared" si="2"/>
        <v>384824</v>
      </c>
      <c r="M15" s="21">
        <f t="shared" si="2"/>
        <v>175042</v>
      </c>
      <c r="N15" s="21">
        <f t="shared" si="2"/>
        <v>915074</v>
      </c>
      <c r="O15" s="21">
        <f t="shared" si="2"/>
        <v>79716</v>
      </c>
      <c r="P15" s="21">
        <f t="shared" si="2"/>
        <v>25702</v>
      </c>
      <c r="Q15" s="21">
        <f t="shared" si="2"/>
        <v>0</v>
      </c>
      <c r="R15" s="21">
        <f t="shared" si="2"/>
        <v>105418</v>
      </c>
      <c r="S15" s="21">
        <f t="shared" si="2"/>
        <v>22526</v>
      </c>
      <c r="T15" s="21">
        <f t="shared" si="2"/>
        <v>18925</v>
      </c>
      <c r="U15" s="21">
        <f t="shared" si="2"/>
        <v>18925</v>
      </c>
      <c r="V15" s="21">
        <f t="shared" si="2"/>
        <v>60376</v>
      </c>
      <c r="W15" s="21">
        <f t="shared" si="2"/>
        <v>1754081</v>
      </c>
      <c r="X15" s="21">
        <f t="shared" si="2"/>
        <v>4371204</v>
      </c>
      <c r="Y15" s="21">
        <f t="shared" si="2"/>
        <v>-2617123</v>
      </c>
      <c r="Z15" s="4">
        <f>+IF(X15&lt;&gt;0,+(Y15/X15)*100,0)</f>
        <v>-59.871902569635274</v>
      </c>
      <c r="AA15" s="19">
        <f>SUM(AA16:AA18)</f>
        <v>5114152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>
        <v>5084</v>
      </c>
      <c r="P16" s="24"/>
      <c r="Q16" s="24"/>
      <c r="R16" s="24">
        <v>5084</v>
      </c>
      <c r="S16" s="24"/>
      <c r="T16" s="24"/>
      <c r="U16" s="24"/>
      <c r="V16" s="24"/>
      <c r="W16" s="24">
        <v>5084</v>
      </c>
      <c r="X16" s="24"/>
      <c r="Y16" s="24">
        <v>5084</v>
      </c>
      <c r="Z16" s="6">
        <v>0</v>
      </c>
      <c r="AA16" s="22"/>
    </row>
    <row r="17" spans="1:27" ht="13.5">
      <c r="A17" s="5" t="s">
        <v>44</v>
      </c>
      <c r="B17" s="3"/>
      <c r="C17" s="22">
        <v>3496892</v>
      </c>
      <c r="D17" s="22"/>
      <c r="E17" s="23">
        <v>4371199</v>
      </c>
      <c r="F17" s="24">
        <v>5114152</v>
      </c>
      <c r="G17" s="24"/>
      <c r="H17" s="24">
        <v>368653</v>
      </c>
      <c r="I17" s="24">
        <v>304560</v>
      </c>
      <c r="J17" s="24">
        <v>673213</v>
      </c>
      <c r="K17" s="24">
        <v>355208</v>
      </c>
      <c r="L17" s="24">
        <v>384824</v>
      </c>
      <c r="M17" s="24">
        <v>175042</v>
      </c>
      <c r="N17" s="24">
        <v>915074</v>
      </c>
      <c r="O17" s="24">
        <v>74632</v>
      </c>
      <c r="P17" s="24">
        <v>25702</v>
      </c>
      <c r="Q17" s="24"/>
      <c r="R17" s="24">
        <v>100334</v>
      </c>
      <c r="S17" s="24">
        <v>22526</v>
      </c>
      <c r="T17" s="24">
        <v>18925</v>
      </c>
      <c r="U17" s="24">
        <v>18925</v>
      </c>
      <c r="V17" s="24">
        <v>60376</v>
      </c>
      <c r="W17" s="24">
        <v>1748997</v>
      </c>
      <c r="X17" s="24">
        <v>4371204</v>
      </c>
      <c r="Y17" s="24">
        <v>-2622207</v>
      </c>
      <c r="Z17" s="6">
        <v>-59.99</v>
      </c>
      <c r="AA17" s="22">
        <v>5114152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103886187</v>
      </c>
      <c r="D19" s="19">
        <f>SUM(D20:D23)</f>
        <v>0</v>
      </c>
      <c r="E19" s="20">
        <f t="shared" si="3"/>
        <v>108517894</v>
      </c>
      <c r="F19" s="21">
        <f t="shared" si="3"/>
        <v>108517893</v>
      </c>
      <c r="G19" s="21">
        <f t="shared" si="3"/>
        <v>0</v>
      </c>
      <c r="H19" s="21">
        <f t="shared" si="3"/>
        <v>7982445</v>
      </c>
      <c r="I19" s="21">
        <f t="shared" si="3"/>
        <v>6135651</v>
      </c>
      <c r="J19" s="21">
        <f t="shared" si="3"/>
        <v>14118096</v>
      </c>
      <c r="K19" s="21">
        <f t="shared" si="3"/>
        <v>8195238</v>
      </c>
      <c r="L19" s="21">
        <f t="shared" si="3"/>
        <v>235874</v>
      </c>
      <c r="M19" s="21">
        <f t="shared" si="3"/>
        <v>8093058</v>
      </c>
      <c r="N19" s="21">
        <f t="shared" si="3"/>
        <v>16524170</v>
      </c>
      <c r="O19" s="21">
        <f t="shared" si="3"/>
        <v>6911898</v>
      </c>
      <c r="P19" s="21">
        <f t="shared" si="3"/>
        <v>8011614</v>
      </c>
      <c r="Q19" s="21">
        <f t="shared" si="3"/>
        <v>0</v>
      </c>
      <c r="R19" s="21">
        <f t="shared" si="3"/>
        <v>14923512</v>
      </c>
      <c r="S19" s="21">
        <f t="shared" si="3"/>
        <v>6008658</v>
      </c>
      <c r="T19" s="21">
        <f t="shared" si="3"/>
        <v>7241219</v>
      </c>
      <c r="U19" s="21">
        <f t="shared" si="3"/>
        <v>7241219</v>
      </c>
      <c r="V19" s="21">
        <f t="shared" si="3"/>
        <v>20491096</v>
      </c>
      <c r="W19" s="21">
        <f t="shared" si="3"/>
        <v>66056874</v>
      </c>
      <c r="X19" s="21">
        <f t="shared" si="3"/>
        <v>108517908</v>
      </c>
      <c r="Y19" s="21">
        <f t="shared" si="3"/>
        <v>-42461034</v>
      </c>
      <c r="Z19" s="4">
        <f>+IF(X19&lt;&gt;0,+(Y19/X19)*100,0)</f>
        <v>-39.1281354225885</v>
      </c>
      <c r="AA19" s="19">
        <f>SUM(AA20:AA23)</f>
        <v>108517893</v>
      </c>
    </row>
    <row r="20" spans="1:27" ht="13.5">
      <c r="A20" s="5" t="s">
        <v>47</v>
      </c>
      <c r="B20" s="3"/>
      <c r="C20" s="22">
        <v>50800926</v>
      </c>
      <c r="D20" s="22"/>
      <c r="E20" s="23">
        <v>64567365</v>
      </c>
      <c r="F20" s="24">
        <v>64567364</v>
      </c>
      <c r="G20" s="24"/>
      <c r="H20" s="24">
        <v>4250969</v>
      </c>
      <c r="I20" s="24">
        <v>3162060</v>
      </c>
      <c r="J20" s="24">
        <v>7413029</v>
      </c>
      <c r="K20" s="24">
        <v>5057940</v>
      </c>
      <c r="L20" s="24">
        <v>213693</v>
      </c>
      <c r="M20" s="24">
        <v>4219210</v>
      </c>
      <c r="N20" s="24">
        <v>9490843</v>
      </c>
      <c r="O20" s="24">
        <v>3826565</v>
      </c>
      <c r="P20" s="24">
        <v>3837930</v>
      </c>
      <c r="Q20" s="24"/>
      <c r="R20" s="24">
        <v>7664495</v>
      </c>
      <c r="S20" s="24">
        <v>3034055</v>
      </c>
      <c r="T20" s="24">
        <v>4294180</v>
      </c>
      <c r="U20" s="24">
        <v>4294180</v>
      </c>
      <c r="V20" s="24">
        <v>11622415</v>
      </c>
      <c r="W20" s="24">
        <v>36190782</v>
      </c>
      <c r="X20" s="24">
        <v>64567368</v>
      </c>
      <c r="Y20" s="24">
        <v>-28376586</v>
      </c>
      <c r="Z20" s="6">
        <v>-43.95</v>
      </c>
      <c r="AA20" s="22">
        <v>64567364</v>
      </c>
    </row>
    <row r="21" spans="1:27" ht="13.5">
      <c r="A21" s="5" t="s">
        <v>48</v>
      </c>
      <c r="B21" s="3"/>
      <c r="C21" s="22">
        <v>16259450</v>
      </c>
      <c r="D21" s="22"/>
      <c r="E21" s="23">
        <v>21560240</v>
      </c>
      <c r="F21" s="24">
        <v>21560240</v>
      </c>
      <c r="G21" s="24"/>
      <c r="H21" s="24">
        <v>1479815</v>
      </c>
      <c r="I21" s="24">
        <v>1241990</v>
      </c>
      <c r="J21" s="24">
        <v>2721805</v>
      </c>
      <c r="K21" s="24">
        <v>1322505</v>
      </c>
      <c r="L21" s="24">
        <v>21730</v>
      </c>
      <c r="M21" s="24">
        <v>2066832</v>
      </c>
      <c r="N21" s="24">
        <v>3411067</v>
      </c>
      <c r="O21" s="24">
        <v>1365494</v>
      </c>
      <c r="P21" s="24">
        <v>1287635</v>
      </c>
      <c r="Q21" s="24"/>
      <c r="R21" s="24">
        <v>2653129</v>
      </c>
      <c r="S21" s="24">
        <v>1294567</v>
      </c>
      <c r="T21" s="24">
        <v>1254778</v>
      </c>
      <c r="U21" s="24">
        <v>1254778</v>
      </c>
      <c r="V21" s="24">
        <v>3804123</v>
      </c>
      <c r="W21" s="24">
        <v>12590124</v>
      </c>
      <c r="X21" s="24">
        <v>21560244</v>
      </c>
      <c r="Y21" s="24">
        <v>-8970120</v>
      </c>
      <c r="Z21" s="6">
        <v>-41.6</v>
      </c>
      <c r="AA21" s="22">
        <v>21560240</v>
      </c>
    </row>
    <row r="22" spans="1:27" ht="13.5">
      <c r="A22" s="5" t="s">
        <v>49</v>
      </c>
      <c r="B22" s="3"/>
      <c r="C22" s="25">
        <v>30019945</v>
      </c>
      <c r="D22" s="25"/>
      <c r="E22" s="26">
        <v>15180693</v>
      </c>
      <c r="F22" s="27">
        <v>15180693</v>
      </c>
      <c r="G22" s="27"/>
      <c r="H22" s="27">
        <v>1390417</v>
      </c>
      <c r="I22" s="27">
        <v>1248247</v>
      </c>
      <c r="J22" s="27">
        <v>2638664</v>
      </c>
      <c r="K22" s="27">
        <v>1277648</v>
      </c>
      <c r="L22" s="27">
        <v>342</v>
      </c>
      <c r="M22" s="27">
        <v>1322177</v>
      </c>
      <c r="N22" s="27">
        <v>2600167</v>
      </c>
      <c r="O22" s="27">
        <v>1235162</v>
      </c>
      <c r="P22" s="27">
        <v>1268244</v>
      </c>
      <c r="Q22" s="27"/>
      <c r="R22" s="27">
        <v>2503406</v>
      </c>
      <c r="S22" s="27">
        <v>1194384</v>
      </c>
      <c r="T22" s="27">
        <v>1205739</v>
      </c>
      <c r="U22" s="27">
        <v>1205739</v>
      </c>
      <c r="V22" s="27">
        <v>3605862</v>
      </c>
      <c r="W22" s="27">
        <v>11348099</v>
      </c>
      <c r="X22" s="27">
        <v>15180696</v>
      </c>
      <c r="Y22" s="27">
        <v>-3832597</v>
      </c>
      <c r="Z22" s="7">
        <v>-25.25</v>
      </c>
      <c r="AA22" s="25">
        <v>15180693</v>
      </c>
    </row>
    <row r="23" spans="1:27" ht="13.5">
      <c r="A23" s="5" t="s">
        <v>50</v>
      </c>
      <c r="B23" s="3"/>
      <c r="C23" s="22">
        <v>6805866</v>
      </c>
      <c r="D23" s="22"/>
      <c r="E23" s="23">
        <v>7209596</v>
      </c>
      <c r="F23" s="24">
        <v>7209596</v>
      </c>
      <c r="G23" s="24"/>
      <c r="H23" s="24">
        <v>861244</v>
      </c>
      <c r="I23" s="24">
        <v>483354</v>
      </c>
      <c r="J23" s="24">
        <v>1344598</v>
      </c>
      <c r="K23" s="24">
        <v>537145</v>
      </c>
      <c r="L23" s="24">
        <v>109</v>
      </c>
      <c r="M23" s="24">
        <v>484839</v>
      </c>
      <c r="N23" s="24">
        <v>1022093</v>
      </c>
      <c r="O23" s="24">
        <v>484677</v>
      </c>
      <c r="P23" s="24">
        <v>1617805</v>
      </c>
      <c r="Q23" s="24"/>
      <c r="R23" s="24">
        <v>2102482</v>
      </c>
      <c r="S23" s="24">
        <v>485652</v>
      </c>
      <c r="T23" s="24">
        <v>486522</v>
      </c>
      <c r="U23" s="24">
        <v>486522</v>
      </c>
      <c r="V23" s="24">
        <v>1458696</v>
      </c>
      <c r="W23" s="24">
        <v>5927869</v>
      </c>
      <c r="X23" s="24">
        <v>7209600</v>
      </c>
      <c r="Y23" s="24">
        <v>-1281731</v>
      </c>
      <c r="Z23" s="6">
        <v>-17.78</v>
      </c>
      <c r="AA23" s="22">
        <v>7209596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200064555</v>
      </c>
      <c r="D25" s="40">
        <f>+D5+D9+D15+D19+D24</f>
        <v>0</v>
      </c>
      <c r="E25" s="41">
        <f t="shared" si="4"/>
        <v>182283752</v>
      </c>
      <c r="F25" s="42">
        <f t="shared" si="4"/>
        <v>209254199</v>
      </c>
      <c r="G25" s="42">
        <f t="shared" si="4"/>
        <v>0</v>
      </c>
      <c r="H25" s="42">
        <f t="shared" si="4"/>
        <v>12594121</v>
      </c>
      <c r="I25" s="42">
        <f t="shared" si="4"/>
        <v>8871867</v>
      </c>
      <c r="J25" s="42">
        <f t="shared" si="4"/>
        <v>21465988</v>
      </c>
      <c r="K25" s="42">
        <f t="shared" si="4"/>
        <v>10968826</v>
      </c>
      <c r="L25" s="42">
        <f t="shared" si="4"/>
        <v>661290</v>
      </c>
      <c r="M25" s="42">
        <f t="shared" si="4"/>
        <v>15229341</v>
      </c>
      <c r="N25" s="42">
        <f t="shared" si="4"/>
        <v>26859457</v>
      </c>
      <c r="O25" s="42">
        <f t="shared" si="4"/>
        <v>9436312</v>
      </c>
      <c r="P25" s="42">
        <f t="shared" si="4"/>
        <v>10718216</v>
      </c>
      <c r="Q25" s="42">
        <f t="shared" si="4"/>
        <v>0</v>
      </c>
      <c r="R25" s="42">
        <f t="shared" si="4"/>
        <v>20154528</v>
      </c>
      <c r="S25" s="42">
        <f t="shared" si="4"/>
        <v>8785021</v>
      </c>
      <c r="T25" s="42">
        <f t="shared" si="4"/>
        <v>9906946</v>
      </c>
      <c r="U25" s="42">
        <f t="shared" si="4"/>
        <v>9906946</v>
      </c>
      <c r="V25" s="42">
        <f t="shared" si="4"/>
        <v>28598913</v>
      </c>
      <c r="W25" s="42">
        <f t="shared" si="4"/>
        <v>97078886</v>
      </c>
      <c r="X25" s="42">
        <f t="shared" si="4"/>
        <v>182283768</v>
      </c>
      <c r="Y25" s="42">
        <f t="shared" si="4"/>
        <v>-85204882</v>
      </c>
      <c r="Z25" s="43">
        <f>+IF(X25&lt;&gt;0,+(Y25/X25)*100,0)</f>
        <v>-46.7429892057092</v>
      </c>
      <c r="AA25" s="40">
        <f>+AA5+AA9+AA15+AA19+AA24</f>
        <v>209254199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125690671</v>
      </c>
      <c r="D28" s="19">
        <f>SUM(D29:D31)</f>
        <v>0</v>
      </c>
      <c r="E28" s="20">
        <f t="shared" si="5"/>
        <v>90267424</v>
      </c>
      <c r="F28" s="21">
        <f t="shared" si="5"/>
        <v>90267423</v>
      </c>
      <c r="G28" s="21">
        <f t="shared" si="5"/>
        <v>0</v>
      </c>
      <c r="H28" s="21">
        <f t="shared" si="5"/>
        <v>4110814</v>
      </c>
      <c r="I28" s="21">
        <f t="shared" si="5"/>
        <v>1163411</v>
      </c>
      <c r="J28" s="21">
        <f t="shared" si="5"/>
        <v>5274225</v>
      </c>
      <c r="K28" s="21">
        <f t="shared" si="5"/>
        <v>2159789</v>
      </c>
      <c r="L28" s="21">
        <f t="shared" si="5"/>
        <v>1266246</v>
      </c>
      <c r="M28" s="21">
        <f t="shared" si="5"/>
        <v>7267935</v>
      </c>
      <c r="N28" s="21">
        <f t="shared" si="5"/>
        <v>10693970</v>
      </c>
      <c r="O28" s="21">
        <f t="shared" si="5"/>
        <v>2189324</v>
      </c>
      <c r="P28" s="21">
        <f t="shared" si="5"/>
        <v>965673</v>
      </c>
      <c r="Q28" s="21">
        <f t="shared" si="5"/>
        <v>0</v>
      </c>
      <c r="R28" s="21">
        <f t="shared" si="5"/>
        <v>3154997</v>
      </c>
      <c r="S28" s="21">
        <f t="shared" si="5"/>
        <v>6254922</v>
      </c>
      <c r="T28" s="21">
        <f t="shared" si="5"/>
        <v>1744582</v>
      </c>
      <c r="U28" s="21">
        <f t="shared" si="5"/>
        <v>1744582</v>
      </c>
      <c r="V28" s="21">
        <f t="shared" si="5"/>
        <v>9744086</v>
      </c>
      <c r="W28" s="21">
        <f t="shared" si="5"/>
        <v>28867278</v>
      </c>
      <c r="X28" s="21">
        <f t="shared" si="5"/>
        <v>90267432</v>
      </c>
      <c r="Y28" s="21">
        <f t="shared" si="5"/>
        <v>-61400154</v>
      </c>
      <c r="Z28" s="4">
        <f>+IF(X28&lt;&gt;0,+(Y28/X28)*100,0)</f>
        <v>-68.02027335839131</v>
      </c>
      <c r="AA28" s="19">
        <f>SUM(AA29:AA31)</f>
        <v>90267423</v>
      </c>
    </row>
    <row r="29" spans="1:27" ht="13.5">
      <c r="A29" s="5" t="s">
        <v>33</v>
      </c>
      <c r="B29" s="3"/>
      <c r="C29" s="22">
        <v>49830020</v>
      </c>
      <c r="D29" s="22"/>
      <c r="E29" s="23">
        <v>14273563</v>
      </c>
      <c r="F29" s="24">
        <v>14273563</v>
      </c>
      <c r="G29" s="24"/>
      <c r="H29" s="24">
        <v>1228400</v>
      </c>
      <c r="I29" s="24">
        <v>526596</v>
      </c>
      <c r="J29" s="24">
        <v>1754996</v>
      </c>
      <c r="K29" s="24">
        <v>414567</v>
      </c>
      <c r="L29" s="24">
        <v>307710</v>
      </c>
      <c r="M29" s="24">
        <v>2298905</v>
      </c>
      <c r="N29" s="24">
        <v>3021182</v>
      </c>
      <c r="O29" s="24">
        <v>388935</v>
      </c>
      <c r="P29" s="24">
        <v>446236</v>
      </c>
      <c r="Q29" s="24"/>
      <c r="R29" s="24">
        <v>835171</v>
      </c>
      <c r="S29" s="24">
        <v>5590281</v>
      </c>
      <c r="T29" s="24">
        <v>523844</v>
      </c>
      <c r="U29" s="24">
        <v>523844</v>
      </c>
      <c r="V29" s="24">
        <v>6637969</v>
      </c>
      <c r="W29" s="24">
        <v>12249318</v>
      </c>
      <c r="X29" s="24">
        <v>14273568</v>
      </c>
      <c r="Y29" s="24">
        <v>-2024250</v>
      </c>
      <c r="Z29" s="6">
        <v>-14.18</v>
      </c>
      <c r="AA29" s="22">
        <v>14273563</v>
      </c>
    </row>
    <row r="30" spans="1:27" ht="13.5">
      <c r="A30" s="5" t="s">
        <v>34</v>
      </c>
      <c r="B30" s="3"/>
      <c r="C30" s="25">
        <v>75860651</v>
      </c>
      <c r="D30" s="25"/>
      <c r="E30" s="26">
        <v>63151874</v>
      </c>
      <c r="F30" s="27">
        <v>75993860</v>
      </c>
      <c r="G30" s="27"/>
      <c r="H30" s="27">
        <v>2053291</v>
      </c>
      <c r="I30" s="27">
        <v>251861</v>
      </c>
      <c r="J30" s="27">
        <v>2305152</v>
      </c>
      <c r="K30" s="27">
        <v>1489774</v>
      </c>
      <c r="L30" s="27">
        <v>820455</v>
      </c>
      <c r="M30" s="27">
        <v>3100453</v>
      </c>
      <c r="N30" s="27">
        <v>5410682</v>
      </c>
      <c r="O30" s="27">
        <v>1732059</v>
      </c>
      <c r="P30" s="27">
        <v>282679</v>
      </c>
      <c r="Q30" s="27"/>
      <c r="R30" s="27">
        <v>2014738</v>
      </c>
      <c r="S30" s="27">
        <v>505023</v>
      </c>
      <c r="T30" s="27">
        <v>877801</v>
      </c>
      <c r="U30" s="27">
        <v>877801</v>
      </c>
      <c r="V30" s="27">
        <v>2260625</v>
      </c>
      <c r="W30" s="27">
        <v>11991197</v>
      </c>
      <c r="X30" s="27">
        <v>63151872</v>
      </c>
      <c r="Y30" s="27">
        <v>-51160675</v>
      </c>
      <c r="Z30" s="7">
        <v>-81.01</v>
      </c>
      <c r="AA30" s="25">
        <v>75993860</v>
      </c>
    </row>
    <row r="31" spans="1:27" ht="13.5">
      <c r="A31" s="5" t="s">
        <v>35</v>
      </c>
      <c r="B31" s="3"/>
      <c r="C31" s="22"/>
      <c r="D31" s="22"/>
      <c r="E31" s="23">
        <v>12841987</v>
      </c>
      <c r="F31" s="24"/>
      <c r="G31" s="24"/>
      <c r="H31" s="24">
        <v>829123</v>
      </c>
      <c r="I31" s="24">
        <v>384954</v>
      </c>
      <c r="J31" s="24">
        <v>1214077</v>
      </c>
      <c r="K31" s="24">
        <v>255448</v>
      </c>
      <c r="L31" s="24">
        <v>138081</v>
      </c>
      <c r="M31" s="24">
        <v>1868577</v>
      </c>
      <c r="N31" s="24">
        <v>2262106</v>
      </c>
      <c r="O31" s="24">
        <v>68330</v>
      </c>
      <c r="P31" s="24">
        <v>236758</v>
      </c>
      <c r="Q31" s="24"/>
      <c r="R31" s="24">
        <v>305088</v>
      </c>
      <c r="S31" s="24">
        <v>159618</v>
      </c>
      <c r="T31" s="24">
        <v>342937</v>
      </c>
      <c r="U31" s="24">
        <v>342937</v>
      </c>
      <c r="V31" s="24">
        <v>845492</v>
      </c>
      <c r="W31" s="24">
        <v>4626763</v>
      </c>
      <c r="X31" s="24">
        <v>12841992</v>
      </c>
      <c r="Y31" s="24">
        <v>-8215229</v>
      </c>
      <c r="Z31" s="6">
        <v>-63.97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14409083</v>
      </c>
      <c r="D32" s="19">
        <f>SUM(D33:D37)</f>
        <v>0</v>
      </c>
      <c r="E32" s="20">
        <f t="shared" si="6"/>
        <v>14306647</v>
      </c>
      <c r="F32" s="21">
        <f t="shared" si="6"/>
        <v>12750499</v>
      </c>
      <c r="G32" s="21">
        <f t="shared" si="6"/>
        <v>0</v>
      </c>
      <c r="H32" s="21">
        <f t="shared" si="6"/>
        <v>973887</v>
      </c>
      <c r="I32" s="21">
        <f t="shared" si="6"/>
        <v>35447</v>
      </c>
      <c r="J32" s="21">
        <f t="shared" si="6"/>
        <v>1009334</v>
      </c>
      <c r="K32" s="21">
        <f t="shared" si="6"/>
        <v>895177</v>
      </c>
      <c r="L32" s="21">
        <f t="shared" si="6"/>
        <v>595097</v>
      </c>
      <c r="M32" s="21">
        <f t="shared" si="6"/>
        <v>1242893</v>
      </c>
      <c r="N32" s="21">
        <f t="shared" si="6"/>
        <v>2733167</v>
      </c>
      <c r="O32" s="21">
        <f t="shared" si="6"/>
        <v>0</v>
      </c>
      <c r="P32" s="21">
        <f t="shared" si="6"/>
        <v>41832</v>
      </c>
      <c r="Q32" s="21">
        <f t="shared" si="6"/>
        <v>0</v>
      </c>
      <c r="R32" s="21">
        <f t="shared" si="6"/>
        <v>41832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3784333</v>
      </c>
      <c r="X32" s="21">
        <f t="shared" si="6"/>
        <v>14306652</v>
      </c>
      <c r="Y32" s="21">
        <f t="shared" si="6"/>
        <v>-10522319</v>
      </c>
      <c r="Z32" s="4">
        <f>+IF(X32&lt;&gt;0,+(Y32/X32)*100,0)</f>
        <v>-73.54843746810924</v>
      </c>
      <c r="AA32" s="19">
        <f>SUM(AA33:AA37)</f>
        <v>12750499</v>
      </c>
    </row>
    <row r="33" spans="1:27" ht="13.5">
      <c r="A33" s="5" t="s">
        <v>37</v>
      </c>
      <c r="B33" s="3"/>
      <c r="C33" s="22">
        <v>11474448</v>
      </c>
      <c r="D33" s="22"/>
      <c r="E33" s="23">
        <v>11471758</v>
      </c>
      <c r="F33" s="24">
        <v>11471757</v>
      </c>
      <c r="G33" s="24"/>
      <c r="H33" s="24">
        <v>973887</v>
      </c>
      <c r="I33" s="24">
        <v>35447</v>
      </c>
      <c r="J33" s="24">
        <v>1009334</v>
      </c>
      <c r="K33" s="24">
        <v>895177</v>
      </c>
      <c r="L33" s="24">
        <v>595097</v>
      </c>
      <c r="M33" s="24">
        <v>1215999</v>
      </c>
      <c r="N33" s="24">
        <v>2706273</v>
      </c>
      <c r="O33" s="24"/>
      <c r="P33" s="24"/>
      <c r="Q33" s="24"/>
      <c r="R33" s="24"/>
      <c r="S33" s="24"/>
      <c r="T33" s="24"/>
      <c r="U33" s="24"/>
      <c r="V33" s="24"/>
      <c r="W33" s="24">
        <v>3715607</v>
      </c>
      <c r="X33" s="24">
        <v>11471760</v>
      </c>
      <c r="Y33" s="24">
        <v>-7756153</v>
      </c>
      <c r="Z33" s="6">
        <v>-67.61</v>
      </c>
      <c r="AA33" s="22">
        <v>11471757</v>
      </c>
    </row>
    <row r="34" spans="1:27" ht="13.5">
      <c r="A34" s="5" t="s">
        <v>38</v>
      </c>
      <c r="B34" s="3"/>
      <c r="C34" s="22">
        <v>182667</v>
      </c>
      <c r="D34" s="22"/>
      <c r="E34" s="23">
        <v>234644</v>
      </c>
      <c r="F34" s="24">
        <v>234644</v>
      </c>
      <c r="G34" s="24"/>
      <c r="H34" s="24"/>
      <c r="I34" s="24"/>
      <c r="J34" s="24"/>
      <c r="K34" s="24"/>
      <c r="L34" s="24"/>
      <c r="M34" s="24">
        <v>26894</v>
      </c>
      <c r="N34" s="24">
        <v>26894</v>
      </c>
      <c r="O34" s="24"/>
      <c r="P34" s="24"/>
      <c r="Q34" s="24"/>
      <c r="R34" s="24"/>
      <c r="S34" s="24"/>
      <c r="T34" s="24"/>
      <c r="U34" s="24"/>
      <c r="V34" s="24"/>
      <c r="W34" s="24">
        <v>26894</v>
      </c>
      <c r="X34" s="24">
        <v>234648</v>
      </c>
      <c r="Y34" s="24">
        <v>-207754</v>
      </c>
      <c r="Z34" s="6">
        <v>-88.54</v>
      </c>
      <c r="AA34" s="22">
        <v>234644</v>
      </c>
    </row>
    <row r="35" spans="1:27" ht="13.5">
      <c r="A35" s="5" t="s">
        <v>39</v>
      </c>
      <c r="B35" s="3"/>
      <c r="C35" s="22">
        <v>2751968</v>
      </c>
      <c r="D35" s="22"/>
      <c r="E35" s="23">
        <v>2600245</v>
      </c>
      <c r="F35" s="24">
        <v>1044098</v>
      </c>
      <c r="G35" s="24"/>
      <c r="H35" s="24"/>
      <c r="I35" s="24"/>
      <c r="J35" s="24"/>
      <c r="K35" s="24"/>
      <c r="L35" s="24"/>
      <c r="M35" s="24"/>
      <c r="N35" s="24"/>
      <c r="O35" s="24"/>
      <c r="P35" s="24">
        <v>41832</v>
      </c>
      <c r="Q35" s="24"/>
      <c r="R35" s="24">
        <v>41832</v>
      </c>
      <c r="S35" s="24"/>
      <c r="T35" s="24"/>
      <c r="U35" s="24"/>
      <c r="V35" s="24"/>
      <c r="W35" s="24">
        <v>41832</v>
      </c>
      <c r="X35" s="24">
        <v>2600244</v>
      </c>
      <c r="Y35" s="24">
        <v>-2558412</v>
      </c>
      <c r="Z35" s="6">
        <v>-98.39</v>
      </c>
      <c r="AA35" s="22">
        <v>1044098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8754821</v>
      </c>
      <c r="D38" s="19">
        <f>SUM(D39:D41)</f>
        <v>0</v>
      </c>
      <c r="E38" s="20">
        <f t="shared" si="7"/>
        <v>12698415</v>
      </c>
      <c r="F38" s="21">
        <f t="shared" si="7"/>
        <v>14254562</v>
      </c>
      <c r="G38" s="21">
        <f t="shared" si="7"/>
        <v>0</v>
      </c>
      <c r="H38" s="21">
        <f t="shared" si="7"/>
        <v>1065307</v>
      </c>
      <c r="I38" s="21">
        <f t="shared" si="7"/>
        <v>110008</v>
      </c>
      <c r="J38" s="21">
        <f t="shared" si="7"/>
        <v>1175315</v>
      </c>
      <c r="K38" s="21">
        <f t="shared" si="7"/>
        <v>74292</v>
      </c>
      <c r="L38" s="21">
        <f t="shared" si="7"/>
        <v>51818</v>
      </c>
      <c r="M38" s="21">
        <f t="shared" si="7"/>
        <v>2072777</v>
      </c>
      <c r="N38" s="21">
        <f t="shared" si="7"/>
        <v>2198887</v>
      </c>
      <c r="O38" s="21">
        <f t="shared" si="7"/>
        <v>6255</v>
      </c>
      <c r="P38" s="21">
        <f t="shared" si="7"/>
        <v>240985</v>
      </c>
      <c r="Q38" s="21">
        <f t="shared" si="7"/>
        <v>0</v>
      </c>
      <c r="R38" s="21">
        <f t="shared" si="7"/>
        <v>247240</v>
      </c>
      <c r="S38" s="21">
        <f t="shared" si="7"/>
        <v>76321</v>
      </c>
      <c r="T38" s="21">
        <f t="shared" si="7"/>
        <v>109503</v>
      </c>
      <c r="U38" s="21">
        <f t="shared" si="7"/>
        <v>109503</v>
      </c>
      <c r="V38" s="21">
        <f t="shared" si="7"/>
        <v>295327</v>
      </c>
      <c r="W38" s="21">
        <f t="shared" si="7"/>
        <v>3916769</v>
      </c>
      <c r="X38" s="21">
        <f t="shared" si="7"/>
        <v>12698424</v>
      </c>
      <c r="Y38" s="21">
        <f t="shared" si="7"/>
        <v>-8781655</v>
      </c>
      <c r="Z38" s="4">
        <f>+IF(X38&lt;&gt;0,+(Y38/X38)*100,0)</f>
        <v>-69.1554715766303</v>
      </c>
      <c r="AA38" s="19">
        <f>SUM(AA39:AA41)</f>
        <v>14254562</v>
      </c>
    </row>
    <row r="39" spans="1:27" ht="13.5">
      <c r="A39" s="5" t="s">
        <v>43</v>
      </c>
      <c r="B39" s="3"/>
      <c r="C39" s="22">
        <v>2822543</v>
      </c>
      <c r="D39" s="22"/>
      <c r="E39" s="23">
        <v>3090500</v>
      </c>
      <c r="F39" s="24">
        <v>3090500</v>
      </c>
      <c r="G39" s="24"/>
      <c r="H39" s="24">
        <v>185887</v>
      </c>
      <c r="I39" s="24">
        <v>3563</v>
      </c>
      <c r="J39" s="24">
        <v>189450</v>
      </c>
      <c r="K39" s="24">
        <v>5920</v>
      </c>
      <c r="L39" s="24">
        <v>3096</v>
      </c>
      <c r="M39" s="24">
        <v>351744</v>
      </c>
      <c r="N39" s="24">
        <v>360760</v>
      </c>
      <c r="O39" s="24">
        <v>610</v>
      </c>
      <c r="P39" s="24">
        <v>571</v>
      </c>
      <c r="Q39" s="24"/>
      <c r="R39" s="24">
        <v>1181</v>
      </c>
      <c r="S39" s="24">
        <v>1404</v>
      </c>
      <c r="T39" s="24">
        <v>8638</v>
      </c>
      <c r="U39" s="24">
        <v>8638</v>
      </c>
      <c r="V39" s="24">
        <v>18680</v>
      </c>
      <c r="W39" s="24">
        <v>570071</v>
      </c>
      <c r="X39" s="24">
        <v>3090504</v>
      </c>
      <c r="Y39" s="24">
        <v>-2520433</v>
      </c>
      <c r="Z39" s="6">
        <v>-81.55</v>
      </c>
      <c r="AA39" s="22">
        <v>3090500</v>
      </c>
    </row>
    <row r="40" spans="1:27" ht="13.5">
      <c r="A40" s="5" t="s">
        <v>44</v>
      </c>
      <c r="B40" s="3"/>
      <c r="C40" s="22">
        <v>5932278</v>
      </c>
      <c r="D40" s="22"/>
      <c r="E40" s="23">
        <v>9607915</v>
      </c>
      <c r="F40" s="24">
        <v>11164062</v>
      </c>
      <c r="G40" s="24"/>
      <c r="H40" s="24">
        <v>879420</v>
      </c>
      <c r="I40" s="24">
        <v>106445</v>
      </c>
      <c r="J40" s="24">
        <v>985865</v>
      </c>
      <c r="K40" s="24">
        <v>68372</v>
      </c>
      <c r="L40" s="24">
        <v>48722</v>
      </c>
      <c r="M40" s="24">
        <v>1721033</v>
      </c>
      <c r="N40" s="24">
        <v>1838127</v>
      </c>
      <c r="O40" s="24">
        <v>5645</v>
      </c>
      <c r="P40" s="24">
        <v>240414</v>
      </c>
      <c r="Q40" s="24"/>
      <c r="R40" s="24">
        <v>246059</v>
      </c>
      <c r="S40" s="24">
        <v>74917</v>
      </c>
      <c r="T40" s="24">
        <v>100865</v>
      </c>
      <c r="U40" s="24">
        <v>100865</v>
      </c>
      <c r="V40" s="24">
        <v>276647</v>
      </c>
      <c r="W40" s="24">
        <v>3346698</v>
      </c>
      <c r="X40" s="24">
        <v>9607920</v>
      </c>
      <c r="Y40" s="24">
        <v>-6261222</v>
      </c>
      <c r="Z40" s="6">
        <v>-65.17</v>
      </c>
      <c r="AA40" s="22">
        <v>11164062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72280465</v>
      </c>
      <c r="D42" s="19">
        <f>SUM(D43:D46)</f>
        <v>0</v>
      </c>
      <c r="E42" s="20">
        <f t="shared" si="8"/>
        <v>91217128</v>
      </c>
      <c r="F42" s="21">
        <f t="shared" si="8"/>
        <v>113380323</v>
      </c>
      <c r="G42" s="21">
        <f t="shared" si="8"/>
        <v>0</v>
      </c>
      <c r="H42" s="21">
        <f t="shared" si="8"/>
        <v>9357884</v>
      </c>
      <c r="I42" s="21">
        <f t="shared" si="8"/>
        <v>8908561</v>
      </c>
      <c r="J42" s="21">
        <f t="shared" si="8"/>
        <v>18266445</v>
      </c>
      <c r="K42" s="21">
        <f t="shared" si="8"/>
        <v>8883497</v>
      </c>
      <c r="L42" s="21">
        <f t="shared" si="8"/>
        <v>2687156</v>
      </c>
      <c r="M42" s="21">
        <f t="shared" si="8"/>
        <v>10663136</v>
      </c>
      <c r="N42" s="21">
        <f t="shared" si="8"/>
        <v>22233789</v>
      </c>
      <c r="O42" s="21">
        <f t="shared" si="8"/>
        <v>7799971</v>
      </c>
      <c r="P42" s="21">
        <f t="shared" si="8"/>
        <v>7690034</v>
      </c>
      <c r="Q42" s="21">
        <f t="shared" si="8"/>
        <v>0</v>
      </c>
      <c r="R42" s="21">
        <f t="shared" si="8"/>
        <v>15490005</v>
      </c>
      <c r="S42" s="21">
        <f t="shared" si="8"/>
        <v>3748354</v>
      </c>
      <c r="T42" s="21">
        <f t="shared" si="8"/>
        <v>8574519</v>
      </c>
      <c r="U42" s="21">
        <f t="shared" si="8"/>
        <v>11574519</v>
      </c>
      <c r="V42" s="21">
        <f t="shared" si="8"/>
        <v>23897392</v>
      </c>
      <c r="W42" s="21">
        <f t="shared" si="8"/>
        <v>79887631</v>
      </c>
      <c r="X42" s="21">
        <f t="shared" si="8"/>
        <v>91217125</v>
      </c>
      <c r="Y42" s="21">
        <f t="shared" si="8"/>
        <v>-11329494</v>
      </c>
      <c r="Z42" s="4">
        <f>+IF(X42&lt;&gt;0,+(Y42/X42)*100,0)</f>
        <v>-12.420358567538715</v>
      </c>
      <c r="AA42" s="19">
        <f>SUM(AA43:AA46)</f>
        <v>113380323</v>
      </c>
    </row>
    <row r="43" spans="1:27" ht="13.5">
      <c r="A43" s="5" t="s">
        <v>47</v>
      </c>
      <c r="B43" s="3"/>
      <c r="C43" s="22">
        <v>53200793</v>
      </c>
      <c r="D43" s="22"/>
      <c r="E43" s="23">
        <v>63035399</v>
      </c>
      <c r="F43" s="24">
        <v>85198593</v>
      </c>
      <c r="G43" s="24"/>
      <c r="H43" s="24">
        <v>7668901</v>
      </c>
      <c r="I43" s="24">
        <v>8610798</v>
      </c>
      <c r="J43" s="24">
        <v>16279699</v>
      </c>
      <c r="K43" s="24">
        <v>8370164</v>
      </c>
      <c r="L43" s="24">
        <v>569440</v>
      </c>
      <c r="M43" s="24">
        <v>9211777</v>
      </c>
      <c r="N43" s="24">
        <v>18151381</v>
      </c>
      <c r="O43" s="24">
        <v>7235242</v>
      </c>
      <c r="P43" s="24">
        <v>6585539</v>
      </c>
      <c r="Q43" s="24"/>
      <c r="R43" s="24">
        <v>13820781</v>
      </c>
      <c r="S43" s="24">
        <v>3633448</v>
      </c>
      <c r="T43" s="24">
        <v>7394938</v>
      </c>
      <c r="U43" s="24">
        <v>10394938</v>
      </c>
      <c r="V43" s="24">
        <v>21423324</v>
      </c>
      <c r="W43" s="24">
        <v>69675185</v>
      </c>
      <c r="X43" s="24">
        <v>63035400</v>
      </c>
      <c r="Y43" s="24">
        <v>6639785</v>
      </c>
      <c r="Z43" s="6">
        <v>10.53</v>
      </c>
      <c r="AA43" s="22">
        <v>85198593</v>
      </c>
    </row>
    <row r="44" spans="1:27" ht="13.5">
      <c r="A44" s="5" t="s">
        <v>48</v>
      </c>
      <c r="B44" s="3"/>
      <c r="C44" s="22">
        <v>12666047</v>
      </c>
      <c r="D44" s="22"/>
      <c r="E44" s="23">
        <v>13737778</v>
      </c>
      <c r="F44" s="24">
        <v>13737778</v>
      </c>
      <c r="G44" s="24"/>
      <c r="H44" s="24">
        <v>800567</v>
      </c>
      <c r="I44" s="24">
        <v>267405</v>
      </c>
      <c r="J44" s="24">
        <v>1067972</v>
      </c>
      <c r="K44" s="24">
        <v>172217</v>
      </c>
      <c r="L44" s="24">
        <v>982270</v>
      </c>
      <c r="M44" s="24">
        <v>523302</v>
      </c>
      <c r="N44" s="24">
        <v>1677789</v>
      </c>
      <c r="O44" s="24">
        <v>234187</v>
      </c>
      <c r="P44" s="24">
        <v>535155</v>
      </c>
      <c r="Q44" s="24"/>
      <c r="R44" s="24">
        <v>769342</v>
      </c>
      <c r="S44" s="24">
        <v>106147</v>
      </c>
      <c r="T44" s="24">
        <v>816004</v>
      </c>
      <c r="U44" s="24">
        <v>816004</v>
      </c>
      <c r="V44" s="24">
        <v>1738155</v>
      </c>
      <c r="W44" s="24">
        <v>5253258</v>
      </c>
      <c r="X44" s="24">
        <v>13737780</v>
      </c>
      <c r="Y44" s="24">
        <v>-8484522</v>
      </c>
      <c r="Z44" s="6">
        <v>-61.76</v>
      </c>
      <c r="AA44" s="22">
        <v>13737778</v>
      </c>
    </row>
    <row r="45" spans="1:27" ht="13.5">
      <c r="A45" s="5" t="s">
        <v>49</v>
      </c>
      <c r="B45" s="3"/>
      <c r="C45" s="25">
        <v>2956126</v>
      </c>
      <c r="D45" s="25"/>
      <c r="E45" s="26">
        <v>8131995</v>
      </c>
      <c r="F45" s="27">
        <v>8131995</v>
      </c>
      <c r="G45" s="27"/>
      <c r="H45" s="27">
        <v>651007</v>
      </c>
      <c r="I45" s="27">
        <v>5333</v>
      </c>
      <c r="J45" s="27">
        <v>656340</v>
      </c>
      <c r="K45" s="27">
        <v>210405</v>
      </c>
      <c r="L45" s="27">
        <v>948229</v>
      </c>
      <c r="M45" s="27">
        <v>453181</v>
      </c>
      <c r="N45" s="27">
        <v>1611815</v>
      </c>
      <c r="O45" s="27">
        <v>254097</v>
      </c>
      <c r="P45" s="27">
        <v>5617</v>
      </c>
      <c r="Q45" s="27"/>
      <c r="R45" s="27">
        <v>259714</v>
      </c>
      <c r="S45" s="27">
        <v>3679</v>
      </c>
      <c r="T45" s="27">
        <v>90385</v>
      </c>
      <c r="U45" s="27">
        <v>90385</v>
      </c>
      <c r="V45" s="27">
        <v>184449</v>
      </c>
      <c r="W45" s="27">
        <v>2712318</v>
      </c>
      <c r="X45" s="27">
        <v>8131992</v>
      </c>
      <c r="Y45" s="27">
        <v>-5419674</v>
      </c>
      <c r="Z45" s="7">
        <v>-66.65</v>
      </c>
      <c r="AA45" s="25">
        <v>8131995</v>
      </c>
    </row>
    <row r="46" spans="1:27" ht="13.5">
      <c r="A46" s="5" t="s">
        <v>50</v>
      </c>
      <c r="B46" s="3"/>
      <c r="C46" s="22">
        <v>3457499</v>
      </c>
      <c r="D46" s="22"/>
      <c r="E46" s="23">
        <v>6311956</v>
      </c>
      <c r="F46" s="24">
        <v>6311957</v>
      </c>
      <c r="G46" s="24"/>
      <c r="H46" s="24">
        <v>237409</v>
      </c>
      <c r="I46" s="24">
        <v>25025</v>
      </c>
      <c r="J46" s="24">
        <v>262434</v>
      </c>
      <c r="K46" s="24">
        <v>130711</v>
      </c>
      <c r="L46" s="24">
        <v>187217</v>
      </c>
      <c r="M46" s="24">
        <v>474876</v>
      </c>
      <c r="N46" s="24">
        <v>792804</v>
      </c>
      <c r="O46" s="24">
        <v>76445</v>
      </c>
      <c r="P46" s="24">
        <v>563723</v>
      </c>
      <c r="Q46" s="24"/>
      <c r="R46" s="24">
        <v>640168</v>
      </c>
      <c r="S46" s="24">
        <v>5080</v>
      </c>
      <c r="T46" s="24">
        <v>273192</v>
      </c>
      <c r="U46" s="24">
        <v>273192</v>
      </c>
      <c r="V46" s="24">
        <v>551464</v>
      </c>
      <c r="W46" s="24">
        <v>2246870</v>
      </c>
      <c r="X46" s="24">
        <v>6311953</v>
      </c>
      <c r="Y46" s="24">
        <v>-4065083</v>
      </c>
      <c r="Z46" s="6">
        <v>-64.4</v>
      </c>
      <c r="AA46" s="22">
        <v>6311957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221135040</v>
      </c>
      <c r="D48" s="40">
        <f>+D28+D32+D38+D42+D47</f>
        <v>0</v>
      </c>
      <c r="E48" s="41">
        <f t="shared" si="9"/>
        <v>208489614</v>
      </c>
      <c r="F48" s="42">
        <f t="shared" si="9"/>
        <v>230652807</v>
      </c>
      <c r="G48" s="42">
        <f t="shared" si="9"/>
        <v>0</v>
      </c>
      <c r="H48" s="42">
        <f t="shared" si="9"/>
        <v>15507892</v>
      </c>
      <c r="I48" s="42">
        <f t="shared" si="9"/>
        <v>10217427</v>
      </c>
      <c r="J48" s="42">
        <f t="shared" si="9"/>
        <v>25725319</v>
      </c>
      <c r="K48" s="42">
        <f t="shared" si="9"/>
        <v>12012755</v>
      </c>
      <c r="L48" s="42">
        <f t="shared" si="9"/>
        <v>4600317</v>
      </c>
      <c r="M48" s="42">
        <f t="shared" si="9"/>
        <v>21246741</v>
      </c>
      <c r="N48" s="42">
        <f t="shared" si="9"/>
        <v>37859813</v>
      </c>
      <c r="O48" s="42">
        <f t="shared" si="9"/>
        <v>9995550</v>
      </c>
      <c r="P48" s="42">
        <f t="shared" si="9"/>
        <v>8938524</v>
      </c>
      <c r="Q48" s="42">
        <f t="shared" si="9"/>
        <v>0</v>
      </c>
      <c r="R48" s="42">
        <f t="shared" si="9"/>
        <v>18934074</v>
      </c>
      <c r="S48" s="42">
        <f t="shared" si="9"/>
        <v>10079597</v>
      </c>
      <c r="T48" s="42">
        <f t="shared" si="9"/>
        <v>10428604</v>
      </c>
      <c r="U48" s="42">
        <f t="shared" si="9"/>
        <v>13428604</v>
      </c>
      <c r="V48" s="42">
        <f t="shared" si="9"/>
        <v>33936805</v>
      </c>
      <c r="W48" s="42">
        <f t="shared" si="9"/>
        <v>116456011</v>
      </c>
      <c r="X48" s="42">
        <f t="shared" si="9"/>
        <v>208489633</v>
      </c>
      <c r="Y48" s="42">
        <f t="shared" si="9"/>
        <v>-92033622</v>
      </c>
      <c r="Z48" s="43">
        <f>+IF(X48&lt;&gt;0,+(Y48/X48)*100,0)</f>
        <v>-44.143020770725805</v>
      </c>
      <c r="AA48" s="40">
        <f>+AA28+AA32+AA38+AA42+AA47</f>
        <v>230652807</v>
      </c>
    </row>
    <row r="49" spans="1:27" ht="13.5">
      <c r="A49" s="14" t="s">
        <v>58</v>
      </c>
      <c r="B49" s="15"/>
      <c r="C49" s="44">
        <f aca="true" t="shared" si="10" ref="C49:Y49">+C25-C48</f>
        <v>-21070485</v>
      </c>
      <c r="D49" s="44">
        <f>+D25-D48</f>
        <v>0</v>
      </c>
      <c r="E49" s="45">
        <f t="shared" si="10"/>
        <v>-26205862</v>
      </c>
      <c r="F49" s="46">
        <f t="shared" si="10"/>
        <v>-21398608</v>
      </c>
      <c r="G49" s="46">
        <f t="shared" si="10"/>
        <v>0</v>
      </c>
      <c r="H49" s="46">
        <f t="shared" si="10"/>
        <v>-2913771</v>
      </c>
      <c r="I49" s="46">
        <f t="shared" si="10"/>
        <v>-1345560</v>
      </c>
      <c r="J49" s="46">
        <f t="shared" si="10"/>
        <v>-4259331</v>
      </c>
      <c r="K49" s="46">
        <f t="shared" si="10"/>
        <v>-1043929</v>
      </c>
      <c r="L49" s="46">
        <f t="shared" si="10"/>
        <v>-3939027</v>
      </c>
      <c r="M49" s="46">
        <f t="shared" si="10"/>
        <v>-6017400</v>
      </c>
      <c r="N49" s="46">
        <f t="shared" si="10"/>
        <v>-11000356</v>
      </c>
      <c r="O49" s="46">
        <f t="shared" si="10"/>
        <v>-559238</v>
      </c>
      <c r="P49" s="46">
        <f t="shared" si="10"/>
        <v>1779692</v>
      </c>
      <c r="Q49" s="46">
        <f t="shared" si="10"/>
        <v>0</v>
      </c>
      <c r="R49" s="46">
        <f t="shared" si="10"/>
        <v>1220454</v>
      </c>
      <c r="S49" s="46">
        <f t="shared" si="10"/>
        <v>-1294576</v>
      </c>
      <c r="T49" s="46">
        <f t="shared" si="10"/>
        <v>-521658</v>
      </c>
      <c r="U49" s="46">
        <f t="shared" si="10"/>
        <v>-3521658</v>
      </c>
      <c r="V49" s="46">
        <f t="shared" si="10"/>
        <v>-5337892</v>
      </c>
      <c r="W49" s="46">
        <f t="shared" si="10"/>
        <v>-19377125</v>
      </c>
      <c r="X49" s="46">
        <f>IF(F25=F48,0,X25-X48)</f>
        <v>-26205865</v>
      </c>
      <c r="Y49" s="46">
        <f t="shared" si="10"/>
        <v>6828740</v>
      </c>
      <c r="Z49" s="47">
        <f>+IF(X49&lt;&gt;0,+(Y49/X49)*100,0)</f>
        <v>-26.058059903765816</v>
      </c>
      <c r="AA49" s="44">
        <f>+AA25-AA48</f>
        <v>-21398608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531894684</v>
      </c>
      <c r="D5" s="19">
        <f>SUM(D6:D8)</f>
        <v>0</v>
      </c>
      <c r="E5" s="20">
        <f t="shared" si="0"/>
        <v>514897322</v>
      </c>
      <c r="F5" s="21">
        <f t="shared" si="0"/>
        <v>514897322</v>
      </c>
      <c r="G5" s="21">
        <f t="shared" si="0"/>
        <v>109940726</v>
      </c>
      <c r="H5" s="21">
        <f t="shared" si="0"/>
        <v>27079509</v>
      </c>
      <c r="I5" s="21">
        <f t="shared" si="0"/>
        <v>32005642</v>
      </c>
      <c r="J5" s="21">
        <f t="shared" si="0"/>
        <v>169025877</v>
      </c>
      <c r="K5" s="21">
        <f t="shared" si="0"/>
        <v>23686124</v>
      </c>
      <c r="L5" s="21">
        <f t="shared" si="0"/>
        <v>16902923</v>
      </c>
      <c r="M5" s="21">
        <f t="shared" si="0"/>
        <v>93002692</v>
      </c>
      <c r="N5" s="21">
        <f t="shared" si="0"/>
        <v>133591739</v>
      </c>
      <c r="O5" s="21">
        <f t="shared" si="0"/>
        <v>38768193</v>
      </c>
      <c r="P5" s="21">
        <f t="shared" si="0"/>
        <v>32164968</v>
      </c>
      <c r="Q5" s="21">
        <f t="shared" si="0"/>
        <v>0</v>
      </c>
      <c r="R5" s="21">
        <f t="shared" si="0"/>
        <v>70933161</v>
      </c>
      <c r="S5" s="21">
        <f t="shared" si="0"/>
        <v>8040336</v>
      </c>
      <c r="T5" s="21">
        <f t="shared" si="0"/>
        <v>0</v>
      </c>
      <c r="U5" s="21">
        <f t="shared" si="0"/>
        <v>20333844</v>
      </c>
      <c r="V5" s="21">
        <f t="shared" si="0"/>
        <v>28374180</v>
      </c>
      <c r="W5" s="21">
        <f t="shared" si="0"/>
        <v>401924957</v>
      </c>
      <c r="X5" s="21">
        <f t="shared" si="0"/>
        <v>514897332</v>
      </c>
      <c r="Y5" s="21">
        <f t="shared" si="0"/>
        <v>-112972375</v>
      </c>
      <c r="Z5" s="4">
        <f>+IF(X5&lt;&gt;0,+(Y5/X5)*100,0)</f>
        <v>-21.9407575023131</v>
      </c>
      <c r="AA5" s="19">
        <f>SUM(AA6:AA8)</f>
        <v>514897322</v>
      </c>
    </row>
    <row r="6" spans="1:27" ht="13.5">
      <c r="A6" s="5" t="s">
        <v>33</v>
      </c>
      <c r="B6" s="3"/>
      <c r="C6" s="22">
        <v>73335436</v>
      </c>
      <c r="D6" s="22"/>
      <c r="E6" s="23">
        <v>5000000</v>
      </c>
      <c r="F6" s="24">
        <v>5000000</v>
      </c>
      <c r="G6" s="24">
        <v>2000000</v>
      </c>
      <c r="H6" s="24">
        <v>1000658</v>
      </c>
      <c r="I6" s="24">
        <v>1000000</v>
      </c>
      <c r="J6" s="24">
        <v>4000658</v>
      </c>
      <c r="K6" s="24"/>
      <c r="L6" s="24">
        <v>1000000</v>
      </c>
      <c r="M6" s="24"/>
      <c r="N6" s="24">
        <v>1000000</v>
      </c>
      <c r="O6" s="24"/>
      <c r="P6" s="24"/>
      <c r="Q6" s="24"/>
      <c r="R6" s="24"/>
      <c r="S6" s="24"/>
      <c r="T6" s="24"/>
      <c r="U6" s="24"/>
      <c r="V6" s="24"/>
      <c r="W6" s="24">
        <v>5000658</v>
      </c>
      <c r="X6" s="24">
        <v>5000004</v>
      </c>
      <c r="Y6" s="24">
        <v>654</v>
      </c>
      <c r="Z6" s="6">
        <v>0.01</v>
      </c>
      <c r="AA6" s="22">
        <v>5000000</v>
      </c>
    </row>
    <row r="7" spans="1:27" ht="13.5">
      <c r="A7" s="5" t="s">
        <v>34</v>
      </c>
      <c r="B7" s="3"/>
      <c r="C7" s="25">
        <v>431725081</v>
      </c>
      <c r="D7" s="25"/>
      <c r="E7" s="26">
        <v>494449017</v>
      </c>
      <c r="F7" s="27">
        <v>494449017</v>
      </c>
      <c r="G7" s="27">
        <v>107933678</v>
      </c>
      <c r="H7" s="27">
        <v>25779901</v>
      </c>
      <c r="I7" s="27">
        <v>23896851</v>
      </c>
      <c r="J7" s="27">
        <v>157610430</v>
      </c>
      <c r="K7" s="27">
        <v>23663775</v>
      </c>
      <c r="L7" s="27">
        <v>15889627</v>
      </c>
      <c r="M7" s="27">
        <v>92999902</v>
      </c>
      <c r="N7" s="27">
        <v>132553304</v>
      </c>
      <c r="O7" s="27">
        <v>38562845</v>
      </c>
      <c r="P7" s="27">
        <v>25156676</v>
      </c>
      <c r="Q7" s="27"/>
      <c r="R7" s="27">
        <v>63719521</v>
      </c>
      <c r="S7" s="27">
        <v>7864459</v>
      </c>
      <c r="T7" s="27"/>
      <c r="U7" s="27">
        <v>20316202</v>
      </c>
      <c r="V7" s="27">
        <v>28180661</v>
      </c>
      <c r="W7" s="27">
        <v>382063916</v>
      </c>
      <c r="X7" s="27">
        <v>494449020</v>
      </c>
      <c r="Y7" s="27">
        <v>-112385104</v>
      </c>
      <c r="Z7" s="7">
        <v>-22.73</v>
      </c>
      <c r="AA7" s="25">
        <v>494449017</v>
      </c>
    </row>
    <row r="8" spans="1:27" ht="13.5">
      <c r="A8" s="5" t="s">
        <v>35</v>
      </c>
      <c r="B8" s="3"/>
      <c r="C8" s="22">
        <v>26834167</v>
      </c>
      <c r="D8" s="22"/>
      <c r="E8" s="23">
        <v>15448305</v>
      </c>
      <c r="F8" s="24">
        <v>15448305</v>
      </c>
      <c r="G8" s="24">
        <v>7048</v>
      </c>
      <c r="H8" s="24">
        <v>298950</v>
      </c>
      <c r="I8" s="24">
        <v>7108791</v>
      </c>
      <c r="J8" s="24">
        <v>7414789</v>
      </c>
      <c r="K8" s="24">
        <v>22349</v>
      </c>
      <c r="L8" s="24">
        <v>13296</v>
      </c>
      <c r="M8" s="24">
        <v>2790</v>
      </c>
      <c r="N8" s="24">
        <v>38435</v>
      </c>
      <c r="O8" s="24">
        <v>205348</v>
      </c>
      <c r="P8" s="24">
        <v>7008292</v>
      </c>
      <c r="Q8" s="24"/>
      <c r="R8" s="24">
        <v>7213640</v>
      </c>
      <c r="S8" s="24">
        <v>175877</v>
      </c>
      <c r="T8" s="24"/>
      <c r="U8" s="24">
        <v>17642</v>
      </c>
      <c r="V8" s="24">
        <v>193519</v>
      </c>
      <c r="W8" s="24">
        <v>14860383</v>
      </c>
      <c r="X8" s="24">
        <v>15448308</v>
      </c>
      <c r="Y8" s="24">
        <v>-587925</v>
      </c>
      <c r="Z8" s="6">
        <v>-3.81</v>
      </c>
      <c r="AA8" s="22">
        <v>15448305</v>
      </c>
    </row>
    <row r="9" spans="1:27" ht="13.5">
      <c r="A9" s="2" t="s">
        <v>36</v>
      </c>
      <c r="B9" s="3"/>
      <c r="C9" s="19">
        <f aca="true" t="shared" si="1" ref="C9:Y9">SUM(C10:C14)</f>
        <v>31540208</v>
      </c>
      <c r="D9" s="19">
        <f>SUM(D10:D14)</f>
        <v>0</v>
      </c>
      <c r="E9" s="20">
        <f t="shared" si="1"/>
        <v>15255720</v>
      </c>
      <c r="F9" s="21">
        <f t="shared" si="1"/>
        <v>33356063</v>
      </c>
      <c r="G9" s="21">
        <f t="shared" si="1"/>
        <v>455097</v>
      </c>
      <c r="H9" s="21">
        <f t="shared" si="1"/>
        <v>-453639</v>
      </c>
      <c r="I9" s="21">
        <f t="shared" si="1"/>
        <v>2521098</v>
      </c>
      <c r="J9" s="21">
        <f t="shared" si="1"/>
        <v>2522556</v>
      </c>
      <c r="K9" s="21">
        <f t="shared" si="1"/>
        <v>-237909</v>
      </c>
      <c r="L9" s="21">
        <f t="shared" si="1"/>
        <v>307105</v>
      </c>
      <c r="M9" s="21">
        <f t="shared" si="1"/>
        <v>18312</v>
      </c>
      <c r="N9" s="21">
        <f t="shared" si="1"/>
        <v>87508</v>
      </c>
      <c r="O9" s="21">
        <f t="shared" si="1"/>
        <v>309640</v>
      </c>
      <c r="P9" s="21">
        <f t="shared" si="1"/>
        <v>704925</v>
      </c>
      <c r="Q9" s="21">
        <f t="shared" si="1"/>
        <v>0</v>
      </c>
      <c r="R9" s="21">
        <f t="shared" si="1"/>
        <v>1014565</v>
      </c>
      <c r="S9" s="21">
        <f t="shared" si="1"/>
        <v>167328</v>
      </c>
      <c r="T9" s="21">
        <f t="shared" si="1"/>
        <v>0</v>
      </c>
      <c r="U9" s="21">
        <f t="shared" si="1"/>
        <v>1453035</v>
      </c>
      <c r="V9" s="21">
        <f t="shared" si="1"/>
        <v>1620363</v>
      </c>
      <c r="W9" s="21">
        <f t="shared" si="1"/>
        <v>5244992</v>
      </c>
      <c r="X9" s="21">
        <f t="shared" si="1"/>
        <v>49256573</v>
      </c>
      <c r="Y9" s="21">
        <f t="shared" si="1"/>
        <v>-44011581</v>
      </c>
      <c r="Z9" s="4">
        <f>+IF(X9&lt;&gt;0,+(Y9/X9)*100,0)</f>
        <v>-89.35169119459448</v>
      </c>
      <c r="AA9" s="19">
        <f>SUM(AA10:AA14)</f>
        <v>33356063</v>
      </c>
    </row>
    <row r="10" spans="1:27" ht="13.5">
      <c r="A10" s="5" t="s">
        <v>37</v>
      </c>
      <c r="B10" s="3"/>
      <c r="C10" s="22">
        <v>1669677</v>
      </c>
      <c r="D10" s="22"/>
      <c r="E10" s="23">
        <v>1883236</v>
      </c>
      <c r="F10" s="24">
        <v>1883664</v>
      </c>
      <c r="G10" s="24">
        <v>-766071</v>
      </c>
      <c r="H10" s="24">
        <v>-651037</v>
      </c>
      <c r="I10" s="24">
        <v>-394745</v>
      </c>
      <c r="J10" s="24">
        <v>-1811853</v>
      </c>
      <c r="K10" s="24">
        <v>-470217</v>
      </c>
      <c r="L10" s="24">
        <v>-391765</v>
      </c>
      <c r="M10" s="24">
        <v>-296677</v>
      </c>
      <c r="N10" s="24">
        <v>-1158659</v>
      </c>
      <c r="O10" s="24">
        <v>149589</v>
      </c>
      <c r="P10" s="24">
        <v>106728</v>
      </c>
      <c r="Q10" s="24"/>
      <c r="R10" s="24">
        <v>256317</v>
      </c>
      <c r="S10" s="24">
        <v>56557</v>
      </c>
      <c r="T10" s="24"/>
      <c r="U10" s="24">
        <v>688863</v>
      </c>
      <c r="V10" s="24">
        <v>745420</v>
      </c>
      <c r="W10" s="24">
        <v>-1968775</v>
      </c>
      <c r="X10" s="24">
        <v>1884096</v>
      </c>
      <c r="Y10" s="24">
        <v>-3852871</v>
      </c>
      <c r="Z10" s="6">
        <v>-204.49</v>
      </c>
      <c r="AA10" s="22">
        <v>1883664</v>
      </c>
    </row>
    <row r="11" spans="1:27" ht="13.5">
      <c r="A11" s="5" t="s">
        <v>38</v>
      </c>
      <c r="B11" s="3"/>
      <c r="C11" s="22">
        <v>15501</v>
      </c>
      <c r="D11" s="22"/>
      <c r="E11" s="23">
        <v>252015</v>
      </c>
      <c r="F11" s="24">
        <v>252015</v>
      </c>
      <c r="G11" s="24"/>
      <c r="H11" s="24">
        <v>1316</v>
      </c>
      <c r="I11" s="24"/>
      <c r="J11" s="24">
        <v>1316</v>
      </c>
      <c r="K11" s="24">
        <v>3377</v>
      </c>
      <c r="L11" s="24"/>
      <c r="M11" s="24"/>
      <c r="N11" s="24">
        <v>3377</v>
      </c>
      <c r="O11" s="24"/>
      <c r="P11" s="24"/>
      <c r="Q11" s="24"/>
      <c r="R11" s="24"/>
      <c r="S11" s="24"/>
      <c r="T11" s="24"/>
      <c r="U11" s="24">
        <v>6207</v>
      </c>
      <c r="V11" s="24">
        <v>6207</v>
      </c>
      <c r="W11" s="24">
        <v>10900</v>
      </c>
      <c r="X11" s="24">
        <v>252012</v>
      </c>
      <c r="Y11" s="24">
        <v>-241112</v>
      </c>
      <c r="Z11" s="6">
        <v>-95.67</v>
      </c>
      <c r="AA11" s="22">
        <v>252015</v>
      </c>
    </row>
    <row r="12" spans="1:27" ht="13.5">
      <c r="A12" s="5" t="s">
        <v>39</v>
      </c>
      <c r="B12" s="3"/>
      <c r="C12" s="22">
        <v>25075648</v>
      </c>
      <c r="D12" s="22"/>
      <c r="E12" s="23">
        <v>28977578</v>
      </c>
      <c r="F12" s="24">
        <v>30077493</v>
      </c>
      <c r="G12" s="24">
        <v>1164293</v>
      </c>
      <c r="H12" s="24">
        <v>233552</v>
      </c>
      <c r="I12" s="24">
        <v>2899783</v>
      </c>
      <c r="J12" s="24">
        <v>4297628</v>
      </c>
      <c r="K12" s="24">
        <v>215147</v>
      </c>
      <c r="L12" s="24">
        <v>804729</v>
      </c>
      <c r="M12" s="24">
        <v>309095</v>
      </c>
      <c r="N12" s="24">
        <v>1328971</v>
      </c>
      <c r="O12" s="24">
        <v>157441</v>
      </c>
      <c r="P12" s="24">
        <v>592577</v>
      </c>
      <c r="Q12" s="24"/>
      <c r="R12" s="24">
        <v>750018</v>
      </c>
      <c r="S12" s="24">
        <v>105517</v>
      </c>
      <c r="T12" s="24"/>
      <c r="U12" s="24">
        <v>752485</v>
      </c>
      <c r="V12" s="24">
        <v>858002</v>
      </c>
      <c r="W12" s="24">
        <v>7234619</v>
      </c>
      <c r="X12" s="24">
        <v>28977573</v>
      </c>
      <c r="Y12" s="24">
        <v>-21742954</v>
      </c>
      <c r="Z12" s="6">
        <v>-75.03</v>
      </c>
      <c r="AA12" s="22">
        <v>30077493</v>
      </c>
    </row>
    <row r="13" spans="1:27" ht="13.5">
      <c r="A13" s="5" t="s">
        <v>40</v>
      </c>
      <c r="B13" s="3"/>
      <c r="C13" s="22">
        <v>4779382</v>
      </c>
      <c r="D13" s="22"/>
      <c r="E13" s="23">
        <v>-15857109</v>
      </c>
      <c r="F13" s="24">
        <v>1142891</v>
      </c>
      <c r="G13" s="24">
        <v>56875</v>
      </c>
      <c r="H13" s="24">
        <v>-37470</v>
      </c>
      <c r="I13" s="24">
        <v>16060</v>
      </c>
      <c r="J13" s="24">
        <v>35465</v>
      </c>
      <c r="K13" s="24">
        <v>13784</v>
      </c>
      <c r="L13" s="24">
        <v>-105859</v>
      </c>
      <c r="M13" s="24">
        <v>5894</v>
      </c>
      <c r="N13" s="24">
        <v>-86181</v>
      </c>
      <c r="O13" s="24">
        <v>2610</v>
      </c>
      <c r="P13" s="24">
        <v>5620</v>
      </c>
      <c r="Q13" s="24"/>
      <c r="R13" s="24">
        <v>8230</v>
      </c>
      <c r="S13" s="24">
        <v>5254</v>
      </c>
      <c r="T13" s="24"/>
      <c r="U13" s="24">
        <v>5480</v>
      </c>
      <c r="V13" s="24">
        <v>10734</v>
      </c>
      <c r="W13" s="24">
        <v>-31752</v>
      </c>
      <c r="X13" s="24">
        <v>18142892</v>
      </c>
      <c r="Y13" s="24">
        <v>-18174644</v>
      </c>
      <c r="Z13" s="6">
        <v>-100.18</v>
      </c>
      <c r="AA13" s="22">
        <v>1142891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73557390</v>
      </c>
      <c r="D15" s="19">
        <f>SUM(D16:D18)</f>
        <v>0</v>
      </c>
      <c r="E15" s="20">
        <f t="shared" si="2"/>
        <v>108263908</v>
      </c>
      <c r="F15" s="21">
        <f t="shared" si="2"/>
        <v>121027954</v>
      </c>
      <c r="G15" s="21">
        <f t="shared" si="2"/>
        <v>36644180</v>
      </c>
      <c r="H15" s="21">
        <f t="shared" si="2"/>
        <v>22117432</v>
      </c>
      <c r="I15" s="21">
        <f t="shared" si="2"/>
        <v>9113007</v>
      </c>
      <c r="J15" s="21">
        <f t="shared" si="2"/>
        <v>67874619</v>
      </c>
      <c r="K15" s="21">
        <f t="shared" si="2"/>
        <v>5595316</v>
      </c>
      <c r="L15" s="21">
        <f t="shared" si="2"/>
        <v>16056772</v>
      </c>
      <c r="M15" s="21">
        <f t="shared" si="2"/>
        <v>28049208</v>
      </c>
      <c r="N15" s="21">
        <f t="shared" si="2"/>
        <v>49701296</v>
      </c>
      <c r="O15" s="21">
        <f t="shared" si="2"/>
        <v>14341499</v>
      </c>
      <c r="P15" s="21">
        <f t="shared" si="2"/>
        <v>-3638673</v>
      </c>
      <c r="Q15" s="21">
        <f t="shared" si="2"/>
        <v>0</v>
      </c>
      <c r="R15" s="21">
        <f t="shared" si="2"/>
        <v>10702826</v>
      </c>
      <c r="S15" s="21">
        <f t="shared" si="2"/>
        <v>10444425</v>
      </c>
      <c r="T15" s="21">
        <f t="shared" si="2"/>
        <v>0</v>
      </c>
      <c r="U15" s="21">
        <f t="shared" si="2"/>
        <v>139525</v>
      </c>
      <c r="V15" s="21">
        <f t="shared" si="2"/>
        <v>10583950</v>
      </c>
      <c r="W15" s="21">
        <f t="shared" si="2"/>
        <v>138862691</v>
      </c>
      <c r="X15" s="21">
        <f t="shared" si="2"/>
        <v>108263921</v>
      </c>
      <c r="Y15" s="21">
        <f t="shared" si="2"/>
        <v>30598770</v>
      </c>
      <c r="Z15" s="4">
        <f>+IF(X15&lt;&gt;0,+(Y15/X15)*100,0)</f>
        <v>28.26312747346367</v>
      </c>
      <c r="AA15" s="19">
        <f>SUM(AA16:AA18)</f>
        <v>121027954</v>
      </c>
    </row>
    <row r="16" spans="1:27" ht="13.5">
      <c r="A16" s="5" t="s">
        <v>43</v>
      </c>
      <c r="B16" s="3"/>
      <c r="C16" s="22">
        <v>47960969</v>
      </c>
      <c r="D16" s="22"/>
      <c r="E16" s="23">
        <v>70854625</v>
      </c>
      <c r="F16" s="24">
        <v>83618671</v>
      </c>
      <c r="G16" s="24">
        <v>28415563</v>
      </c>
      <c r="H16" s="24">
        <v>11501198</v>
      </c>
      <c r="I16" s="24">
        <v>645970</v>
      </c>
      <c r="J16" s="24">
        <v>40562731</v>
      </c>
      <c r="K16" s="24">
        <v>370344</v>
      </c>
      <c r="L16" s="24">
        <v>593702</v>
      </c>
      <c r="M16" s="24">
        <v>21726340</v>
      </c>
      <c r="N16" s="24">
        <v>22690386</v>
      </c>
      <c r="O16" s="24">
        <v>3029978</v>
      </c>
      <c r="P16" s="24">
        <v>-955831</v>
      </c>
      <c r="Q16" s="24"/>
      <c r="R16" s="24">
        <v>2074147</v>
      </c>
      <c r="S16" s="24">
        <v>3707652</v>
      </c>
      <c r="T16" s="24"/>
      <c r="U16" s="24">
        <v>2450943</v>
      </c>
      <c r="V16" s="24">
        <v>6158595</v>
      </c>
      <c r="W16" s="24">
        <v>71485859</v>
      </c>
      <c r="X16" s="24">
        <v>70854629</v>
      </c>
      <c r="Y16" s="24">
        <v>631230</v>
      </c>
      <c r="Z16" s="6">
        <v>0.89</v>
      </c>
      <c r="AA16" s="22">
        <v>83618671</v>
      </c>
    </row>
    <row r="17" spans="1:27" ht="13.5">
      <c r="A17" s="5" t="s">
        <v>44</v>
      </c>
      <c r="B17" s="3"/>
      <c r="C17" s="22">
        <v>22530641</v>
      </c>
      <c r="D17" s="22"/>
      <c r="E17" s="23">
        <v>33912211</v>
      </c>
      <c r="F17" s="24">
        <v>33912211</v>
      </c>
      <c r="G17" s="24">
        <v>8164087</v>
      </c>
      <c r="H17" s="24">
        <v>9876430</v>
      </c>
      <c r="I17" s="24">
        <v>8380530</v>
      </c>
      <c r="J17" s="24">
        <v>26421047</v>
      </c>
      <c r="K17" s="24">
        <v>5151153</v>
      </c>
      <c r="L17" s="24">
        <v>14252383</v>
      </c>
      <c r="M17" s="24">
        <v>6256244</v>
      </c>
      <c r="N17" s="24">
        <v>25659780</v>
      </c>
      <c r="O17" s="24">
        <v>11234051</v>
      </c>
      <c r="P17" s="24">
        <v>-3522899</v>
      </c>
      <c r="Q17" s="24"/>
      <c r="R17" s="24">
        <v>7711152</v>
      </c>
      <c r="S17" s="24">
        <v>6655035</v>
      </c>
      <c r="T17" s="24"/>
      <c r="U17" s="24">
        <v>-2411270</v>
      </c>
      <c r="V17" s="24">
        <v>4243765</v>
      </c>
      <c r="W17" s="24">
        <v>64035744</v>
      </c>
      <c r="X17" s="24">
        <v>33912216</v>
      </c>
      <c r="Y17" s="24">
        <v>30123528</v>
      </c>
      <c r="Z17" s="6">
        <v>88.83</v>
      </c>
      <c r="AA17" s="22">
        <v>33912211</v>
      </c>
    </row>
    <row r="18" spans="1:27" ht="13.5">
      <c r="A18" s="5" t="s">
        <v>45</v>
      </c>
      <c r="B18" s="3"/>
      <c r="C18" s="22">
        <v>3065780</v>
      </c>
      <c r="D18" s="22"/>
      <c r="E18" s="23">
        <v>3497072</v>
      </c>
      <c r="F18" s="24">
        <v>3497072</v>
      </c>
      <c r="G18" s="24">
        <v>64530</v>
      </c>
      <c r="H18" s="24">
        <v>739804</v>
      </c>
      <c r="I18" s="24">
        <v>86507</v>
      </c>
      <c r="J18" s="24">
        <v>890841</v>
      </c>
      <c r="K18" s="24">
        <v>73819</v>
      </c>
      <c r="L18" s="24">
        <v>1210687</v>
      </c>
      <c r="M18" s="24">
        <v>66624</v>
      </c>
      <c r="N18" s="24">
        <v>1351130</v>
      </c>
      <c r="O18" s="24">
        <v>77470</v>
      </c>
      <c r="P18" s="24">
        <v>840057</v>
      </c>
      <c r="Q18" s="24"/>
      <c r="R18" s="24">
        <v>917527</v>
      </c>
      <c r="S18" s="24">
        <v>81738</v>
      </c>
      <c r="T18" s="24"/>
      <c r="U18" s="24">
        <v>99852</v>
      </c>
      <c r="V18" s="24">
        <v>181590</v>
      </c>
      <c r="W18" s="24">
        <v>3341088</v>
      </c>
      <c r="X18" s="24">
        <v>3497076</v>
      </c>
      <c r="Y18" s="24">
        <v>-155988</v>
      </c>
      <c r="Z18" s="6">
        <v>-4.46</v>
      </c>
      <c r="AA18" s="22">
        <v>3497072</v>
      </c>
    </row>
    <row r="19" spans="1:27" ht="13.5">
      <c r="A19" s="2" t="s">
        <v>46</v>
      </c>
      <c r="B19" s="8"/>
      <c r="C19" s="19">
        <f aca="true" t="shared" si="3" ref="C19:Y19">SUM(C20:C23)</f>
        <v>975413229</v>
      </c>
      <c r="D19" s="19">
        <f>SUM(D20:D23)</f>
        <v>0</v>
      </c>
      <c r="E19" s="20">
        <f t="shared" si="3"/>
        <v>1136755186</v>
      </c>
      <c r="F19" s="21">
        <f t="shared" si="3"/>
        <v>1136755186</v>
      </c>
      <c r="G19" s="21">
        <f t="shared" si="3"/>
        <v>91520344</v>
      </c>
      <c r="H19" s="21">
        <f t="shared" si="3"/>
        <v>95859565</v>
      </c>
      <c r="I19" s="21">
        <f t="shared" si="3"/>
        <v>95895406</v>
      </c>
      <c r="J19" s="21">
        <f t="shared" si="3"/>
        <v>283275315</v>
      </c>
      <c r="K19" s="21">
        <f t="shared" si="3"/>
        <v>80577723</v>
      </c>
      <c r="L19" s="21">
        <f t="shared" si="3"/>
        <v>86575386</v>
      </c>
      <c r="M19" s="21">
        <f t="shared" si="3"/>
        <v>75856545</v>
      </c>
      <c r="N19" s="21">
        <f t="shared" si="3"/>
        <v>243009654</v>
      </c>
      <c r="O19" s="21">
        <f t="shared" si="3"/>
        <v>97695528</v>
      </c>
      <c r="P19" s="21">
        <f t="shared" si="3"/>
        <v>86662321</v>
      </c>
      <c r="Q19" s="21">
        <f t="shared" si="3"/>
        <v>0</v>
      </c>
      <c r="R19" s="21">
        <f t="shared" si="3"/>
        <v>184357849</v>
      </c>
      <c r="S19" s="21">
        <f t="shared" si="3"/>
        <v>77522361</v>
      </c>
      <c r="T19" s="21">
        <f t="shared" si="3"/>
        <v>0</v>
      </c>
      <c r="U19" s="21">
        <f t="shared" si="3"/>
        <v>85378460</v>
      </c>
      <c r="V19" s="21">
        <f t="shared" si="3"/>
        <v>162900821</v>
      </c>
      <c r="W19" s="21">
        <f t="shared" si="3"/>
        <v>873543639</v>
      </c>
      <c r="X19" s="21">
        <f t="shared" si="3"/>
        <v>1136755191</v>
      </c>
      <c r="Y19" s="21">
        <f t="shared" si="3"/>
        <v>-263211552</v>
      </c>
      <c r="Z19" s="4">
        <f>+IF(X19&lt;&gt;0,+(Y19/X19)*100,0)</f>
        <v>-23.15463822676311</v>
      </c>
      <c r="AA19" s="19">
        <f>SUM(AA20:AA23)</f>
        <v>1136755186</v>
      </c>
    </row>
    <row r="20" spans="1:27" ht="13.5">
      <c r="A20" s="5" t="s">
        <v>47</v>
      </c>
      <c r="B20" s="3"/>
      <c r="C20" s="22">
        <v>466762675</v>
      </c>
      <c r="D20" s="22"/>
      <c r="E20" s="23">
        <v>565582341</v>
      </c>
      <c r="F20" s="24">
        <v>565582341</v>
      </c>
      <c r="G20" s="24">
        <v>48215818</v>
      </c>
      <c r="H20" s="24">
        <v>47377080</v>
      </c>
      <c r="I20" s="24">
        <v>48140024</v>
      </c>
      <c r="J20" s="24">
        <v>143732922</v>
      </c>
      <c r="K20" s="24">
        <v>36285918</v>
      </c>
      <c r="L20" s="24">
        <v>36615111</v>
      </c>
      <c r="M20" s="24">
        <v>34934895</v>
      </c>
      <c r="N20" s="24">
        <v>107835924</v>
      </c>
      <c r="O20" s="24">
        <v>42432333</v>
      </c>
      <c r="P20" s="24">
        <v>41237790</v>
      </c>
      <c r="Q20" s="24"/>
      <c r="R20" s="24">
        <v>83670123</v>
      </c>
      <c r="S20" s="24">
        <v>36867689</v>
      </c>
      <c r="T20" s="24"/>
      <c r="U20" s="24">
        <v>40394773</v>
      </c>
      <c r="V20" s="24">
        <v>77262462</v>
      </c>
      <c r="W20" s="24">
        <v>412501431</v>
      </c>
      <c r="X20" s="24">
        <v>565582344</v>
      </c>
      <c r="Y20" s="24">
        <v>-153080913</v>
      </c>
      <c r="Z20" s="6">
        <v>-27.07</v>
      </c>
      <c r="AA20" s="22">
        <v>565582341</v>
      </c>
    </row>
    <row r="21" spans="1:27" ht="13.5">
      <c r="A21" s="5" t="s">
        <v>48</v>
      </c>
      <c r="B21" s="3"/>
      <c r="C21" s="22">
        <v>319795502</v>
      </c>
      <c r="D21" s="22"/>
      <c r="E21" s="23">
        <v>361571632</v>
      </c>
      <c r="F21" s="24">
        <v>361571632</v>
      </c>
      <c r="G21" s="24">
        <v>26819840</v>
      </c>
      <c r="H21" s="24">
        <v>31608853</v>
      </c>
      <c r="I21" s="24">
        <v>31262879</v>
      </c>
      <c r="J21" s="24">
        <v>89691572</v>
      </c>
      <c r="K21" s="24">
        <v>27608380</v>
      </c>
      <c r="L21" s="24">
        <v>33588289</v>
      </c>
      <c r="M21" s="24">
        <v>25157295</v>
      </c>
      <c r="N21" s="24">
        <v>86353964</v>
      </c>
      <c r="O21" s="24">
        <v>36565496</v>
      </c>
      <c r="P21" s="24">
        <v>28867571</v>
      </c>
      <c r="Q21" s="24"/>
      <c r="R21" s="24">
        <v>65433067</v>
      </c>
      <c r="S21" s="24">
        <v>26739368</v>
      </c>
      <c r="T21" s="24"/>
      <c r="U21" s="24">
        <v>28316059</v>
      </c>
      <c r="V21" s="24">
        <v>55055427</v>
      </c>
      <c r="W21" s="24">
        <v>296534030</v>
      </c>
      <c r="X21" s="24">
        <v>361571628</v>
      </c>
      <c r="Y21" s="24">
        <v>-65037598</v>
      </c>
      <c r="Z21" s="6">
        <v>-17.99</v>
      </c>
      <c r="AA21" s="22">
        <v>361571632</v>
      </c>
    </row>
    <row r="22" spans="1:27" ht="13.5">
      <c r="A22" s="5" t="s">
        <v>49</v>
      </c>
      <c r="B22" s="3"/>
      <c r="C22" s="25">
        <v>87641523</v>
      </c>
      <c r="D22" s="25"/>
      <c r="E22" s="26">
        <v>101214335</v>
      </c>
      <c r="F22" s="27">
        <v>101214335</v>
      </c>
      <c r="G22" s="27">
        <v>7212613</v>
      </c>
      <c r="H22" s="27">
        <v>8013925</v>
      </c>
      <c r="I22" s="27">
        <v>7665215</v>
      </c>
      <c r="J22" s="27">
        <v>22891753</v>
      </c>
      <c r="K22" s="27">
        <v>7787708</v>
      </c>
      <c r="L22" s="27">
        <v>7591657</v>
      </c>
      <c r="M22" s="27">
        <v>6928629</v>
      </c>
      <c r="N22" s="27">
        <v>22307994</v>
      </c>
      <c r="O22" s="27">
        <v>8629924</v>
      </c>
      <c r="P22" s="27">
        <v>7721574</v>
      </c>
      <c r="Q22" s="27"/>
      <c r="R22" s="27">
        <v>16351498</v>
      </c>
      <c r="S22" s="27">
        <v>5062140</v>
      </c>
      <c r="T22" s="27"/>
      <c r="U22" s="27">
        <v>7816941</v>
      </c>
      <c r="V22" s="27">
        <v>12879081</v>
      </c>
      <c r="W22" s="27">
        <v>74430326</v>
      </c>
      <c r="X22" s="27">
        <v>101214339</v>
      </c>
      <c r="Y22" s="27">
        <v>-26784013</v>
      </c>
      <c r="Z22" s="7">
        <v>-26.46</v>
      </c>
      <c r="AA22" s="25">
        <v>101214335</v>
      </c>
    </row>
    <row r="23" spans="1:27" ht="13.5">
      <c r="A23" s="5" t="s">
        <v>50</v>
      </c>
      <c r="B23" s="3"/>
      <c r="C23" s="22">
        <v>101213529</v>
      </c>
      <c r="D23" s="22"/>
      <c r="E23" s="23">
        <v>108386878</v>
      </c>
      <c r="F23" s="24">
        <v>108386878</v>
      </c>
      <c r="G23" s="24">
        <v>9272073</v>
      </c>
      <c r="H23" s="24">
        <v>8859707</v>
      </c>
      <c r="I23" s="24">
        <v>8827288</v>
      </c>
      <c r="J23" s="24">
        <v>26959068</v>
      </c>
      <c r="K23" s="24">
        <v>8895717</v>
      </c>
      <c r="L23" s="24">
        <v>8780329</v>
      </c>
      <c r="M23" s="24">
        <v>8835726</v>
      </c>
      <c r="N23" s="24">
        <v>26511772</v>
      </c>
      <c r="O23" s="24">
        <v>10067775</v>
      </c>
      <c r="P23" s="24">
        <v>8835386</v>
      </c>
      <c r="Q23" s="24"/>
      <c r="R23" s="24">
        <v>18903161</v>
      </c>
      <c r="S23" s="24">
        <v>8853164</v>
      </c>
      <c r="T23" s="24"/>
      <c r="U23" s="24">
        <v>8850687</v>
      </c>
      <c r="V23" s="24">
        <v>17703851</v>
      </c>
      <c r="W23" s="24">
        <v>90077852</v>
      </c>
      <c r="X23" s="24">
        <v>108386880</v>
      </c>
      <c r="Y23" s="24">
        <v>-18309028</v>
      </c>
      <c r="Z23" s="6">
        <v>-16.89</v>
      </c>
      <c r="AA23" s="22">
        <v>108386878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1612405511</v>
      </c>
      <c r="D25" s="40">
        <f>+D5+D9+D15+D19+D24</f>
        <v>0</v>
      </c>
      <c r="E25" s="41">
        <f t="shared" si="4"/>
        <v>1775172136</v>
      </c>
      <c r="F25" s="42">
        <f t="shared" si="4"/>
        <v>1806036525</v>
      </c>
      <c r="G25" s="42">
        <f t="shared" si="4"/>
        <v>238560347</v>
      </c>
      <c r="H25" s="42">
        <f t="shared" si="4"/>
        <v>144602867</v>
      </c>
      <c r="I25" s="42">
        <f t="shared" si="4"/>
        <v>139535153</v>
      </c>
      <c r="J25" s="42">
        <f t="shared" si="4"/>
        <v>522698367</v>
      </c>
      <c r="K25" s="42">
        <f t="shared" si="4"/>
        <v>109621254</v>
      </c>
      <c r="L25" s="42">
        <f t="shared" si="4"/>
        <v>119842186</v>
      </c>
      <c r="M25" s="42">
        <f t="shared" si="4"/>
        <v>196926757</v>
      </c>
      <c r="N25" s="42">
        <f t="shared" si="4"/>
        <v>426390197</v>
      </c>
      <c r="O25" s="42">
        <f t="shared" si="4"/>
        <v>151114860</v>
      </c>
      <c r="P25" s="42">
        <f t="shared" si="4"/>
        <v>115893541</v>
      </c>
      <c r="Q25" s="42">
        <f t="shared" si="4"/>
        <v>0</v>
      </c>
      <c r="R25" s="42">
        <f t="shared" si="4"/>
        <v>267008401</v>
      </c>
      <c r="S25" s="42">
        <f t="shared" si="4"/>
        <v>96174450</v>
      </c>
      <c r="T25" s="42">
        <f t="shared" si="4"/>
        <v>0</v>
      </c>
      <c r="U25" s="42">
        <f t="shared" si="4"/>
        <v>107304864</v>
      </c>
      <c r="V25" s="42">
        <f t="shared" si="4"/>
        <v>203479314</v>
      </c>
      <c r="W25" s="42">
        <f t="shared" si="4"/>
        <v>1419576279</v>
      </c>
      <c r="X25" s="42">
        <f t="shared" si="4"/>
        <v>1809173017</v>
      </c>
      <c r="Y25" s="42">
        <f t="shared" si="4"/>
        <v>-389596738</v>
      </c>
      <c r="Z25" s="43">
        <f>+IF(X25&lt;&gt;0,+(Y25/X25)*100,0)</f>
        <v>-21.534520708585163</v>
      </c>
      <c r="AA25" s="40">
        <f>+AA5+AA9+AA15+AA19+AA24</f>
        <v>1806036525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466298640</v>
      </c>
      <c r="D28" s="19">
        <f>SUM(D29:D31)</f>
        <v>0</v>
      </c>
      <c r="E28" s="20">
        <f t="shared" si="5"/>
        <v>283994406</v>
      </c>
      <c r="F28" s="21">
        <f t="shared" si="5"/>
        <v>270883909</v>
      </c>
      <c r="G28" s="21">
        <f t="shared" si="5"/>
        <v>17225091</v>
      </c>
      <c r="H28" s="21">
        <f t="shared" si="5"/>
        <v>18805581</v>
      </c>
      <c r="I28" s="21">
        <f t="shared" si="5"/>
        <v>66717542</v>
      </c>
      <c r="J28" s="21">
        <f t="shared" si="5"/>
        <v>102748214</v>
      </c>
      <c r="K28" s="21">
        <f t="shared" si="5"/>
        <v>-5726259</v>
      </c>
      <c r="L28" s="21">
        <f t="shared" si="5"/>
        <v>23096091</v>
      </c>
      <c r="M28" s="21">
        <f t="shared" si="5"/>
        <v>26801892</v>
      </c>
      <c r="N28" s="21">
        <f t="shared" si="5"/>
        <v>44171724</v>
      </c>
      <c r="O28" s="21">
        <f t="shared" si="5"/>
        <v>21096555</v>
      </c>
      <c r="P28" s="21">
        <f t="shared" si="5"/>
        <v>15706742</v>
      </c>
      <c r="Q28" s="21">
        <f t="shared" si="5"/>
        <v>0</v>
      </c>
      <c r="R28" s="21">
        <f t="shared" si="5"/>
        <v>36803297</v>
      </c>
      <c r="S28" s="21">
        <f t="shared" si="5"/>
        <v>18499722</v>
      </c>
      <c r="T28" s="21">
        <f t="shared" si="5"/>
        <v>0</v>
      </c>
      <c r="U28" s="21">
        <f t="shared" si="5"/>
        <v>18631310</v>
      </c>
      <c r="V28" s="21">
        <f t="shared" si="5"/>
        <v>37131032</v>
      </c>
      <c r="W28" s="21">
        <f t="shared" si="5"/>
        <v>220854267</v>
      </c>
      <c r="X28" s="21">
        <f t="shared" si="5"/>
        <v>283994406</v>
      </c>
      <c r="Y28" s="21">
        <f t="shared" si="5"/>
        <v>-63140139</v>
      </c>
      <c r="Z28" s="4">
        <f>+IF(X28&lt;&gt;0,+(Y28/X28)*100,0)</f>
        <v>-22.23288123499165</v>
      </c>
      <c r="AA28" s="19">
        <f>SUM(AA29:AA31)</f>
        <v>270883909</v>
      </c>
    </row>
    <row r="29" spans="1:27" ht="13.5">
      <c r="A29" s="5" t="s">
        <v>33</v>
      </c>
      <c r="B29" s="3"/>
      <c r="C29" s="22">
        <v>63110571</v>
      </c>
      <c r="D29" s="22"/>
      <c r="E29" s="23">
        <v>61623424</v>
      </c>
      <c r="F29" s="24">
        <v>58627474</v>
      </c>
      <c r="G29" s="24">
        <v>4205611</v>
      </c>
      <c r="H29" s="24">
        <v>4081307</v>
      </c>
      <c r="I29" s="24">
        <v>4258066</v>
      </c>
      <c r="J29" s="24">
        <v>12544984</v>
      </c>
      <c r="K29" s="24">
        <v>4256718</v>
      </c>
      <c r="L29" s="24">
        <v>4763566</v>
      </c>
      <c r="M29" s="24">
        <v>4623815</v>
      </c>
      <c r="N29" s="24">
        <v>13644099</v>
      </c>
      <c r="O29" s="24">
        <v>4488691</v>
      </c>
      <c r="P29" s="24">
        <v>4987219</v>
      </c>
      <c r="Q29" s="24"/>
      <c r="R29" s="24">
        <v>9475910</v>
      </c>
      <c r="S29" s="24">
        <v>4477367</v>
      </c>
      <c r="T29" s="24"/>
      <c r="U29" s="24">
        <v>4937812</v>
      </c>
      <c r="V29" s="24">
        <v>9415179</v>
      </c>
      <c r="W29" s="24">
        <v>45080172</v>
      </c>
      <c r="X29" s="24">
        <v>61623424</v>
      </c>
      <c r="Y29" s="24">
        <v>-16543252</v>
      </c>
      <c r="Z29" s="6">
        <v>-26.85</v>
      </c>
      <c r="AA29" s="22">
        <v>58627474</v>
      </c>
    </row>
    <row r="30" spans="1:27" ht="13.5">
      <c r="A30" s="5" t="s">
        <v>34</v>
      </c>
      <c r="B30" s="3"/>
      <c r="C30" s="25">
        <v>329827219</v>
      </c>
      <c r="D30" s="25"/>
      <c r="E30" s="26">
        <v>157422320</v>
      </c>
      <c r="F30" s="27">
        <v>142750053</v>
      </c>
      <c r="G30" s="27">
        <v>9735510</v>
      </c>
      <c r="H30" s="27">
        <v>10242828</v>
      </c>
      <c r="I30" s="27">
        <v>57980283</v>
      </c>
      <c r="J30" s="27">
        <v>77958621</v>
      </c>
      <c r="K30" s="27">
        <v>-15110911</v>
      </c>
      <c r="L30" s="27">
        <v>12489757</v>
      </c>
      <c r="M30" s="27">
        <v>11010805</v>
      </c>
      <c r="N30" s="27">
        <v>8389651</v>
      </c>
      <c r="O30" s="27">
        <v>10596363</v>
      </c>
      <c r="P30" s="27">
        <v>7676348</v>
      </c>
      <c r="Q30" s="27"/>
      <c r="R30" s="27">
        <v>18272711</v>
      </c>
      <c r="S30" s="27">
        <v>9611607</v>
      </c>
      <c r="T30" s="27"/>
      <c r="U30" s="27">
        <v>7747069</v>
      </c>
      <c r="V30" s="27">
        <v>17358676</v>
      </c>
      <c r="W30" s="27">
        <v>121979659</v>
      </c>
      <c r="X30" s="27">
        <v>157422322</v>
      </c>
      <c r="Y30" s="27">
        <v>-35442663</v>
      </c>
      <c r="Z30" s="7">
        <v>-22.51</v>
      </c>
      <c r="AA30" s="25">
        <v>142750053</v>
      </c>
    </row>
    <row r="31" spans="1:27" ht="13.5">
      <c r="A31" s="5" t="s">
        <v>35</v>
      </c>
      <c r="B31" s="3"/>
      <c r="C31" s="22">
        <v>73360850</v>
      </c>
      <c r="D31" s="22"/>
      <c r="E31" s="23">
        <v>64948662</v>
      </c>
      <c r="F31" s="24">
        <v>69506382</v>
      </c>
      <c r="G31" s="24">
        <v>3283970</v>
      </c>
      <c r="H31" s="24">
        <v>4481446</v>
      </c>
      <c r="I31" s="24">
        <v>4479193</v>
      </c>
      <c r="J31" s="24">
        <v>12244609</v>
      </c>
      <c r="K31" s="24">
        <v>5127934</v>
      </c>
      <c r="L31" s="24">
        <v>5842768</v>
      </c>
      <c r="M31" s="24">
        <v>11167272</v>
      </c>
      <c r="N31" s="24">
        <v>22137974</v>
      </c>
      <c r="O31" s="24">
        <v>6011501</v>
      </c>
      <c r="P31" s="24">
        <v>3043175</v>
      </c>
      <c r="Q31" s="24"/>
      <c r="R31" s="24">
        <v>9054676</v>
      </c>
      <c r="S31" s="24">
        <v>4410748</v>
      </c>
      <c r="T31" s="24"/>
      <c r="U31" s="24">
        <v>5946429</v>
      </c>
      <c r="V31" s="24">
        <v>10357177</v>
      </c>
      <c r="W31" s="24">
        <v>53794436</v>
      </c>
      <c r="X31" s="24">
        <v>64948660</v>
      </c>
      <c r="Y31" s="24">
        <v>-11154224</v>
      </c>
      <c r="Z31" s="6">
        <v>-17.17</v>
      </c>
      <c r="AA31" s="22">
        <v>69506382</v>
      </c>
    </row>
    <row r="32" spans="1:27" ht="13.5">
      <c r="A32" s="2" t="s">
        <v>36</v>
      </c>
      <c r="B32" s="3"/>
      <c r="C32" s="19">
        <f aca="true" t="shared" si="6" ref="C32:Y32">SUM(C33:C37)</f>
        <v>115406191</v>
      </c>
      <c r="D32" s="19">
        <f>SUM(D33:D37)</f>
        <v>0</v>
      </c>
      <c r="E32" s="20">
        <f t="shared" si="6"/>
        <v>180465272</v>
      </c>
      <c r="F32" s="21">
        <f t="shared" si="6"/>
        <v>186956808</v>
      </c>
      <c r="G32" s="21">
        <f t="shared" si="6"/>
        <v>8762658</v>
      </c>
      <c r="H32" s="21">
        <f t="shared" si="6"/>
        <v>10337517</v>
      </c>
      <c r="I32" s="21">
        <f t="shared" si="6"/>
        <v>20981691</v>
      </c>
      <c r="J32" s="21">
        <f t="shared" si="6"/>
        <v>40081866</v>
      </c>
      <c r="K32" s="21">
        <f t="shared" si="6"/>
        <v>13288693</v>
      </c>
      <c r="L32" s="21">
        <f t="shared" si="6"/>
        <v>13093686</v>
      </c>
      <c r="M32" s="21">
        <f t="shared" si="6"/>
        <v>18247907</v>
      </c>
      <c r="N32" s="21">
        <f t="shared" si="6"/>
        <v>44630286</v>
      </c>
      <c r="O32" s="21">
        <f t="shared" si="6"/>
        <v>11240991</v>
      </c>
      <c r="P32" s="21">
        <f t="shared" si="6"/>
        <v>10173483</v>
      </c>
      <c r="Q32" s="21">
        <f t="shared" si="6"/>
        <v>0</v>
      </c>
      <c r="R32" s="21">
        <f t="shared" si="6"/>
        <v>21414474</v>
      </c>
      <c r="S32" s="21">
        <f t="shared" si="6"/>
        <v>13412182</v>
      </c>
      <c r="T32" s="21">
        <f t="shared" si="6"/>
        <v>0</v>
      </c>
      <c r="U32" s="21">
        <f t="shared" si="6"/>
        <v>17462005</v>
      </c>
      <c r="V32" s="21">
        <f t="shared" si="6"/>
        <v>30874187</v>
      </c>
      <c r="W32" s="21">
        <f t="shared" si="6"/>
        <v>137000813</v>
      </c>
      <c r="X32" s="21">
        <f t="shared" si="6"/>
        <v>180465263</v>
      </c>
      <c r="Y32" s="21">
        <f t="shared" si="6"/>
        <v>-43464450</v>
      </c>
      <c r="Z32" s="4">
        <f>+IF(X32&lt;&gt;0,+(Y32/X32)*100,0)</f>
        <v>-24.084662764157557</v>
      </c>
      <c r="AA32" s="19">
        <f>SUM(AA33:AA37)</f>
        <v>186956808</v>
      </c>
    </row>
    <row r="33" spans="1:27" ht="13.5">
      <c r="A33" s="5" t="s">
        <v>37</v>
      </c>
      <c r="B33" s="3"/>
      <c r="C33" s="22">
        <v>59295534</v>
      </c>
      <c r="D33" s="22"/>
      <c r="E33" s="23">
        <v>60814075</v>
      </c>
      <c r="F33" s="24">
        <v>61462553</v>
      </c>
      <c r="G33" s="24">
        <v>2663465</v>
      </c>
      <c r="H33" s="24">
        <v>2565605</v>
      </c>
      <c r="I33" s="24">
        <v>12547864</v>
      </c>
      <c r="J33" s="24">
        <v>17776934</v>
      </c>
      <c r="K33" s="24">
        <v>5017838</v>
      </c>
      <c r="L33" s="24">
        <v>4936110</v>
      </c>
      <c r="M33" s="24">
        <v>7431789</v>
      </c>
      <c r="N33" s="24">
        <v>17385737</v>
      </c>
      <c r="O33" s="24">
        <v>4828566</v>
      </c>
      <c r="P33" s="24">
        <v>4088458</v>
      </c>
      <c r="Q33" s="24"/>
      <c r="R33" s="24">
        <v>8917024</v>
      </c>
      <c r="S33" s="24">
        <v>4766315</v>
      </c>
      <c r="T33" s="24"/>
      <c r="U33" s="24">
        <v>7449184</v>
      </c>
      <c r="V33" s="24">
        <v>12215499</v>
      </c>
      <c r="W33" s="24">
        <v>56295194</v>
      </c>
      <c r="X33" s="24">
        <v>60814071</v>
      </c>
      <c r="Y33" s="24">
        <v>-4518877</v>
      </c>
      <c r="Z33" s="6">
        <v>-7.43</v>
      </c>
      <c r="AA33" s="22">
        <v>61462553</v>
      </c>
    </row>
    <row r="34" spans="1:27" ht="13.5">
      <c r="A34" s="5" t="s">
        <v>38</v>
      </c>
      <c r="B34" s="3"/>
      <c r="C34" s="22">
        <v>3239114</v>
      </c>
      <c r="D34" s="22"/>
      <c r="E34" s="23">
        <v>4035234</v>
      </c>
      <c r="F34" s="24">
        <v>3960879</v>
      </c>
      <c r="G34" s="24">
        <v>283074</v>
      </c>
      <c r="H34" s="24">
        <v>281880</v>
      </c>
      <c r="I34" s="24">
        <v>291652</v>
      </c>
      <c r="J34" s="24">
        <v>856606</v>
      </c>
      <c r="K34" s="24">
        <v>314137</v>
      </c>
      <c r="L34" s="24">
        <v>284063</v>
      </c>
      <c r="M34" s="24">
        <v>329515</v>
      </c>
      <c r="N34" s="24">
        <v>927715</v>
      </c>
      <c r="O34" s="24">
        <v>375040</v>
      </c>
      <c r="P34" s="24">
        <v>299619</v>
      </c>
      <c r="Q34" s="24"/>
      <c r="R34" s="24">
        <v>674659</v>
      </c>
      <c r="S34" s="24">
        <v>198709</v>
      </c>
      <c r="T34" s="24"/>
      <c r="U34" s="24">
        <v>289642</v>
      </c>
      <c r="V34" s="24">
        <v>488351</v>
      </c>
      <c r="W34" s="24">
        <v>2947331</v>
      </c>
      <c r="X34" s="24">
        <v>4035228</v>
      </c>
      <c r="Y34" s="24">
        <v>-1087897</v>
      </c>
      <c r="Z34" s="6">
        <v>-26.96</v>
      </c>
      <c r="AA34" s="22">
        <v>3960879</v>
      </c>
    </row>
    <row r="35" spans="1:27" ht="13.5">
      <c r="A35" s="5" t="s">
        <v>39</v>
      </c>
      <c r="B35" s="3"/>
      <c r="C35" s="22">
        <v>46439251</v>
      </c>
      <c r="D35" s="22"/>
      <c r="E35" s="23">
        <v>107745216</v>
      </c>
      <c r="F35" s="24">
        <v>113019280</v>
      </c>
      <c r="G35" s="24">
        <v>5162069</v>
      </c>
      <c r="H35" s="24">
        <v>6926751</v>
      </c>
      <c r="I35" s="24">
        <v>7568729</v>
      </c>
      <c r="J35" s="24">
        <v>19657549</v>
      </c>
      <c r="K35" s="24">
        <v>7409305</v>
      </c>
      <c r="L35" s="24">
        <v>7322441</v>
      </c>
      <c r="M35" s="24">
        <v>9933178</v>
      </c>
      <c r="N35" s="24">
        <v>24664924</v>
      </c>
      <c r="O35" s="24">
        <v>5458462</v>
      </c>
      <c r="P35" s="24">
        <v>5224103</v>
      </c>
      <c r="Q35" s="24"/>
      <c r="R35" s="24">
        <v>10682565</v>
      </c>
      <c r="S35" s="24">
        <v>7940320</v>
      </c>
      <c r="T35" s="24"/>
      <c r="U35" s="24">
        <v>9014665</v>
      </c>
      <c r="V35" s="24">
        <v>16954985</v>
      </c>
      <c r="W35" s="24">
        <v>71960023</v>
      </c>
      <c r="X35" s="24">
        <v>107745212</v>
      </c>
      <c r="Y35" s="24">
        <v>-35785189</v>
      </c>
      <c r="Z35" s="6">
        <v>-33.21</v>
      </c>
      <c r="AA35" s="22">
        <v>113019280</v>
      </c>
    </row>
    <row r="36" spans="1:27" ht="13.5">
      <c r="A36" s="5" t="s">
        <v>40</v>
      </c>
      <c r="B36" s="3"/>
      <c r="C36" s="22">
        <v>6432292</v>
      </c>
      <c r="D36" s="22"/>
      <c r="E36" s="23">
        <v>7870747</v>
      </c>
      <c r="F36" s="24">
        <v>8514096</v>
      </c>
      <c r="G36" s="24">
        <v>654050</v>
      </c>
      <c r="H36" s="24">
        <v>563281</v>
      </c>
      <c r="I36" s="24">
        <v>573446</v>
      </c>
      <c r="J36" s="24">
        <v>1790777</v>
      </c>
      <c r="K36" s="24">
        <v>547413</v>
      </c>
      <c r="L36" s="24">
        <v>551072</v>
      </c>
      <c r="M36" s="24">
        <v>553425</v>
      </c>
      <c r="N36" s="24">
        <v>1651910</v>
      </c>
      <c r="O36" s="24">
        <v>578923</v>
      </c>
      <c r="P36" s="24">
        <v>561303</v>
      </c>
      <c r="Q36" s="24"/>
      <c r="R36" s="24">
        <v>1140226</v>
      </c>
      <c r="S36" s="24">
        <v>506838</v>
      </c>
      <c r="T36" s="24"/>
      <c r="U36" s="24">
        <v>708514</v>
      </c>
      <c r="V36" s="24">
        <v>1215352</v>
      </c>
      <c r="W36" s="24">
        <v>5798265</v>
      </c>
      <c r="X36" s="24">
        <v>7870752</v>
      </c>
      <c r="Y36" s="24">
        <v>-2072487</v>
      </c>
      <c r="Z36" s="6">
        <v>-26.33</v>
      </c>
      <c r="AA36" s="22">
        <v>8514096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189005994</v>
      </c>
      <c r="D38" s="19">
        <f>SUM(D39:D41)</f>
        <v>0</v>
      </c>
      <c r="E38" s="20">
        <f t="shared" si="7"/>
        <v>182232591</v>
      </c>
      <c r="F38" s="21">
        <f t="shared" si="7"/>
        <v>180577437</v>
      </c>
      <c r="G38" s="21">
        <f t="shared" si="7"/>
        <v>11866533</v>
      </c>
      <c r="H38" s="21">
        <f t="shared" si="7"/>
        <v>18766428</v>
      </c>
      <c r="I38" s="21">
        <f t="shared" si="7"/>
        <v>27815827</v>
      </c>
      <c r="J38" s="21">
        <f t="shared" si="7"/>
        <v>58448788</v>
      </c>
      <c r="K38" s="21">
        <f t="shared" si="7"/>
        <v>15216685</v>
      </c>
      <c r="L38" s="21">
        <f t="shared" si="7"/>
        <v>20326014</v>
      </c>
      <c r="M38" s="21">
        <f t="shared" si="7"/>
        <v>18622917</v>
      </c>
      <c r="N38" s="21">
        <f t="shared" si="7"/>
        <v>54165616</v>
      </c>
      <c r="O38" s="21">
        <f t="shared" si="7"/>
        <v>18264101</v>
      </c>
      <c r="P38" s="21">
        <f t="shared" si="7"/>
        <v>6835499</v>
      </c>
      <c r="Q38" s="21">
        <f t="shared" si="7"/>
        <v>0</v>
      </c>
      <c r="R38" s="21">
        <f t="shared" si="7"/>
        <v>25099600</v>
      </c>
      <c r="S38" s="21">
        <f t="shared" si="7"/>
        <v>20869968</v>
      </c>
      <c r="T38" s="21">
        <f t="shared" si="7"/>
        <v>0</v>
      </c>
      <c r="U38" s="21">
        <f t="shared" si="7"/>
        <v>16789956</v>
      </c>
      <c r="V38" s="21">
        <f t="shared" si="7"/>
        <v>37659924</v>
      </c>
      <c r="W38" s="21">
        <f t="shared" si="7"/>
        <v>175373928</v>
      </c>
      <c r="X38" s="21">
        <f t="shared" si="7"/>
        <v>182232593</v>
      </c>
      <c r="Y38" s="21">
        <f t="shared" si="7"/>
        <v>-6858665</v>
      </c>
      <c r="Z38" s="4">
        <f>+IF(X38&lt;&gt;0,+(Y38/X38)*100,0)</f>
        <v>-3.763687322388043</v>
      </c>
      <c r="AA38" s="19">
        <f>SUM(AA39:AA41)</f>
        <v>180577437</v>
      </c>
    </row>
    <row r="39" spans="1:27" ht="13.5">
      <c r="A39" s="5" t="s">
        <v>43</v>
      </c>
      <c r="B39" s="3"/>
      <c r="C39" s="22">
        <v>31422259</v>
      </c>
      <c r="D39" s="22"/>
      <c r="E39" s="23">
        <v>31535789</v>
      </c>
      <c r="F39" s="24">
        <v>33762938</v>
      </c>
      <c r="G39" s="24">
        <v>1859684</v>
      </c>
      <c r="H39" s="24">
        <v>2489687</v>
      </c>
      <c r="I39" s="24">
        <v>1988667</v>
      </c>
      <c r="J39" s="24">
        <v>6338038</v>
      </c>
      <c r="K39" s="24">
        <v>2012989</v>
      </c>
      <c r="L39" s="24">
        <v>2649698</v>
      </c>
      <c r="M39" s="24">
        <v>3331431</v>
      </c>
      <c r="N39" s="24">
        <v>7994118</v>
      </c>
      <c r="O39" s="24">
        <v>1974847</v>
      </c>
      <c r="P39" s="24">
        <v>2030732</v>
      </c>
      <c r="Q39" s="24"/>
      <c r="R39" s="24">
        <v>4005579</v>
      </c>
      <c r="S39" s="24">
        <v>1874017</v>
      </c>
      <c r="T39" s="24"/>
      <c r="U39" s="24">
        <v>4750026</v>
      </c>
      <c r="V39" s="24">
        <v>6624043</v>
      </c>
      <c r="W39" s="24">
        <v>24961778</v>
      </c>
      <c r="X39" s="24">
        <v>31535789</v>
      </c>
      <c r="Y39" s="24">
        <v>-6574011</v>
      </c>
      <c r="Z39" s="6">
        <v>-20.85</v>
      </c>
      <c r="AA39" s="22">
        <v>33762938</v>
      </c>
    </row>
    <row r="40" spans="1:27" ht="13.5">
      <c r="A40" s="5" t="s">
        <v>44</v>
      </c>
      <c r="B40" s="3"/>
      <c r="C40" s="22">
        <v>124432870</v>
      </c>
      <c r="D40" s="22"/>
      <c r="E40" s="23">
        <v>122218305</v>
      </c>
      <c r="F40" s="24">
        <v>118034770</v>
      </c>
      <c r="G40" s="24">
        <v>7470497</v>
      </c>
      <c r="H40" s="24">
        <v>13630729</v>
      </c>
      <c r="I40" s="24">
        <v>23995861</v>
      </c>
      <c r="J40" s="24">
        <v>45097087</v>
      </c>
      <c r="K40" s="24">
        <v>11211249</v>
      </c>
      <c r="L40" s="24">
        <v>15774352</v>
      </c>
      <c r="M40" s="24">
        <v>13445849</v>
      </c>
      <c r="N40" s="24">
        <v>40431450</v>
      </c>
      <c r="O40" s="24">
        <v>14014302</v>
      </c>
      <c r="P40" s="24">
        <v>2581012</v>
      </c>
      <c r="Q40" s="24"/>
      <c r="R40" s="24">
        <v>16595314</v>
      </c>
      <c r="S40" s="24">
        <v>16548710</v>
      </c>
      <c r="T40" s="24"/>
      <c r="U40" s="24">
        <v>9811815</v>
      </c>
      <c r="V40" s="24">
        <v>26360525</v>
      </c>
      <c r="W40" s="24">
        <v>128484376</v>
      </c>
      <c r="X40" s="24">
        <v>122218308</v>
      </c>
      <c r="Y40" s="24">
        <v>6266068</v>
      </c>
      <c r="Z40" s="6">
        <v>5.13</v>
      </c>
      <c r="AA40" s="22">
        <v>118034770</v>
      </c>
    </row>
    <row r="41" spans="1:27" ht="13.5">
      <c r="A41" s="5" t="s">
        <v>45</v>
      </c>
      <c r="B41" s="3"/>
      <c r="C41" s="22">
        <v>33150865</v>
      </c>
      <c r="D41" s="22"/>
      <c r="E41" s="23">
        <v>28478497</v>
      </c>
      <c r="F41" s="24">
        <v>28779729</v>
      </c>
      <c r="G41" s="24">
        <v>2536352</v>
      </c>
      <c r="H41" s="24">
        <v>2646012</v>
      </c>
      <c r="I41" s="24">
        <v>1831299</v>
      </c>
      <c r="J41" s="24">
        <v>7013663</v>
      </c>
      <c r="K41" s="24">
        <v>1992447</v>
      </c>
      <c r="L41" s="24">
        <v>1901964</v>
      </c>
      <c r="M41" s="24">
        <v>1845637</v>
      </c>
      <c r="N41" s="24">
        <v>5740048</v>
      </c>
      <c r="O41" s="24">
        <v>2274952</v>
      </c>
      <c r="P41" s="24">
        <v>2223755</v>
      </c>
      <c r="Q41" s="24"/>
      <c r="R41" s="24">
        <v>4498707</v>
      </c>
      <c r="S41" s="24">
        <v>2447241</v>
      </c>
      <c r="T41" s="24"/>
      <c r="U41" s="24">
        <v>2228115</v>
      </c>
      <c r="V41" s="24">
        <v>4675356</v>
      </c>
      <c r="W41" s="24">
        <v>21927774</v>
      </c>
      <c r="X41" s="24">
        <v>28478496</v>
      </c>
      <c r="Y41" s="24">
        <v>-6550722</v>
      </c>
      <c r="Z41" s="6">
        <v>-23</v>
      </c>
      <c r="AA41" s="22">
        <v>28779729</v>
      </c>
    </row>
    <row r="42" spans="1:27" ht="13.5">
      <c r="A42" s="2" t="s">
        <v>46</v>
      </c>
      <c r="B42" s="8"/>
      <c r="C42" s="19">
        <f aca="true" t="shared" si="8" ref="C42:Y42">SUM(C43:C46)</f>
        <v>1024106963</v>
      </c>
      <c r="D42" s="19">
        <f>SUM(D43:D46)</f>
        <v>0</v>
      </c>
      <c r="E42" s="20">
        <f t="shared" si="8"/>
        <v>1061586417</v>
      </c>
      <c r="F42" s="21">
        <f t="shared" si="8"/>
        <v>1095907616</v>
      </c>
      <c r="G42" s="21">
        <f t="shared" si="8"/>
        <v>109671226</v>
      </c>
      <c r="H42" s="21">
        <f t="shared" si="8"/>
        <v>126335534</v>
      </c>
      <c r="I42" s="21">
        <f t="shared" si="8"/>
        <v>152658498</v>
      </c>
      <c r="J42" s="21">
        <f t="shared" si="8"/>
        <v>388665258</v>
      </c>
      <c r="K42" s="21">
        <f t="shared" si="8"/>
        <v>93473143</v>
      </c>
      <c r="L42" s="21">
        <f t="shared" si="8"/>
        <v>92709840</v>
      </c>
      <c r="M42" s="21">
        <f t="shared" si="8"/>
        <v>49948114</v>
      </c>
      <c r="N42" s="21">
        <f t="shared" si="8"/>
        <v>236131097</v>
      </c>
      <c r="O42" s="21">
        <f t="shared" si="8"/>
        <v>84262515</v>
      </c>
      <c r="P42" s="21">
        <f t="shared" si="8"/>
        <v>56512351</v>
      </c>
      <c r="Q42" s="21">
        <f t="shared" si="8"/>
        <v>0</v>
      </c>
      <c r="R42" s="21">
        <f t="shared" si="8"/>
        <v>140774866</v>
      </c>
      <c r="S42" s="21">
        <f t="shared" si="8"/>
        <v>83987471</v>
      </c>
      <c r="T42" s="21">
        <f t="shared" si="8"/>
        <v>0</v>
      </c>
      <c r="U42" s="21">
        <f t="shared" si="8"/>
        <v>135987002</v>
      </c>
      <c r="V42" s="21">
        <f t="shared" si="8"/>
        <v>219974473</v>
      </c>
      <c r="W42" s="21">
        <f t="shared" si="8"/>
        <v>985545694</v>
      </c>
      <c r="X42" s="21">
        <f t="shared" si="8"/>
        <v>1061586412</v>
      </c>
      <c r="Y42" s="21">
        <f t="shared" si="8"/>
        <v>-76040718</v>
      </c>
      <c r="Z42" s="4">
        <f>+IF(X42&lt;&gt;0,+(Y42/X42)*100,0)</f>
        <v>-7.162932488627219</v>
      </c>
      <c r="AA42" s="19">
        <f>SUM(AA43:AA46)</f>
        <v>1095907616</v>
      </c>
    </row>
    <row r="43" spans="1:27" ht="13.5">
      <c r="A43" s="5" t="s">
        <v>47</v>
      </c>
      <c r="B43" s="3"/>
      <c r="C43" s="22">
        <v>585452446</v>
      </c>
      <c r="D43" s="22"/>
      <c r="E43" s="23">
        <v>604228699</v>
      </c>
      <c r="F43" s="24">
        <v>626647272</v>
      </c>
      <c r="G43" s="24">
        <v>77861659</v>
      </c>
      <c r="H43" s="24">
        <v>88900834</v>
      </c>
      <c r="I43" s="24">
        <v>47058042</v>
      </c>
      <c r="J43" s="24">
        <v>213820535</v>
      </c>
      <c r="K43" s="24">
        <v>55649727</v>
      </c>
      <c r="L43" s="24">
        <v>49894528</v>
      </c>
      <c r="M43" s="24">
        <v>31663004</v>
      </c>
      <c r="N43" s="24">
        <v>137207259</v>
      </c>
      <c r="O43" s="24">
        <v>43864810</v>
      </c>
      <c r="P43" s="24">
        <v>4914025</v>
      </c>
      <c r="Q43" s="24"/>
      <c r="R43" s="24">
        <v>48778835</v>
      </c>
      <c r="S43" s="24">
        <v>45223316</v>
      </c>
      <c r="T43" s="24"/>
      <c r="U43" s="24">
        <v>88671241</v>
      </c>
      <c r="V43" s="24">
        <v>133894557</v>
      </c>
      <c r="W43" s="24">
        <v>533701186</v>
      </c>
      <c r="X43" s="24">
        <v>604228696</v>
      </c>
      <c r="Y43" s="24">
        <v>-70527510</v>
      </c>
      <c r="Z43" s="6">
        <v>-11.67</v>
      </c>
      <c r="AA43" s="22">
        <v>626647272</v>
      </c>
    </row>
    <row r="44" spans="1:27" ht="13.5">
      <c r="A44" s="5" t="s">
        <v>48</v>
      </c>
      <c r="B44" s="3"/>
      <c r="C44" s="22">
        <v>286089159</v>
      </c>
      <c r="D44" s="22"/>
      <c r="E44" s="23">
        <v>283452511</v>
      </c>
      <c r="F44" s="24">
        <v>289246681</v>
      </c>
      <c r="G44" s="24">
        <v>26050992</v>
      </c>
      <c r="H44" s="24">
        <v>26701123</v>
      </c>
      <c r="I44" s="24">
        <v>133324712</v>
      </c>
      <c r="J44" s="24">
        <v>186076827</v>
      </c>
      <c r="K44" s="24">
        <v>19489231</v>
      </c>
      <c r="L44" s="24">
        <v>28506241</v>
      </c>
      <c r="M44" s="24">
        <v>7650381</v>
      </c>
      <c r="N44" s="24">
        <v>55645853</v>
      </c>
      <c r="O44" s="24">
        <v>27869185</v>
      </c>
      <c r="P44" s="24">
        <v>42132537</v>
      </c>
      <c r="Q44" s="24"/>
      <c r="R44" s="24">
        <v>70001722</v>
      </c>
      <c r="S44" s="24">
        <v>25474659</v>
      </c>
      <c r="T44" s="24"/>
      <c r="U44" s="24">
        <v>28981953</v>
      </c>
      <c r="V44" s="24">
        <v>54456612</v>
      </c>
      <c r="W44" s="24">
        <v>366181014</v>
      </c>
      <c r="X44" s="24">
        <v>283452516</v>
      </c>
      <c r="Y44" s="24">
        <v>82728498</v>
      </c>
      <c r="Z44" s="6">
        <v>29.19</v>
      </c>
      <c r="AA44" s="22">
        <v>289246681</v>
      </c>
    </row>
    <row r="45" spans="1:27" ht="13.5">
      <c r="A45" s="5" t="s">
        <v>49</v>
      </c>
      <c r="B45" s="3"/>
      <c r="C45" s="25">
        <v>87568954</v>
      </c>
      <c r="D45" s="25"/>
      <c r="E45" s="26">
        <v>93481693</v>
      </c>
      <c r="F45" s="27">
        <v>101041418</v>
      </c>
      <c r="G45" s="27">
        <v>1961537</v>
      </c>
      <c r="H45" s="27">
        <v>5232379</v>
      </c>
      <c r="I45" s="27">
        <v>-10011286</v>
      </c>
      <c r="J45" s="27">
        <v>-2817370</v>
      </c>
      <c r="K45" s="27">
        <v>9795248</v>
      </c>
      <c r="L45" s="27">
        <v>8179045</v>
      </c>
      <c r="M45" s="27">
        <v>5446772</v>
      </c>
      <c r="N45" s="27">
        <v>23421065</v>
      </c>
      <c r="O45" s="27">
        <v>6660012</v>
      </c>
      <c r="P45" s="27">
        <v>4546173</v>
      </c>
      <c r="Q45" s="27"/>
      <c r="R45" s="27">
        <v>11206185</v>
      </c>
      <c r="S45" s="27">
        <v>8123021</v>
      </c>
      <c r="T45" s="27"/>
      <c r="U45" s="27">
        <v>10226346</v>
      </c>
      <c r="V45" s="27">
        <v>18349367</v>
      </c>
      <c r="W45" s="27">
        <v>50159247</v>
      </c>
      <c r="X45" s="27">
        <v>93481692</v>
      </c>
      <c r="Y45" s="27">
        <v>-43322445</v>
      </c>
      <c r="Z45" s="7">
        <v>-46.34</v>
      </c>
      <c r="AA45" s="25">
        <v>101041418</v>
      </c>
    </row>
    <row r="46" spans="1:27" ht="13.5">
      <c r="A46" s="5" t="s">
        <v>50</v>
      </c>
      <c r="B46" s="3"/>
      <c r="C46" s="22">
        <v>64996404</v>
      </c>
      <c r="D46" s="22"/>
      <c r="E46" s="23">
        <v>80423514</v>
      </c>
      <c r="F46" s="24">
        <v>78972245</v>
      </c>
      <c r="G46" s="24">
        <v>3797038</v>
      </c>
      <c r="H46" s="24">
        <v>5501198</v>
      </c>
      <c r="I46" s="24">
        <v>-17712970</v>
      </c>
      <c r="J46" s="24">
        <v>-8414734</v>
      </c>
      <c r="K46" s="24">
        <v>8538937</v>
      </c>
      <c r="L46" s="24">
        <v>6130026</v>
      </c>
      <c r="M46" s="24">
        <v>5187957</v>
      </c>
      <c r="N46" s="24">
        <v>19856920</v>
      </c>
      <c r="O46" s="24">
        <v>5868508</v>
      </c>
      <c r="P46" s="24">
        <v>4919616</v>
      </c>
      <c r="Q46" s="24"/>
      <c r="R46" s="24">
        <v>10788124</v>
      </c>
      <c r="S46" s="24">
        <v>5166475</v>
      </c>
      <c r="T46" s="24"/>
      <c r="U46" s="24">
        <v>8107462</v>
      </c>
      <c r="V46" s="24">
        <v>13273937</v>
      </c>
      <c r="W46" s="24">
        <v>35504247</v>
      </c>
      <c r="X46" s="24">
        <v>80423508</v>
      </c>
      <c r="Y46" s="24">
        <v>-44919261</v>
      </c>
      <c r="Z46" s="6">
        <v>-55.85</v>
      </c>
      <c r="AA46" s="22">
        <v>78972245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1794817788</v>
      </c>
      <c r="D48" s="40">
        <f>+D28+D32+D38+D42+D47</f>
        <v>0</v>
      </c>
      <c r="E48" s="41">
        <f t="shared" si="9"/>
        <v>1708278686</v>
      </c>
      <c r="F48" s="42">
        <f t="shared" si="9"/>
        <v>1734325770</v>
      </c>
      <c r="G48" s="42">
        <f t="shared" si="9"/>
        <v>147525508</v>
      </c>
      <c r="H48" s="42">
        <f t="shared" si="9"/>
        <v>174245060</v>
      </c>
      <c r="I48" s="42">
        <f t="shared" si="9"/>
        <v>268173558</v>
      </c>
      <c r="J48" s="42">
        <f t="shared" si="9"/>
        <v>589944126</v>
      </c>
      <c r="K48" s="42">
        <f t="shared" si="9"/>
        <v>116252262</v>
      </c>
      <c r="L48" s="42">
        <f t="shared" si="9"/>
        <v>149225631</v>
      </c>
      <c r="M48" s="42">
        <f t="shared" si="9"/>
        <v>113620830</v>
      </c>
      <c r="N48" s="42">
        <f t="shared" si="9"/>
        <v>379098723</v>
      </c>
      <c r="O48" s="42">
        <f t="shared" si="9"/>
        <v>134864162</v>
      </c>
      <c r="P48" s="42">
        <f t="shared" si="9"/>
        <v>89228075</v>
      </c>
      <c r="Q48" s="42">
        <f t="shared" si="9"/>
        <v>0</v>
      </c>
      <c r="R48" s="42">
        <f t="shared" si="9"/>
        <v>224092237</v>
      </c>
      <c r="S48" s="42">
        <f t="shared" si="9"/>
        <v>136769343</v>
      </c>
      <c r="T48" s="42">
        <f t="shared" si="9"/>
        <v>0</v>
      </c>
      <c r="U48" s="42">
        <f t="shared" si="9"/>
        <v>188870273</v>
      </c>
      <c r="V48" s="42">
        <f t="shared" si="9"/>
        <v>325639616</v>
      </c>
      <c r="W48" s="42">
        <f t="shared" si="9"/>
        <v>1518774702</v>
      </c>
      <c r="X48" s="42">
        <f t="shared" si="9"/>
        <v>1708278674</v>
      </c>
      <c r="Y48" s="42">
        <f t="shared" si="9"/>
        <v>-189503972</v>
      </c>
      <c r="Z48" s="43">
        <f>+IF(X48&lt;&gt;0,+(Y48/X48)*100,0)</f>
        <v>-11.093270371178326</v>
      </c>
      <c r="AA48" s="40">
        <f>+AA28+AA32+AA38+AA42+AA47</f>
        <v>1734325770</v>
      </c>
    </row>
    <row r="49" spans="1:27" ht="13.5">
      <c r="A49" s="14" t="s">
        <v>58</v>
      </c>
      <c r="B49" s="15"/>
      <c r="C49" s="44">
        <f aca="true" t="shared" si="10" ref="C49:Y49">+C25-C48</f>
        <v>-182412277</v>
      </c>
      <c r="D49" s="44">
        <f>+D25-D48</f>
        <v>0</v>
      </c>
      <c r="E49" s="45">
        <f t="shared" si="10"/>
        <v>66893450</v>
      </c>
      <c r="F49" s="46">
        <f t="shared" si="10"/>
        <v>71710755</v>
      </c>
      <c r="G49" s="46">
        <f t="shared" si="10"/>
        <v>91034839</v>
      </c>
      <c r="H49" s="46">
        <f t="shared" si="10"/>
        <v>-29642193</v>
      </c>
      <c r="I49" s="46">
        <f t="shared" si="10"/>
        <v>-128638405</v>
      </c>
      <c r="J49" s="46">
        <f t="shared" si="10"/>
        <v>-67245759</v>
      </c>
      <c r="K49" s="46">
        <f t="shared" si="10"/>
        <v>-6631008</v>
      </c>
      <c r="L49" s="46">
        <f t="shared" si="10"/>
        <v>-29383445</v>
      </c>
      <c r="M49" s="46">
        <f t="shared" si="10"/>
        <v>83305927</v>
      </c>
      <c r="N49" s="46">
        <f t="shared" si="10"/>
        <v>47291474</v>
      </c>
      <c r="O49" s="46">
        <f t="shared" si="10"/>
        <v>16250698</v>
      </c>
      <c r="P49" s="46">
        <f t="shared" si="10"/>
        <v>26665466</v>
      </c>
      <c r="Q49" s="46">
        <f t="shared" si="10"/>
        <v>0</v>
      </c>
      <c r="R49" s="46">
        <f t="shared" si="10"/>
        <v>42916164</v>
      </c>
      <c r="S49" s="46">
        <f t="shared" si="10"/>
        <v>-40594893</v>
      </c>
      <c r="T49" s="46">
        <f t="shared" si="10"/>
        <v>0</v>
      </c>
      <c r="U49" s="46">
        <f t="shared" si="10"/>
        <v>-81565409</v>
      </c>
      <c r="V49" s="46">
        <f t="shared" si="10"/>
        <v>-122160302</v>
      </c>
      <c r="W49" s="46">
        <f t="shared" si="10"/>
        <v>-99198423</v>
      </c>
      <c r="X49" s="46">
        <f>IF(F25=F48,0,X25-X48)</f>
        <v>100894343</v>
      </c>
      <c r="Y49" s="46">
        <f t="shared" si="10"/>
        <v>-200092766</v>
      </c>
      <c r="Z49" s="47">
        <f>+IF(X49&lt;&gt;0,+(Y49/X49)*100,0)</f>
        <v>-198.31911289615118</v>
      </c>
      <c r="AA49" s="44">
        <f>+AA25-AA48</f>
        <v>71710755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287768104</v>
      </c>
      <c r="D5" s="19">
        <f>SUM(D6:D8)</f>
        <v>0</v>
      </c>
      <c r="E5" s="20">
        <f t="shared" si="0"/>
        <v>288521800</v>
      </c>
      <c r="F5" s="21">
        <f t="shared" si="0"/>
        <v>290826576</v>
      </c>
      <c r="G5" s="21">
        <f t="shared" si="0"/>
        <v>114999303</v>
      </c>
      <c r="H5" s="21">
        <f t="shared" si="0"/>
        <v>505714</v>
      </c>
      <c r="I5" s="21">
        <f t="shared" si="0"/>
        <v>2229593</v>
      </c>
      <c r="J5" s="21">
        <f t="shared" si="0"/>
        <v>117734610</v>
      </c>
      <c r="K5" s="21">
        <f t="shared" si="0"/>
        <v>1552354</v>
      </c>
      <c r="L5" s="21">
        <f t="shared" si="0"/>
        <v>1400241</v>
      </c>
      <c r="M5" s="21">
        <f t="shared" si="0"/>
        <v>93123997</v>
      </c>
      <c r="N5" s="21">
        <f t="shared" si="0"/>
        <v>96076592</v>
      </c>
      <c r="O5" s="21">
        <f t="shared" si="0"/>
        <v>1707373</v>
      </c>
      <c r="P5" s="21">
        <f t="shared" si="0"/>
        <v>3411454</v>
      </c>
      <c r="Q5" s="21">
        <f t="shared" si="0"/>
        <v>70491382</v>
      </c>
      <c r="R5" s="21">
        <f t="shared" si="0"/>
        <v>75610209</v>
      </c>
      <c r="S5" s="21">
        <f t="shared" si="0"/>
        <v>1947749</v>
      </c>
      <c r="T5" s="21">
        <f t="shared" si="0"/>
        <v>1582308</v>
      </c>
      <c r="U5" s="21">
        <f t="shared" si="0"/>
        <v>5148965</v>
      </c>
      <c r="V5" s="21">
        <f t="shared" si="0"/>
        <v>8679022</v>
      </c>
      <c r="W5" s="21">
        <f t="shared" si="0"/>
        <v>298100433</v>
      </c>
      <c r="X5" s="21">
        <f t="shared" si="0"/>
        <v>288521804</v>
      </c>
      <c r="Y5" s="21">
        <f t="shared" si="0"/>
        <v>9578629</v>
      </c>
      <c r="Z5" s="4">
        <f>+IF(X5&lt;&gt;0,+(Y5/X5)*100,0)</f>
        <v>3.3198977918493813</v>
      </c>
      <c r="AA5" s="19">
        <f>SUM(AA6:AA8)</f>
        <v>290826576</v>
      </c>
    </row>
    <row r="6" spans="1:27" ht="13.5">
      <c r="A6" s="5" t="s">
        <v>33</v>
      </c>
      <c r="B6" s="3"/>
      <c r="C6" s="22">
        <v>7964</v>
      </c>
      <c r="D6" s="22"/>
      <c r="E6" s="23">
        <v>7600</v>
      </c>
      <c r="F6" s="24">
        <v>7610</v>
      </c>
      <c r="G6" s="24">
        <v>677</v>
      </c>
      <c r="H6" s="24">
        <v>794</v>
      </c>
      <c r="I6" s="24">
        <v>620</v>
      </c>
      <c r="J6" s="24">
        <v>2091</v>
      </c>
      <c r="K6" s="24">
        <v>524</v>
      </c>
      <c r="L6" s="24">
        <v>567</v>
      </c>
      <c r="M6" s="24">
        <v>554</v>
      </c>
      <c r="N6" s="24">
        <v>1645</v>
      </c>
      <c r="O6" s="24">
        <v>169</v>
      </c>
      <c r="P6" s="24">
        <v>839</v>
      </c>
      <c r="Q6" s="24">
        <v>723</v>
      </c>
      <c r="R6" s="24">
        <v>1731</v>
      </c>
      <c r="S6" s="24">
        <v>993</v>
      </c>
      <c r="T6" s="24">
        <v>674</v>
      </c>
      <c r="U6" s="24">
        <v>435</v>
      </c>
      <c r="V6" s="24">
        <v>2102</v>
      </c>
      <c r="W6" s="24">
        <v>7569</v>
      </c>
      <c r="X6" s="24">
        <v>7600</v>
      </c>
      <c r="Y6" s="24">
        <v>-31</v>
      </c>
      <c r="Z6" s="6">
        <v>-0.41</v>
      </c>
      <c r="AA6" s="22">
        <v>7610</v>
      </c>
    </row>
    <row r="7" spans="1:27" ht="13.5">
      <c r="A7" s="5" t="s">
        <v>34</v>
      </c>
      <c r="B7" s="3"/>
      <c r="C7" s="25">
        <v>287760140</v>
      </c>
      <c r="D7" s="25"/>
      <c r="E7" s="26">
        <v>288469900</v>
      </c>
      <c r="F7" s="27">
        <v>290787766</v>
      </c>
      <c r="G7" s="27">
        <v>114993910</v>
      </c>
      <c r="H7" s="27">
        <v>501849</v>
      </c>
      <c r="I7" s="27">
        <v>2227357</v>
      </c>
      <c r="J7" s="27">
        <v>117723116</v>
      </c>
      <c r="K7" s="27">
        <v>1548854</v>
      </c>
      <c r="L7" s="27">
        <v>1397145</v>
      </c>
      <c r="M7" s="27">
        <v>93121245</v>
      </c>
      <c r="N7" s="27">
        <v>96067244</v>
      </c>
      <c r="O7" s="27">
        <v>1707167</v>
      </c>
      <c r="P7" s="27">
        <v>3408191</v>
      </c>
      <c r="Q7" s="27">
        <v>70488640</v>
      </c>
      <c r="R7" s="27">
        <v>75603998</v>
      </c>
      <c r="S7" s="27">
        <v>1944907</v>
      </c>
      <c r="T7" s="27">
        <v>1580245</v>
      </c>
      <c r="U7" s="27">
        <v>5146940</v>
      </c>
      <c r="V7" s="27">
        <v>8672092</v>
      </c>
      <c r="W7" s="27">
        <v>298066450</v>
      </c>
      <c r="X7" s="27">
        <v>288469900</v>
      </c>
      <c r="Y7" s="27">
        <v>9596550</v>
      </c>
      <c r="Z7" s="7">
        <v>3.33</v>
      </c>
      <c r="AA7" s="25">
        <v>290787766</v>
      </c>
    </row>
    <row r="8" spans="1:27" ht="13.5">
      <c r="A8" s="5" t="s">
        <v>35</v>
      </c>
      <c r="B8" s="3"/>
      <c r="C8" s="22"/>
      <c r="D8" s="22"/>
      <c r="E8" s="23">
        <v>44300</v>
      </c>
      <c r="F8" s="24">
        <v>31200</v>
      </c>
      <c r="G8" s="24">
        <v>4716</v>
      </c>
      <c r="H8" s="24">
        <v>3071</v>
      </c>
      <c r="I8" s="24">
        <v>1616</v>
      </c>
      <c r="J8" s="24">
        <v>9403</v>
      </c>
      <c r="K8" s="24">
        <v>2976</v>
      </c>
      <c r="L8" s="24">
        <v>2529</v>
      </c>
      <c r="M8" s="24">
        <v>2198</v>
      </c>
      <c r="N8" s="24">
        <v>7703</v>
      </c>
      <c r="O8" s="24">
        <v>37</v>
      </c>
      <c r="P8" s="24">
        <v>2424</v>
      </c>
      <c r="Q8" s="24">
        <v>2019</v>
      </c>
      <c r="R8" s="24">
        <v>4480</v>
      </c>
      <c r="S8" s="24">
        <v>1849</v>
      </c>
      <c r="T8" s="24">
        <v>1389</v>
      </c>
      <c r="U8" s="24">
        <v>1590</v>
      </c>
      <c r="V8" s="24">
        <v>4828</v>
      </c>
      <c r="W8" s="24">
        <v>26414</v>
      </c>
      <c r="X8" s="24">
        <v>44304</v>
      </c>
      <c r="Y8" s="24">
        <v>-17890</v>
      </c>
      <c r="Z8" s="6">
        <v>-40.38</v>
      </c>
      <c r="AA8" s="22">
        <v>31200</v>
      </c>
    </row>
    <row r="9" spans="1:27" ht="13.5">
      <c r="A9" s="2" t="s">
        <v>36</v>
      </c>
      <c r="B9" s="3"/>
      <c r="C9" s="19">
        <f aca="true" t="shared" si="1" ref="C9:Y9">SUM(C10:C14)</f>
        <v>403178</v>
      </c>
      <c r="D9" s="19">
        <f>SUM(D10:D14)</f>
        <v>0</v>
      </c>
      <c r="E9" s="20">
        <f t="shared" si="1"/>
        <v>710000</v>
      </c>
      <c r="F9" s="21">
        <f t="shared" si="1"/>
        <v>354150</v>
      </c>
      <c r="G9" s="21">
        <f t="shared" si="1"/>
        <v>37581</v>
      </c>
      <c r="H9" s="21">
        <f t="shared" si="1"/>
        <v>10898</v>
      </c>
      <c r="I9" s="21">
        <f t="shared" si="1"/>
        <v>34167</v>
      </c>
      <c r="J9" s="21">
        <f t="shared" si="1"/>
        <v>82646</v>
      </c>
      <c r="K9" s="21">
        <f t="shared" si="1"/>
        <v>12016</v>
      </c>
      <c r="L9" s="21">
        <f t="shared" si="1"/>
        <v>28048</v>
      </c>
      <c r="M9" s="21">
        <f t="shared" si="1"/>
        <v>3741</v>
      </c>
      <c r="N9" s="21">
        <f t="shared" si="1"/>
        <v>43805</v>
      </c>
      <c r="O9" s="21">
        <f t="shared" si="1"/>
        <v>9931</v>
      </c>
      <c r="P9" s="21">
        <f t="shared" si="1"/>
        <v>9727</v>
      </c>
      <c r="Q9" s="21">
        <f t="shared" si="1"/>
        <v>20915</v>
      </c>
      <c r="R9" s="21">
        <f t="shared" si="1"/>
        <v>40573</v>
      </c>
      <c r="S9" s="21">
        <f t="shared" si="1"/>
        <v>19862</v>
      </c>
      <c r="T9" s="21">
        <f t="shared" si="1"/>
        <v>20246</v>
      </c>
      <c r="U9" s="21">
        <f t="shared" si="1"/>
        <v>3449</v>
      </c>
      <c r="V9" s="21">
        <f t="shared" si="1"/>
        <v>43557</v>
      </c>
      <c r="W9" s="21">
        <f t="shared" si="1"/>
        <v>210581</v>
      </c>
      <c r="X9" s="21">
        <f t="shared" si="1"/>
        <v>710004</v>
      </c>
      <c r="Y9" s="21">
        <f t="shared" si="1"/>
        <v>-499423</v>
      </c>
      <c r="Z9" s="4">
        <f>+IF(X9&lt;&gt;0,+(Y9/X9)*100,0)</f>
        <v>-70.34087131903483</v>
      </c>
      <c r="AA9" s="19">
        <f>SUM(AA10:AA14)</f>
        <v>354150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403178</v>
      </c>
      <c r="D14" s="25"/>
      <c r="E14" s="26">
        <v>710000</v>
      </c>
      <c r="F14" s="27">
        <v>354150</v>
      </c>
      <c r="G14" s="27">
        <v>37581</v>
      </c>
      <c r="H14" s="27">
        <v>10898</v>
      </c>
      <c r="I14" s="27">
        <v>34167</v>
      </c>
      <c r="J14" s="27">
        <v>82646</v>
      </c>
      <c r="K14" s="27">
        <v>12016</v>
      </c>
      <c r="L14" s="27">
        <v>28048</v>
      </c>
      <c r="M14" s="27">
        <v>3741</v>
      </c>
      <c r="N14" s="27">
        <v>43805</v>
      </c>
      <c r="O14" s="27">
        <v>9931</v>
      </c>
      <c r="P14" s="27">
        <v>9727</v>
      </c>
      <c r="Q14" s="27">
        <v>20915</v>
      </c>
      <c r="R14" s="27">
        <v>40573</v>
      </c>
      <c r="S14" s="27">
        <v>19862</v>
      </c>
      <c r="T14" s="27">
        <v>20246</v>
      </c>
      <c r="U14" s="27">
        <v>3449</v>
      </c>
      <c r="V14" s="27">
        <v>43557</v>
      </c>
      <c r="W14" s="27">
        <v>210581</v>
      </c>
      <c r="X14" s="27">
        <v>710004</v>
      </c>
      <c r="Y14" s="27">
        <v>-499423</v>
      </c>
      <c r="Z14" s="7">
        <v>-70.34</v>
      </c>
      <c r="AA14" s="25">
        <v>354150</v>
      </c>
    </row>
    <row r="15" spans="1:27" ht="13.5">
      <c r="A15" s="2" t="s">
        <v>42</v>
      </c>
      <c r="B15" s="8"/>
      <c r="C15" s="19">
        <f aca="true" t="shared" si="2" ref="C15:Y15">SUM(C16:C18)</f>
        <v>11177189</v>
      </c>
      <c r="D15" s="19">
        <f>SUM(D16:D18)</f>
        <v>0</v>
      </c>
      <c r="E15" s="20">
        <f t="shared" si="2"/>
        <v>104095500</v>
      </c>
      <c r="F15" s="21">
        <f t="shared" si="2"/>
        <v>105271223</v>
      </c>
      <c r="G15" s="21">
        <f t="shared" si="2"/>
        <v>1544</v>
      </c>
      <c r="H15" s="21">
        <f t="shared" si="2"/>
        <v>523209</v>
      </c>
      <c r="I15" s="21">
        <f t="shared" si="2"/>
        <v>1782730</v>
      </c>
      <c r="J15" s="21">
        <f t="shared" si="2"/>
        <v>2307483</v>
      </c>
      <c r="K15" s="21">
        <f t="shared" si="2"/>
        <v>520107</v>
      </c>
      <c r="L15" s="21">
        <f t="shared" si="2"/>
        <v>5017533</v>
      </c>
      <c r="M15" s="21">
        <f t="shared" si="2"/>
        <v>6920084</v>
      </c>
      <c r="N15" s="21">
        <f t="shared" si="2"/>
        <v>12457724</v>
      </c>
      <c r="O15" s="21">
        <f t="shared" si="2"/>
        <v>1651007</v>
      </c>
      <c r="P15" s="21">
        <f t="shared" si="2"/>
        <v>376947</v>
      </c>
      <c r="Q15" s="21">
        <f t="shared" si="2"/>
        <v>4429139</v>
      </c>
      <c r="R15" s="21">
        <f t="shared" si="2"/>
        <v>6457093</v>
      </c>
      <c r="S15" s="21">
        <f t="shared" si="2"/>
        <v>1687662</v>
      </c>
      <c r="T15" s="21">
        <f t="shared" si="2"/>
        <v>9888955</v>
      </c>
      <c r="U15" s="21">
        <f t="shared" si="2"/>
        <v>6372314</v>
      </c>
      <c r="V15" s="21">
        <f t="shared" si="2"/>
        <v>17948931</v>
      </c>
      <c r="W15" s="21">
        <f t="shared" si="2"/>
        <v>39171231</v>
      </c>
      <c r="X15" s="21">
        <f t="shared" si="2"/>
        <v>104095500</v>
      </c>
      <c r="Y15" s="21">
        <f t="shared" si="2"/>
        <v>-64924269</v>
      </c>
      <c r="Z15" s="4">
        <f>+IF(X15&lt;&gt;0,+(Y15/X15)*100,0)</f>
        <v>-62.36990936207617</v>
      </c>
      <c r="AA15" s="19">
        <f>SUM(AA16:AA18)</f>
        <v>105271223</v>
      </c>
    </row>
    <row r="16" spans="1:27" ht="13.5">
      <c r="A16" s="5" t="s">
        <v>43</v>
      </c>
      <c r="B16" s="3"/>
      <c r="C16" s="22">
        <v>11177189</v>
      </c>
      <c r="D16" s="22"/>
      <c r="E16" s="23">
        <v>104095500</v>
      </c>
      <c r="F16" s="24">
        <v>105271223</v>
      </c>
      <c r="G16" s="24">
        <v>1544</v>
      </c>
      <c r="H16" s="24">
        <v>523209</v>
      </c>
      <c r="I16" s="24">
        <v>1782730</v>
      </c>
      <c r="J16" s="24">
        <v>2307483</v>
      </c>
      <c r="K16" s="24">
        <v>520107</v>
      </c>
      <c r="L16" s="24">
        <v>5017533</v>
      </c>
      <c r="M16" s="24">
        <v>6920084</v>
      </c>
      <c r="N16" s="24">
        <v>12457724</v>
      </c>
      <c r="O16" s="24">
        <v>1651007</v>
      </c>
      <c r="P16" s="24">
        <v>376947</v>
      </c>
      <c r="Q16" s="24">
        <v>4429139</v>
      </c>
      <c r="R16" s="24">
        <v>6457093</v>
      </c>
      <c r="S16" s="24">
        <v>1687662</v>
      </c>
      <c r="T16" s="24">
        <v>9888955</v>
      </c>
      <c r="U16" s="24">
        <v>6372314</v>
      </c>
      <c r="V16" s="24">
        <v>17948931</v>
      </c>
      <c r="W16" s="24">
        <v>39171231</v>
      </c>
      <c r="X16" s="24">
        <v>104095500</v>
      </c>
      <c r="Y16" s="24">
        <v>-64924269</v>
      </c>
      <c r="Z16" s="6">
        <v>-62.37</v>
      </c>
      <c r="AA16" s="22">
        <v>105271223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299348471</v>
      </c>
      <c r="D25" s="40">
        <f>+D5+D9+D15+D19+D24</f>
        <v>0</v>
      </c>
      <c r="E25" s="41">
        <f t="shared" si="4"/>
        <v>393327300</v>
      </c>
      <c r="F25" s="42">
        <f t="shared" si="4"/>
        <v>396451949</v>
      </c>
      <c r="G25" s="42">
        <f t="shared" si="4"/>
        <v>115038428</v>
      </c>
      <c r="H25" s="42">
        <f t="shared" si="4"/>
        <v>1039821</v>
      </c>
      <c r="I25" s="42">
        <f t="shared" si="4"/>
        <v>4046490</v>
      </c>
      <c r="J25" s="42">
        <f t="shared" si="4"/>
        <v>120124739</v>
      </c>
      <c r="K25" s="42">
        <f t="shared" si="4"/>
        <v>2084477</v>
      </c>
      <c r="L25" s="42">
        <f t="shared" si="4"/>
        <v>6445822</v>
      </c>
      <c r="M25" s="42">
        <f t="shared" si="4"/>
        <v>100047822</v>
      </c>
      <c r="N25" s="42">
        <f t="shared" si="4"/>
        <v>108578121</v>
      </c>
      <c r="O25" s="42">
        <f t="shared" si="4"/>
        <v>3368311</v>
      </c>
      <c r="P25" s="42">
        <f t="shared" si="4"/>
        <v>3798128</v>
      </c>
      <c r="Q25" s="42">
        <f t="shared" si="4"/>
        <v>74941436</v>
      </c>
      <c r="R25" s="42">
        <f t="shared" si="4"/>
        <v>82107875</v>
      </c>
      <c r="S25" s="42">
        <f t="shared" si="4"/>
        <v>3655273</v>
      </c>
      <c r="T25" s="42">
        <f t="shared" si="4"/>
        <v>11491509</v>
      </c>
      <c r="U25" s="42">
        <f t="shared" si="4"/>
        <v>11524728</v>
      </c>
      <c r="V25" s="42">
        <f t="shared" si="4"/>
        <v>26671510</v>
      </c>
      <c r="W25" s="42">
        <f t="shared" si="4"/>
        <v>337482245</v>
      </c>
      <c r="X25" s="42">
        <f t="shared" si="4"/>
        <v>393327308</v>
      </c>
      <c r="Y25" s="42">
        <f t="shared" si="4"/>
        <v>-55845063</v>
      </c>
      <c r="Z25" s="43">
        <f>+IF(X25&lt;&gt;0,+(Y25/X25)*100,0)</f>
        <v>-14.198114868749464</v>
      </c>
      <c r="AA25" s="40">
        <f>+AA5+AA9+AA15+AA19+AA24</f>
        <v>396451949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135364167</v>
      </c>
      <c r="D28" s="19">
        <f>SUM(D29:D31)</f>
        <v>0</v>
      </c>
      <c r="E28" s="20">
        <f t="shared" si="5"/>
        <v>155217560</v>
      </c>
      <c r="F28" s="21">
        <f t="shared" si="5"/>
        <v>154978460</v>
      </c>
      <c r="G28" s="21">
        <f t="shared" si="5"/>
        <v>11380114</v>
      </c>
      <c r="H28" s="21">
        <f t="shared" si="5"/>
        <v>9321156</v>
      </c>
      <c r="I28" s="21">
        <f t="shared" si="5"/>
        <v>11565763</v>
      </c>
      <c r="J28" s="21">
        <f t="shared" si="5"/>
        <v>32267033</v>
      </c>
      <c r="K28" s="21">
        <f t="shared" si="5"/>
        <v>9994662</v>
      </c>
      <c r="L28" s="21">
        <f t="shared" si="5"/>
        <v>14336620</v>
      </c>
      <c r="M28" s="21">
        <f t="shared" si="5"/>
        <v>11825210</v>
      </c>
      <c r="N28" s="21">
        <f t="shared" si="5"/>
        <v>36156492</v>
      </c>
      <c r="O28" s="21">
        <f t="shared" si="5"/>
        <v>13609170</v>
      </c>
      <c r="P28" s="21">
        <f t="shared" si="5"/>
        <v>10601647</v>
      </c>
      <c r="Q28" s="21">
        <f t="shared" si="5"/>
        <v>10624897</v>
      </c>
      <c r="R28" s="21">
        <f t="shared" si="5"/>
        <v>34835714</v>
      </c>
      <c r="S28" s="21">
        <f t="shared" si="5"/>
        <v>11193700</v>
      </c>
      <c r="T28" s="21">
        <f t="shared" si="5"/>
        <v>12541919</v>
      </c>
      <c r="U28" s="21">
        <f t="shared" si="5"/>
        <v>12674214</v>
      </c>
      <c r="V28" s="21">
        <f t="shared" si="5"/>
        <v>36409833</v>
      </c>
      <c r="W28" s="21">
        <f t="shared" si="5"/>
        <v>139669072</v>
      </c>
      <c r="X28" s="21">
        <f t="shared" si="5"/>
        <v>155217888</v>
      </c>
      <c r="Y28" s="21">
        <f t="shared" si="5"/>
        <v>-15548816</v>
      </c>
      <c r="Z28" s="4">
        <f>+IF(X28&lt;&gt;0,+(Y28/X28)*100,0)</f>
        <v>-10.017412426072953</v>
      </c>
      <c r="AA28" s="19">
        <f>SUM(AA29:AA31)</f>
        <v>154978460</v>
      </c>
    </row>
    <row r="29" spans="1:27" ht="13.5">
      <c r="A29" s="5" t="s">
        <v>33</v>
      </c>
      <c r="B29" s="3"/>
      <c r="C29" s="22">
        <v>28098986</v>
      </c>
      <c r="D29" s="22"/>
      <c r="E29" s="23">
        <v>31103540</v>
      </c>
      <c r="F29" s="24">
        <v>34792130</v>
      </c>
      <c r="G29" s="24">
        <v>3423420</v>
      </c>
      <c r="H29" s="24">
        <v>1418422</v>
      </c>
      <c r="I29" s="24">
        <v>2507029</v>
      </c>
      <c r="J29" s="24">
        <v>7348871</v>
      </c>
      <c r="K29" s="24">
        <v>2072370</v>
      </c>
      <c r="L29" s="24">
        <v>2477838</v>
      </c>
      <c r="M29" s="24">
        <v>2245854</v>
      </c>
      <c r="N29" s="24">
        <v>6796062</v>
      </c>
      <c r="O29" s="24">
        <v>2955367</v>
      </c>
      <c r="P29" s="24">
        <v>2405999</v>
      </c>
      <c r="Q29" s="24">
        <v>2410779</v>
      </c>
      <c r="R29" s="24">
        <v>7772145</v>
      </c>
      <c r="S29" s="24">
        <v>2879719</v>
      </c>
      <c r="T29" s="24">
        <v>2660491</v>
      </c>
      <c r="U29" s="24">
        <v>3401103</v>
      </c>
      <c r="V29" s="24">
        <v>8941313</v>
      </c>
      <c r="W29" s="24">
        <v>30858391</v>
      </c>
      <c r="X29" s="24">
        <v>31103868</v>
      </c>
      <c r="Y29" s="24">
        <v>-245477</v>
      </c>
      <c r="Z29" s="6">
        <v>-0.79</v>
      </c>
      <c r="AA29" s="22">
        <v>34792130</v>
      </c>
    </row>
    <row r="30" spans="1:27" ht="13.5">
      <c r="A30" s="5" t="s">
        <v>34</v>
      </c>
      <c r="B30" s="3"/>
      <c r="C30" s="25">
        <v>107265181</v>
      </c>
      <c r="D30" s="25"/>
      <c r="E30" s="26">
        <v>43426080</v>
      </c>
      <c r="F30" s="27">
        <v>45027360</v>
      </c>
      <c r="G30" s="27">
        <v>3911338</v>
      </c>
      <c r="H30" s="27">
        <v>2478167</v>
      </c>
      <c r="I30" s="27">
        <v>2708584</v>
      </c>
      <c r="J30" s="27">
        <v>9098089</v>
      </c>
      <c r="K30" s="27">
        <v>2584476</v>
      </c>
      <c r="L30" s="27">
        <v>4340537</v>
      </c>
      <c r="M30" s="27">
        <v>3597718</v>
      </c>
      <c r="N30" s="27">
        <v>10522731</v>
      </c>
      <c r="O30" s="27">
        <v>4574968</v>
      </c>
      <c r="P30" s="27">
        <v>2822757</v>
      </c>
      <c r="Q30" s="27">
        <v>3094827</v>
      </c>
      <c r="R30" s="27">
        <v>10492552</v>
      </c>
      <c r="S30" s="27">
        <v>3166354</v>
      </c>
      <c r="T30" s="27">
        <v>2969641</v>
      </c>
      <c r="U30" s="27">
        <v>4262664</v>
      </c>
      <c r="V30" s="27">
        <v>10398659</v>
      </c>
      <c r="W30" s="27">
        <v>40512031</v>
      </c>
      <c r="X30" s="27">
        <v>43426080</v>
      </c>
      <c r="Y30" s="27">
        <v>-2914049</v>
      </c>
      <c r="Z30" s="7">
        <v>-6.71</v>
      </c>
      <c r="AA30" s="25">
        <v>45027360</v>
      </c>
    </row>
    <row r="31" spans="1:27" ht="13.5">
      <c r="A31" s="5" t="s">
        <v>35</v>
      </c>
      <c r="B31" s="3"/>
      <c r="C31" s="22"/>
      <c r="D31" s="22"/>
      <c r="E31" s="23">
        <v>80687940</v>
      </c>
      <c r="F31" s="24">
        <v>75158970</v>
      </c>
      <c r="G31" s="24">
        <v>4045356</v>
      </c>
      <c r="H31" s="24">
        <v>5424567</v>
      </c>
      <c r="I31" s="24">
        <v>6350150</v>
      </c>
      <c r="J31" s="24">
        <v>15820073</v>
      </c>
      <c r="K31" s="24">
        <v>5337816</v>
      </c>
      <c r="L31" s="24">
        <v>7518245</v>
      </c>
      <c r="M31" s="24">
        <v>5981638</v>
      </c>
      <c r="N31" s="24">
        <v>18837699</v>
      </c>
      <c r="O31" s="24">
        <v>6078835</v>
      </c>
      <c r="P31" s="24">
        <v>5372891</v>
      </c>
      <c r="Q31" s="24">
        <v>5119291</v>
      </c>
      <c r="R31" s="24">
        <v>16571017</v>
      </c>
      <c r="S31" s="24">
        <v>5147627</v>
      </c>
      <c r="T31" s="24">
        <v>6911787</v>
      </c>
      <c r="U31" s="24">
        <v>5010447</v>
      </c>
      <c r="V31" s="24">
        <v>17069861</v>
      </c>
      <c r="W31" s="24">
        <v>68298650</v>
      </c>
      <c r="X31" s="24">
        <v>80687940</v>
      </c>
      <c r="Y31" s="24">
        <v>-12389290</v>
      </c>
      <c r="Z31" s="6">
        <v>-15.35</v>
      </c>
      <c r="AA31" s="22">
        <v>75158970</v>
      </c>
    </row>
    <row r="32" spans="1:27" ht="13.5">
      <c r="A32" s="2" t="s">
        <v>36</v>
      </c>
      <c r="B32" s="3"/>
      <c r="C32" s="19">
        <f aca="true" t="shared" si="6" ref="C32:Y32">SUM(C33:C37)</f>
        <v>13105575</v>
      </c>
      <c r="D32" s="19">
        <f>SUM(D33:D37)</f>
        <v>0</v>
      </c>
      <c r="E32" s="20">
        <f t="shared" si="6"/>
        <v>20348360</v>
      </c>
      <c r="F32" s="21">
        <f t="shared" si="6"/>
        <v>21240240</v>
      </c>
      <c r="G32" s="21">
        <f t="shared" si="6"/>
        <v>1257810</v>
      </c>
      <c r="H32" s="21">
        <f t="shared" si="6"/>
        <v>1296263</v>
      </c>
      <c r="I32" s="21">
        <f t="shared" si="6"/>
        <v>1333474</v>
      </c>
      <c r="J32" s="21">
        <f t="shared" si="6"/>
        <v>3887547</v>
      </c>
      <c r="K32" s="21">
        <f t="shared" si="6"/>
        <v>1352267</v>
      </c>
      <c r="L32" s="21">
        <f t="shared" si="6"/>
        <v>1433204</v>
      </c>
      <c r="M32" s="21">
        <f t="shared" si="6"/>
        <v>1365385</v>
      </c>
      <c r="N32" s="21">
        <f t="shared" si="6"/>
        <v>4150856</v>
      </c>
      <c r="O32" s="21">
        <f t="shared" si="6"/>
        <v>1247021</v>
      </c>
      <c r="P32" s="21">
        <f t="shared" si="6"/>
        <v>1426569</v>
      </c>
      <c r="Q32" s="21">
        <f t="shared" si="6"/>
        <v>1258605</v>
      </c>
      <c r="R32" s="21">
        <f t="shared" si="6"/>
        <v>3932195</v>
      </c>
      <c r="S32" s="21">
        <f t="shared" si="6"/>
        <v>1569779</v>
      </c>
      <c r="T32" s="21">
        <f t="shared" si="6"/>
        <v>1323258</v>
      </c>
      <c r="U32" s="21">
        <f t="shared" si="6"/>
        <v>1414769</v>
      </c>
      <c r="V32" s="21">
        <f t="shared" si="6"/>
        <v>4307806</v>
      </c>
      <c r="W32" s="21">
        <f t="shared" si="6"/>
        <v>16278404</v>
      </c>
      <c r="X32" s="21">
        <f t="shared" si="6"/>
        <v>20348364</v>
      </c>
      <c r="Y32" s="21">
        <f t="shared" si="6"/>
        <v>-4069960</v>
      </c>
      <c r="Z32" s="4">
        <f>+IF(X32&lt;&gt;0,+(Y32/X32)*100,0)</f>
        <v>-20.001411415679414</v>
      </c>
      <c r="AA32" s="19">
        <f>SUM(AA33:AA37)</f>
        <v>21240240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13105575</v>
      </c>
      <c r="D37" s="25"/>
      <c r="E37" s="26">
        <v>20348360</v>
      </c>
      <c r="F37" s="27">
        <v>21240240</v>
      </c>
      <c r="G37" s="27">
        <v>1257810</v>
      </c>
      <c r="H37" s="27">
        <v>1296263</v>
      </c>
      <c r="I37" s="27">
        <v>1333474</v>
      </c>
      <c r="J37" s="27">
        <v>3887547</v>
      </c>
      <c r="K37" s="27">
        <v>1352267</v>
      </c>
      <c r="L37" s="27">
        <v>1433204</v>
      </c>
      <c r="M37" s="27">
        <v>1365385</v>
      </c>
      <c r="N37" s="27">
        <v>4150856</v>
      </c>
      <c r="O37" s="27">
        <v>1247021</v>
      </c>
      <c r="P37" s="27">
        <v>1426569</v>
      </c>
      <c r="Q37" s="27">
        <v>1258605</v>
      </c>
      <c r="R37" s="27">
        <v>3932195</v>
      </c>
      <c r="S37" s="27">
        <v>1569779</v>
      </c>
      <c r="T37" s="27">
        <v>1323258</v>
      </c>
      <c r="U37" s="27">
        <v>1414769</v>
      </c>
      <c r="V37" s="27">
        <v>4307806</v>
      </c>
      <c r="W37" s="27">
        <v>16278404</v>
      </c>
      <c r="X37" s="27">
        <v>20348364</v>
      </c>
      <c r="Y37" s="27">
        <v>-4069960</v>
      </c>
      <c r="Z37" s="7">
        <v>-20</v>
      </c>
      <c r="AA37" s="25">
        <v>21240240</v>
      </c>
    </row>
    <row r="38" spans="1:27" ht="13.5">
      <c r="A38" s="2" t="s">
        <v>42</v>
      </c>
      <c r="B38" s="8"/>
      <c r="C38" s="19">
        <f aca="true" t="shared" si="7" ref="C38:Y38">SUM(C39:C41)</f>
        <v>148891185</v>
      </c>
      <c r="D38" s="19">
        <f>SUM(D39:D41)</f>
        <v>0</v>
      </c>
      <c r="E38" s="20">
        <f t="shared" si="7"/>
        <v>243882745</v>
      </c>
      <c r="F38" s="21">
        <f t="shared" si="7"/>
        <v>245072324</v>
      </c>
      <c r="G38" s="21">
        <f t="shared" si="7"/>
        <v>3425057</v>
      </c>
      <c r="H38" s="21">
        <f t="shared" si="7"/>
        <v>5423335</v>
      </c>
      <c r="I38" s="21">
        <f t="shared" si="7"/>
        <v>8243609</v>
      </c>
      <c r="J38" s="21">
        <f t="shared" si="7"/>
        <v>17092001</v>
      </c>
      <c r="K38" s="21">
        <f t="shared" si="7"/>
        <v>11706467</v>
      </c>
      <c r="L38" s="21">
        <f t="shared" si="7"/>
        <v>16439745</v>
      </c>
      <c r="M38" s="21">
        <f t="shared" si="7"/>
        <v>10752247</v>
      </c>
      <c r="N38" s="21">
        <f t="shared" si="7"/>
        <v>38898459</v>
      </c>
      <c r="O38" s="21">
        <f t="shared" si="7"/>
        <v>11156367</v>
      </c>
      <c r="P38" s="21">
        <f t="shared" si="7"/>
        <v>55177914</v>
      </c>
      <c r="Q38" s="21">
        <f t="shared" si="7"/>
        <v>14515767</v>
      </c>
      <c r="R38" s="21">
        <f t="shared" si="7"/>
        <v>80850048</v>
      </c>
      <c r="S38" s="21">
        <f t="shared" si="7"/>
        <v>10877063</v>
      </c>
      <c r="T38" s="21">
        <f t="shared" si="7"/>
        <v>18347733</v>
      </c>
      <c r="U38" s="21">
        <f t="shared" si="7"/>
        <v>29618593</v>
      </c>
      <c r="V38" s="21">
        <f t="shared" si="7"/>
        <v>58843389</v>
      </c>
      <c r="W38" s="21">
        <f t="shared" si="7"/>
        <v>195683897</v>
      </c>
      <c r="X38" s="21">
        <f t="shared" si="7"/>
        <v>243882420</v>
      </c>
      <c r="Y38" s="21">
        <f t="shared" si="7"/>
        <v>-48198523</v>
      </c>
      <c r="Z38" s="4">
        <f>+IF(X38&lt;&gt;0,+(Y38/X38)*100,0)</f>
        <v>-19.76301653887148</v>
      </c>
      <c r="AA38" s="19">
        <f>SUM(AA39:AA41)</f>
        <v>245072324</v>
      </c>
    </row>
    <row r="39" spans="1:27" ht="13.5">
      <c r="A39" s="5" t="s">
        <v>43</v>
      </c>
      <c r="B39" s="3"/>
      <c r="C39" s="22">
        <v>148891185</v>
      </c>
      <c r="D39" s="22"/>
      <c r="E39" s="23">
        <v>243882745</v>
      </c>
      <c r="F39" s="24">
        <v>245072324</v>
      </c>
      <c r="G39" s="24">
        <v>3425057</v>
      </c>
      <c r="H39" s="24">
        <v>5423335</v>
      </c>
      <c r="I39" s="24">
        <v>8243609</v>
      </c>
      <c r="J39" s="24">
        <v>17092001</v>
      </c>
      <c r="K39" s="24">
        <v>11706467</v>
      </c>
      <c r="L39" s="24">
        <v>16439745</v>
      </c>
      <c r="M39" s="24">
        <v>10752247</v>
      </c>
      <c r="N39" s="24">
        <v>38898459</v>
      </c>
      <c r="O39" s="24">
        <v>11156367</v>
      </c>
      <c r="P39" s="24">
        <v>55177914</v>
      </c>
      <c r="Q39" s="24">
        <v>14515767</v>
      </c>
      <c r="R39" s="24">
        <v>80850048</v>
      </c>
      <c r="S39" s="24">
        <v>10877063</v>
      </c>
      <c r="T39" s="24">
        <v>18347733</v>
      </c>
      <c r="U39" s="24">
        <v>29618593</v>
      </c>
      <c r="V39" s="24">
        <v>58843389</v>
      </c>
      <c r="W39" s="24">
        <v>195683897</v>
      </c>
      <c r="X39" s="24">
        <v>243882420</v>
      </c>
      <c r="Y39" s="24">
        <v>-48198523</v>
      </c>
      <c r="Z39" s="6">
        <v>-19.76</v>
      </c>
      <c r="AA39" s="22">
        <v>245072324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297360927</v>
      </c>
      <c r="D48" s="40">
        <f>+D28+D32+D38+D42+D47</f>
        <v>0</v>
      </c>
      <c r="E48" s="41">
        <f t="shared" si="9"/>
        <v>419448665</v>
      </c>
      <c r="F48" s="42">
        <f t="shared" si="9"/>
        <v>421291024</v>
      </c>
      <c r="G48" s="42">
        <f t="shared" si="9"/>
        <v>16062981</v>
      </c>
      <c r="H48" s="42">
        <f t="shared" si="9"/>
        <v>16040754</v>
      </c>
      <c r="I48" s="42">
        <f t="shared" si="9"/>
        <v>21142846</v>
      </c>
      <c r="J48" s="42">
        <f t="shared" si="9"/>
        <v>53246581</v>
      </c>
      <c r="K48" s="42">
        <f t="shared" si="9"/>
        <v>23053396</v>
      </c>
      <c r="L48" s="42">
        <f t="shared" si="9"/>
        <v>32209569</v>
      </c>
      <c r="M48" s="42">
        <f t="shared" si="9"/>
        <v>23942842</v>
      </c>
      <c r="N48" s="42">
        <f t="shared" si="9"/>
        <v>79205807</v>
      </c>
      <c r="O48" s="42">
        <f t="shared" si="9"/>
        <v>26012558</v>
      </c>
      <c r="P48" s="42">
        <f t="shared" si="9"/>
        <v>67206130</v>
      </c>
      <c r="Q48" s="42">
        <f t="shared" si="9"/>
        <v>26399269</v>
      </c>
      <c r="R48" s="42">
        <f t="shared" si="9"/>
        <v>119617957</v>
      </c>
      <c r="S48" s="42">
        <f t="shared" si="9"/>
        <v>23640542</v>
      </c>
      <c r="T48" s="42">
        <f t="shared" si="9"/>
        <v>32212910</v>
      </c>
      <c r="U48" s="42">
        <f t="shared" si="9"/>
        <v>43707576</v>
      </c>
      <c r="V48" s="42">
        <f t="shared" si="9"/>
        <v>99561028</v>
      </c>
      <c r="W48" s="42">
        <f t="shared" si="9"/>
        <v>351631373</v>
      </c>
      <c r="X48" s="42">
        <f t="shared" si="9"/>
        <v>419448672</v>
      </c>
      <c r="Y48" s="42">
        <f t="shared" si="9"/>
        <v>-67817299</v>
      </c>
      <c r="Z48" s="43">
        <f>+IF(X48&lt;&gt;0,+(Y48/X48)*100,0)</f>
        <v>-16.16819971717541</v>
      </c>
      <c r="AA48" s="40">
        <f>+AA28+AA32+AA38+AA42+AA47</f>
        <v>421291024</v>
      </c>
    </row>
    <row r="49" spans="1:27" ht="13.5">
      <c r="A49" s="14" t="s">
        <v>58</v>
      </c>
      <c r="B49" s="15"/>
      <c r="C49" s="44">
        <f aca="true" t="shared" si="10" ref="C49:Y49">+C25-C48</f>
        <v>1987544</v>
      </c>
      <c r="D49" s="44">
        <f>+D25-D48</f>
        <v>0</v>
      </c>
      <c r="E49" s="45">
        <f t="shared" si="10"/>
        <v>-26121365</v>
      </c>
      <c r="F49" s="46">
        <f t="shared" si="10"/>
        <v>-24839075</v>
      </c>
      <c r="G49" s="46">
        <f t="shared" si="10"/>
        <v>98975447</v>
      </c>
      <c r="H49" s="46">
        <f t="shared" si="10"/>
        <v>-15000933</v>
      </c>
      <c r="I49" s="46">
        <f t="shared" si="10"/>
        <v>-17096356</v>
      </c>
      <c r="J49" s="46">
        <f t="shared" si="10"/>
        <v>66878158</v>
      </c>
      <c r="K49" s="46">
        <f t="shared" si="10"/>
        <v>-20968919</v>
      </c>
      <c r="L49" s="46">
        <f t="shared" si="10"/>
        <v>-25763747</v>
      </c>
      <c r="M49" s="46">
        <f t="shared" si="10"/>
        <v>76104980</v>
      </c>
      <c r="N49" s="46">
        <f t="shared" si="10"/>
        <v>29372314</v>
      </c>
      <c r="O49" s="46">
        <f t="shared" si="10"/>
        <v>-22644247</v>
      </c>
      <c r="P49" s="46">
        <f t="shared" si="10"/>
        <v>-63408002</v>
      </c>
      <c r="Q49" s="46">
        <f t="shared" si="10"/>
        <v>48542167</v>
      </c>
      <c r="R49" s="46">
        <f t="shared" si="10"/>
        <v>-37510082</v>
      </c>
      <c r="S49" s="46">
        <f t="shared" si="10"/>
        <v>-19985269</v>
      </c>
      <c r="T49" s="46">
        <f t="shared" si="10"/>
        <v>-20721401</v>
      </c>
      <c r="U49" s="46">
        <f t="shared" si="10"/>
        <v>-32182848</v>
      </c>
      <c r="V49" s="46">
        <f t="shared" si="10"/>
        <v>-72889518</v>
      </c>
      <c r="W49" s="46">
        <f t="shared" si="10"/>
        <v>-14149128</v>
      </c>
      <c r="X49" s="46">
        <f>IF(F25=F48,0,X25-X48)</f>
        <v>-26121364</v>
      </c>
      <c r="Y49" s="46">
        <f t="shared" si="10"/>
        <v>11972236</v>
      </c>
      <c r="Z49" s="47">
        <f>+IF(X49&lt;&gt;0,+(Y49/X49)*100,0)</f>
        <v>-45.83311958747637</v>
      </c>
      <c r="AA49" s="44">
        <f>+AA25-AA48</f>
        <v>-24839075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2017-08-01T12:04:03Z</dcterms:created>
  <dcterms:modified xsi:type="dcterms:W3CDTF">2017-08-01T12:05:16Z</dcterms:modified>
  <cp:category/>
  <cp:version/>
  <cp:contentType/>
  <cp:contentStatus/>
</cp:coreProperties>
</file>