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'FS184'!$A$1:$AA$55</definedName>
    <definedName name="_xlnm.Print_Area" localSheetId="2">'GT421'!$A$1:$AA$55</definedName>
    <definedName name="_xlnm.Print_Area" localSheetId="3">'GT481'!$A$1:$AA$55</definedName>
    <definedName name="_xlnm.Print_Area" localSheetId="4">'KZN225'!$A$1:$AA$55</definedName>
    <definedName name="_xlnm.Print_Area" localSheetId="5">'KZN252'!$A$1:$AA$55</definedName>
    <definedName name="_xlnm.Print_Area" localSheetId="6">'KZN282'!$A$1:$AA$55</definedName>
    <definedName name="_xlnm.Print_Area" localSheetId="7">'LIM354'!$A$1:$AA$55</definedName>
    <definedName name="_xlnm.Print_Area" localSheetId="8">'MP307'!$A$1:$AA$55</definedName>
    <definedName name="_xlnm.Print_Area" localSheetId="9">'MP312'!$A$1:$AA$55</definedName>
    <definedName name="_xlnm.Print_Area" localSheetId="10">'MP313'!$A$1:$AA$55</definedName>
    <definedName name="_xlnm.Print_Area" localSheetId="11">'MP326'!$A$1:$AA$55</definedName>
    <definedName name="_xlnm.Print_Area" localSheetId="12">'NC091'!$A$1:$AA$55</definedName>
    <definedName name="_xlnm.Print_Area" localSheetId="13">'NW372'!$A$1:$AA$55</definedName>
    <definedName name="_xlnm.Print_Area" localSheetId="14">'NW373'!$A$1:$AA$55</definedName>
    <definedName name="_xlnm.Print_Area" localSheetId="15">'NW403'!$A$1:$AA$55</definedName>
    <definedName name="_xlnm.Print_Area" localSheetId="16">'NW405'!$A$1:$AA$55</definedName>
    <definedName name="_xlnm.Print_Area" localSheetId="0">'Summary'!$A$1:$AA$55</definedName>
    <definedName name="_xlnm.Print_Area" localSheetId="17">'WC023'!$A$1:$AA$55</definedName>
    <definedName name="_xlnm.Print_Area" localSheetId="18">'WC024'!$A$1:$AA$55</definedName>
    <definedName name="_xlnm.Print_Area" localSheetId="19">'WC044'!$A$1:$AA$55</definedName>
  </definedNames>
  <calcPr calcMode="manual" fullCalcOnLoad="1"/>
</workbook>
</file>

<file path=xl/sharedStrings.xml><?xml version="1.0" encoding="utf-8"?>
<sst xmlns="http://schemas.openxmlformats.org/spreadsheetml/2006/main" count="1740" uniqueCount="84">
  <si>
    <t>Free State: Matjhabeng(FS184) - Table C2 Quarterly Budget Statement - Financial Performance (standard classification) for 4th Quarter ended 30 June 2017 (Figures Finalised as at 2017/07/28)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</si>
  <si>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</si>
  <si>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</si>
  <si>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</si>
  <si>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</si>
  <si>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</si>
  <si>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</si>
  <si>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</si>
  <si>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</si>
  <si>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</si>
  <si>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</si>
  <si>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</si>
  <si>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</si>
  <si>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</si>
  <si>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</si>
  <si>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</si>
  <si>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</si>
  <si>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</si>
  <si>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</si>
  <si>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</si>
  <si>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</si>
  <si>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</si>
  <si>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</si>
  <si>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</si>
  <si>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</si>
  <si>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</si>
  <si>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</si>
  <si>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</si>
  <si>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</si>
  <si>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</si>
  <si>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</si>
  <si>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</si>
  <si>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</si>
  <si>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</si>
  <si>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</si>
  <si>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</si>
  <si>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</si>
  <si>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</si>
  <si>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</si>
  <si>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</si>
  <si>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</si>
  <si>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</si>
  <si>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</si>
  <si>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</si>
  <si>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</si>
  <si>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</si>
  <si>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</si>
  <si>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</si>
  <si>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</si>
  <si>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</si>
  <si>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</si>
  <si>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</si>
  <si>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</si>
  <si>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</si>
  <si>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</si>
  <si>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</si>
  <si>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</si>
  <si>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</si>
  <si>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</si>
  <si>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Gauteng: Emfuleni(GT421) - Table C2 Quarterly Budget Statement - Financial Performance (standard classification) for 4th Quarter ended 30 June 2017 (Figures Finalised as at 2017/07/28)</t>
  </si>
  <si>
    <t>Gauteng: Mogale City(GT481) - Table C2 Quarterly Budget Statement - Financial Performance (standard classification) for 4th Quarter ended 30 June 2017 (Figures Finalised as at 2017/07/28)</t>
  </si>
  <si>
    <t>Kwazulu-Natal: Msunduzi(KZN225) - Table C2 Quarterly Budget Statement - Financial Performance (standard classification) for 4th Quarter ended 30 June 2017 (Figures Finalised as at 2017/07/28)</t>
  </si>
  <si>
    <t>Kwazulu-Natal: Newcastle(KZN252) - Table C2 Quarterly Budget Statement - Financial Performance (standard classification) for 4th Quarter ended 30 June 2017 (Figures Finalised as at 2017/07/28)</t>
  </si>
  <si>
    <t>Kwazulu-Natal: uMhlathuze(KZN282) - Table C2 Quarterly Budget Statement - Financial Performance (standard classification) for 4th Quarter ended 30 June 2017 (Figures Finalised as at 2017/07/28)</t>
  </si>
  <si>
    <t>Limpopo: Polokwane(LIM354) - Table C2 Quarterly Budget Statement - Financial Performance (standard classification) for 4th Quarter ended 30 June 2017 (Figures Finalised as at 2017/07/28)</t>
  </si>
  <si>
    <t>Mpumalanga: Govan Mbeki(MP307) - Table C2 Quarterly Budget Statement - Financial Performance (standard classification) for 4th Quarter ended 30 June 2017 (Figures Finalised as at 2017/07/28)</t>
  </si>
  <si>
    <t>Mpumalanga: Emalahleni (Mp)(MP312) - Table C2 Quarterly Budget Statement - Financial Performance (standard classification) for 4th Quarter ended 30 June 2017 (Figures Finalised as at 2017/07/28)</t>
  </si>
  <si>
    <t>Mpumalanga: Steve Tshwete(MP313) - Table C2 Quarterly Budget Statement - Financial Performance (standard classification) for 4th Quarter ended 30 June 2017 (Figures Finalised as at 2017/07/28)</t>
  </si>
  <si>
    <t>Mpumalanga: City of Mbombela(MP326) - Table C2 Quarterly Budget Statement - Financial Performance (standard classification) for 4th Quarter ended 30 June 2017 (Figures Finalised as at 2017/07/28)</t>
  </si>
  <si>
    <t>Northern Cape: Sol Plaatje(NC091) - Table C2 Quarterly Budget Statement - Financial Performance (standard classification) for 4th Quarter ended 30 June 2017 (Figures Finalised as at 2017/07/28)</t>
  </si>
  <si>
    <t>North West: Madibeng(NW372) - Table C2 Quarterly Budget Statement - Financial Performance (standard classification) for 4th Quarter ended 30 June 2017 (Figures Finalised as at 2017/07/28)</t>
  </si>
  <si>
    <t>North West: Rustenburg(NW373) - Table C2 Quarterly Budget Statement - Financial Performance (standard classification) for 4th Quarter ended 30 June 2017 (Figures Finalised as at 2017/07/28)</t>
  </si>
  <si>
    <t>North West: City Of Matlosana(NW403) - Table C2 Quarterly Budget Statement - Financial Performance (standard classification) for 4th Quarter ended 30 June 2017 (Figures Finalised as at 2017/07/28)</t>
  </si>
  <si>
    <t>North West: Tlokwe-Ventersdorp(NW405) - Table C2 Quarterly Budget Statement - Financial Performance (standard classification) for 4th Quarter ended 30 June 2017 (Figures Finalised as at 2017/07/28)</t>
  </si>
  <si>
    <t>Western Cape: Drakenstein(WC023) - Table C2 Quarterly Budget Statement - Financial Performance (standard classification) for 4th Quarter ended 30 June 2017 (Figures Finalised as at 2017/07/28)</t>
  </si>
  <si>
    <t>Western Cape: Stellenbosch(WC024) - Table C2 Quarterly Budget Statement - Financial Performance (standard classification) for 4th Quarter ended 30 June 2017 (Figures Finalised as at 2017/07/28)</t>
  </si>
  <si>
    <t>Western Cape: George(WC044) - Table C2 Quarterly Budget Statement - Financial Performance (standard classification) for 4th Quarter ended 30 June 2017 (Figures Finalised as at 2017/07/28)</t>
  </si>
  <si>
    <t>Summary - Table C2 Quarterly Budget Statement - Financial Performance (standard classification) for 4th Quarter ended 30 June 2017 (Figures Finalised as at 2017/07/28)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</si>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</sst>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12169118224</v>
      </c>
      <c r="D5" s="19">
        <f>SUM(D6:D8)</f>
        <v>0</v>
      </c>
      <c r="E5" s="20">
        <f t="shared" si="0"/>
        <v>13199321981</v>
      </c>
      <c r="F5" s="21">
        <f t="shared" si="0"/>
        <v>13996014066</v>
      </c>
      <c r="G5" s="21">
        <f t="shared" si="0"/>
        <v>2489487691</v>
      </c>
      <c r="H5" s="21">
        <f t="shared" si="0"/>
        <v>1194001778</v>
      </c>
      <c r="I5" s="21">
        <f t="shared" si="0"/>
        <v>862755862</v>
      </c>
      <c r="J5" s="21">
        <f t="shared" si="0"/>
        <v>4546245331</v>
      </c>
      <c r="K5" s="21">
        <f t="shared" si="0"/>
        <v>795270348</v>
      </c>
      <c r="L5" s="21">
        <f t="shared" si="0"/>
        <v>662351848</v>
      </c>
      <c r="M5" s="21">
        <f t="shared" si="0"/>
        <v>1913461452</v>
      </c>
      <c r="N5" s="21">
        <f t="shared" si="0"/>
        <v>3371083648</v>
      </c>
      <c r="O5" s="21">
        <f t="shared" si="0"/>
        <v>792838152</v>
      </c>
      <c r="P5" s="21">
        <f t="shared" si="0"/>
        <v>1026394896</v>
      </c>
      <c r="Q5" s="21">
        <f t="shared" si="0"/>
        <v>1560012327</v>
      </c>
      <c r="R5" s="21">
        <f t="shared" si="0"/>
        <v>3379245375</v>
      </c>
      <c r="S5" s="21">
        <f t="shared" si="0"/>
        <v>788496384</v>
      </c>
      <c r="T5" s="21">
        <f t="shared" si="0"/>
        <v>787207214</v>
      </c>
      <c r="U5" s="21">
        <f t="shared" si="0"/>
        <v>1055151001</v>
      </c>
      <c r="V5" s="21">
        <f t="shared" si="0"/>
        <v>2630854599</v>
      </c>
      <c r="W5" s="21">
        <f t="shared" si="0"/>
        <v>13927428953</v>
      </c>
      <c r="X5" s="21">
        <f t="shared" si="0"/>
        <v>13527992503</v>
      </c>
      <c r="Y5" s="21">
        <f t="shared" si="0"/>
        <v>399436450</v>
      </c>
      <c r="Z5" s="4">
        <f>+IF(X5&lt;&gt;0,+(Y5/X5)*100,0)</f>
        <v>2.952666110004275</v>
      </c>
      <c r="AA5" s="19">
        <f>SUM(AA6:AA8)</f>
        <v>13996014066</v>
      </c>
    </row>
    <row r="6" spans="1:27" ht="13.5">
      <c r="A6" s="5" t="s">
        <v>33</v>
      </c>
      <c r="B6" s="3"/>
      <c r="C6" s="22">
        <v>1574835379</v>
      </c>
      <c r="D6" s="22"/>
      <c r="E6" s="23">
        <v>1914928118</v>
      </c>
      <c r="F6" s="24">
        <v>1360028246</v>
      </c>
      <c r="G6" s="24">
        <v>332429590</v>
      </c>
      <c r="H6" s="24">
        <v>47141232</v>
      </c>
      <c r="I6" s="24">
        <v>49615980</v>
      </c>
      <c r="J6" s="24">
        <v>429186802</v>
      </c>
      <c r="K6" s="24">
        <v>51146957</v>
      </c>
      <c r="L6" s="24">
        <v>44554267</v>
      </c>
      <c r="M6" s="24">
        <v>280289038</v>
      </c>
      <c r="N6" s="24">
        <v>375990262</v>
      </c>
      <c r="O6" s="24">
        <v>52334552</v>
      </c>
      <c r="P6" s="24">
        <v>50804290</v>
      </c>
      <c r="Q6" s="24">
        <v>210172078</v>
      </c>
      <c r="R6" s="24">
        <v>313310920</v>
      </c>
      <c r="S6" s="24">
        <v>47420035</v>
      </c>
      <c r="T6" s="24">
        <v>51759858</v>
      </c>
      <c r="U6" s="24">
        <v>68005079</v>
      </c>
      <c r="V6" s="24">
        <v>167184972</v>
      </c>
      <c r="W6" s="24">
        <v>1285672956</v>
      </c>
      <c r="X6" s="24">
        <v>1234241695</v>
      </c>
      <c r="Y6" s="24">
        <v>51431261</v>
      </c>
      <c r="Z6" s="6">
        <v>4.17</v>
      </c>
      <c r="AA6" s="22">
        <v>1360028246</v>
      </c>
    </row>
    <row r="7" spans="1:27" ht="13.5">
      <c r="A7" s="5" t="s">
        <v>34</v>
      </c>
      <c r="B7" s="3"/>
      <c r="C7" s="25">
        <v>9290376409</v>
      </c>
      <c r="D7" s="25"/>
      <c r="E7" s="26">
        <v>9482163013</v>
      </c>
      <c r="F7" s="27">
        <v>10767971238</v>
      </c>
      <c r="G7" s="27">
        <v>2117716553</v>
      </c>
      <c r="H7" s="27">
        <v>993977103</v>
      </c>
      <c r="I7" s="27">
        <v>717496915</v>
      </c>
      <c r="J7" s="27">
        <v>3829190571</v>
      </c>
      <c r="K7" s="27">
        <v>620568860</v>
      </c>
      <c r="L7" s="27">
        <v>604721012</v>
      </c>
      <c r="M7" s="27">
        <v>1413733175</v>
      </c>
      <c r="N7" s="27">
        <v>2639023047</v>
      </c>
      <c r="O7" s="27">
        <v>654722700</v>
      </c>
      <c r="P7" s="27">
        <v>854572525</v>
      </c>
      <c r="Q7" s="27">
        <v>1140442722</v>
      </c>
      <c r="R7" s="27">
        <v>2649737947</v>
      </c>
      <c r="S7" s="27">
        <v>605569498</v>
      </c>
      <c r="T7" s="27">
        <v>599594063</v>
      </c>
      <c r="U7" s="27">
        <v>971733613</v>
      </c>
      <c r="V7" s="27">
        <v>2176897174</v>
      </c>
      <c r="W7" s="27">
        <v>11294848739</v>
      </c>
      <c r="X7" s="27">
        <v>10471094169</v>
      </c>
      <c r="Y7" s="27">
        <v>823754570</v>
      </c>
      <c r="Z7" s="7">
        <v>7.87</v>
      </c>
      <c r="AA7" s="25">
        <v>10767971238</v>
      </c>
    </row>
    <row r="8" spans="1:27" ht="13.5">
      <c r="A8" s="5" t="s">
        <v>35</v>
      </c>
      <c r="B8" s="3"/>
      <c r="C8" s="22">
        <v>1303906436</v>
      </c>
      <c r="D8" s="22"/>
      <c r="E8" s="23">
        <v>1802230850</v>
      </c>
      <c r="F8" s="24">
        <v>1868014582</v>
      </c>
      <c r="G8" s="24">
        <v>39341548</v>
      </c>
      <c r="H8" s="24">
        <v>152883443</v>
      </c>
      <c r="I8" s="24">
        <v>95642967</v>
      </c>
      <c r="J8" s="24">
        <v>287867958</v>
      </c>
      <c r="K8" s="24">
        <v>123554531</v>
      </c>
      <c r="L8" s="24">
        <v>13076569</v>
      </c>
      <c r="M8" s="24">
        <v>219439239</v>
      </c>
      <c r="N8" s="24">
        <v>356070339</v>
      </c>
      <c r="O8" s="24">
        <v>85780900</v>
      </c>
      <c r="P8" s="24">
        <v>121018081</v>
      </c>
      <c r="Q8" s="24">
        <v>209397527</v>
      </c>
      <c r="R8" s="24">
        <v>416196508</v>
      </c>
      <c r="S8" s="24">
        <v>135506851</v>
      </c>
      <c r="T8" s="24">
        <v>135853293</v>
      </c>
      <c r="U8" s="24">
        <v>15412309</v>
      </c>
      <c r="V8" s="24">
        <v>286772453</v>
      </c>
      <c r="W8" s="24">
        <v>1346907258</v>
      </c>
      <c r="X8" s="24">
        <v>1822656639</v>
      </c>
      <c r="Y8" s="24">
        <v>-475749381</v>
      </c>
      <c r="Z8" s="6">
        <v>-26.1</v>
      </c>
      <c r="AA8" s="22">
        <v>1868014582</v>
      </c>
    </row>
    <row r="9" spans="1:27" ht="13.5">
      <c r="A9" s="2" t="s">
        <v>36</v>
      </c>
      <c r="B9" s="3"/>
      <c r="C9" s="19">
        <f aca="true" t="shared" si="1" ref="C9:Y9">SUM(C10:C14)</f>
        <v>1554542836</v>
      </c>
      <c r="D9" s="19">
        <f>SUM(D10:D14)</f>
        <v>0</v>
      </c>
      <c r="E9" s="20">
        <f t="shared" si="1"/>
        <v>1409858550</v>
      </c>
      <c r="F9" s="21">
        <f t="shared" si="1"/>
        <v>1601557811</v>
      </c>
      <c r="G9" s="21">
        <f t="shared" si="1"/>
        <v>44972847</v>
      </c>
      <c r="H9" s="21">
        <f t="shared" si="1"/>
        <v>64131134</v>
      </c>
      <c r="I9" s="21">
        <f t="shared" si="1"/>
        <v>56705597</v>
      </c>
      <c r="J9" s="21">
        <f t="shared" si="1"/>
        <v>165809578</v>
      </c>
      <c r="K9" s="21">
        <f t="shared" si="1"/>
        <v>35745157</v>
      </c>
      <c r="L9" s="21">
        <f t="shared" si="1"/>
        <v>86975680</v>
      </c>
      <c r="M9" s="21">
        <f t="shared" si="1"/>
        <v>84987020</v>
      </c>
      <c r="N9" s="21">
        <f t="shared" si="1"/>
        <v>207707857</v>
      </c>
      <c r="O9" s="21">
        <f t="shared" si="1"/>
        <v>121960840</v>
      </c>
      <c r="P9" s="21">
        <f t="shared" si="1"/>
        <v>62896489</v>
      </c>
      <c r="Q9" s="21">
        <f t="shared" si="1"/>
        <v>106415152</v>
      </c>
      <c r="R9" s="21">
        <f t="shared" si="1"/>
        <v>291272481</v>
      </c>
      <c r="S9" s="21">
        <f t="shared" si="1"/>
        <v>61303020</v>
      </c>
      <c r="T9" s="21">
        <f t="shared" si="1"/>
        <v>83016116</v>
      </c>
      <c r="U9" s="21">
        <f t="shared" si="1"/>
        <v>145967607</v>
      </c>
      <c r="V9" s="21">
        <f t="shared" si="1"/>
        <v>290286743</v>
      </c>
      <c r="W9" s="21">
        <f t="shared" si="1"/>
        <v>955076659</v>
      </c>
      <c r="X9" s="21">
        <f t="shared" si="1"/>
        <v>2032397932</v>
      </c>
      <c r="Y9" s="21">
        <f t="shared" si="1"/>
        <v>-1077321273</v>
      </c>
      <c r="Z9" s="4">
        <f>+IF(X9&lt;&gt;0,+(Y9/X9)*100,0)</f>
        <v>-53.00739860229301</v>
      </c>
      <c r="AA9" s="19">
        <f>SUM(AA10:AA14)</f>
        <v>1601557811</v>
      </c>
    </row>
    <row r="10" spans="1:27" ht="13.5">
      <c r="A10" s="5" t="s">
        <v>37</v>
      </c>
      <c r="B10" s="3"/>
      <c r="C10" s="22">
        <v>321683290</v>
      </c>
      <c r="D10" s="22"/>
      <c r="E10" s="23">
        <v>316376617</v>
      </c>
      <c r="F10" s="24">
        <v>359057966</v>
      </c>
      <c r="G10" s="24">
        <v>8951348</v>
      </c>
      <c r="H10" s="24">
        <v>23777195</v>
      </c>
      <c r="I10" s="24">
        <v>7654074</v>
      </c>
      <c r="J10" s="24">
        <v>40382617</v>
      </c>
      <c r="K10" s="24">
        <v>12236620</v>
      </c>
      <c r="L10" s="24">
        <v>17591376</v>
      </c>
      <c r="M10" s="24">
        <v>40803500</v>
      </c>
      <c r="N10" s="24">
        <v>70631496</v>
      </c>
      <c r="O10" s="24">
        <v>45713029</v>
      </c>
      <c r="P10" s="24">
        <v>13545522</v>
      </c>
      <c r="Q10" s="24">
        <v>42461505</v>
      </c>
      <c r="R10" s="24">
        <v>101720056</v>
      </c>
      <c r="S10" s="24">
        <v>16950434</v>
      </c>
      <c r="T10" s="24">
        <v>29187701</v>
      </c>
      <c r="U10" s="24">
        <v>22447814</v>
      </c>
      <c r="V10" s="24">
        <v>68585949</v>
      </c>
      <c r="W10" s="24">
        <v>281320118</v>
      </c>
      <c r="X10" s="24">
        <v>323055903</v>
      </c>
      <c r="Y10" s="24">
        <v>-41735785</v>
      </c>
      <c r="Z10" s="6">
        <v>-12.92</v>
      </c>
      <c r="AA10" s="22">
        <v>359057966</v>
      </c>
    </row>
    <row r="11" spans="1:27" ht="13.5">
      <c r="A11" s="5" t="s">
        <v>38</v>
      </c>
      <c r="B11" s="3"/>
      <c r="C11" s="22">
        <v>78430505</v>
      </c>
      <c r="D11" s="22"/>
      <c r="E11" s="23">
        <v>98714606</v>
      </c>
      <c r="F11" s="24">
        <v>121228410</v>
      </c>
      <c r="G11" s="24">
        <v>8771447</v>
      </c>
      <c r="H11" s="24">
        <v>10320837</v>
      </c>
      <c r="I11" s="24">
        <v>9307533</v>
      </c>
      <c r="J11" s="24">
        <v>28399817</v>
      </c>
      <c r="K11" s="24">
        <v>13786076</v>
      </c>
      <c r="L11" s="24">
        <v>15078311</v>
      </c>
      <c r="M11" s="24">
        <v>15796945</v>
      </c>
      <c r="N11" s="24">
        <v>44661332</v>
      </c>
      <c r="O11" s="24">
        <v>12322865</v>
      </c>
      <c r="P11" s="24">
        <v>14512828</v>
      </c>
      <c r="Q11" s="24">
        <v>17537702</v>
      </c>
      <c r="R11" s="24">
        <v>44373395</v>
      </c>
      <c r="S11" s="24">
        <v>12752596</v>
      </c>
      <c r="T11" s="24">
        <v>18367220</v>
      </c>
      <c r="U11" s="24">
        <v>23397879</v>
      </c>
      <c r="V11" s="24">
        <v>54517695</v>
      </c>
      <c r="W11" s="24">
        <v>171952239</v>
      </c>
      <c r="X11" s="24">
        <v>111563984</v>
      </c>
      <c r="Y11" s="24">
        <v>60388255</v>
      </c>
      <c r="Z11" s="6">
        <v>54.13</v>
      </c>
      <c r="AA11" s="22">
        <v>121228410</v>
      </c>
    </row>
    <row r="12" spans="1:27" ht="13.5">
      <c r="A12" s="5" t="s">
        <v>39</v>
      </c>
      <c r="B12" s="3"/>
      <c r="C12" s="22">
        <v>829912383</v>
      </c>
      <c r="D12" s="22"/>
      <c r="E12" s="23">
        <v>690622147</v>
      </c>
      <c r="F12" s="24">
        <v>803428590</v>
      </c>
      <c r="G12" s="24">
        <v>18342100</v>
      </c>
      <c r="H12" s="24">
        <v>23208155</v>
      </c>
      <c r="I12" s="24">
        <v>28932933</v>
      </c>
      <c r="J12" s="24">
        <v>70483188</v>
      </c>
      <c r="K12" s="24">
        <v>2986567</v>
      </c>
      <c r="L12" s="24">
        <v>29850191</v>
      </c>
      <c r="M12" s="24">
        <v>19845437</v>
      </c>
      <c r="N12" s="24">
        <v>52682195</v>
      </c>
      <c r="O12" s="24">
        <v>56549232</v>
      </c>
      <c r="P12" s="24">
        <v>22688740</v>
      </c>
      <c r="Q12" s="24">
        <v>17331560</v>
      </c>
      <c r="R12" s="24">
        <v>96569532</v>
      </c>
      <c r="S12" s="24">
        <v>22564190</v>
      </c>
      <c r="T12" s="24">
        <v>17818815</v>
      </c>
      <c r="U12" s="24">
        <v>65371467</v>
      </c>
      <c r="V12" s="24">
        <v>105754472</v>
      </c>
      <c r="W12" s="24">
        <v>325489387</v>
      </c>
      <c r="X12" s="24">
        <v>783312705</v>
      </c>
      <c r="Y12" s="24">
        <v>-457823318</v>
      </c>
      <c r="Z12" s="6">
        <v>-58.45</v>
      </c>
      <c r="AA12" s="22">
        <v>803428590</v>
      </c>
    </row>
    <row r="13" spans="1:27" ht="13.5">
      <c r="A13" s="5" t="s">
        <v>40</v>
      </c>
      <c r="B13" s="3"/>
      <c r="C13" s="22">
        <v>321138909</v>
      </c>
      <c r="D13" s="22"/>
      <c r="E13" s="23">
        <v>246748939</v>
      </c>
      <c r="F13" s="24">
        <v>267068571</v>
      </c>
      <c r="G13" s="24">
        <v>8895930</v>
      </c>
      <c r="H13" s="24">
        <v>6818346</v>
      </c>
      <c r="I13" s="24">
        <v>10643472</v>
      </c>
      <c r="J13" s="24">
        <v>26357748</v>
      </c>
      <c r="K13" s="24">
        <v>6604991</v>
      </c>
      <c r="L13" s="24">
        <v>24309512</v>
      </c>
      <c r="M13" s="24">
        <v>8414577</v>
      </c>
      <c r="N13" s="24">
        <v>39329080</v>
      </c>
      <c r="O13" s="24">
        <v>7242683</v>
      </c>
      <c r="P13" s="24">
        <v>10820836</v>
      </c>
      <c r="Q13" s="24">
        <v>29014026</v>
      </c>
      <c r="R13" s="24">
        <v>47077545</v>
      </c>
      <c r="S13" s="24">
        <v>8853731</v>
      </c>
      <c r="T13" s="24">
        <v>17620858</v>
      </c>
      <c r="U13" s="24">
        <v>34478733</v>
      </c>
      <c r="V13" s="24">
        <v>60953322</v>
      </c>
      <c r="W13" s="24">
        <v>173717695</v>
      </c>
      <c r="X13" s="24">
        <v>757035330</v>
      </c>
      <c r="Y13" s="24">
        <v>-583317635</v>
      </c>
      <c r="Z13" s="6">
        <v>-77.05</v>
      </c>
      <c r="AA13" s="22">
        <v>267068571</v>
      </c>
    </row>
    <row r="14" spans="1:27" ht="13.5">
      <c r="A14" s="5" t="s">
        <v>41</v>
      </c>
      <c r="B14" s="3"/>
      <c r="C14" s="25">
        <v>3377749</v>
      </c>
      <c r="D14" s="25"/>
      <c r="E14" s="26">
        <v>57396241</v>
      </c>
      <c r="F14" s="27">
        <v>50774274</v>
      </c>
      <c r="G14" s="27">
        <v>12022</v>
      </c>
      <c r="H14" s="27">
        <v>6601</v>
      </c>
      <c r="I14" s="27">
        <v>167585</v>
      </c>
      <c r="J14" s="27">
        <v>186208</v>
      </c>
      <c r="K14" s="27">
        <v>130903</v>
      </c>
      <c r="L14" s="27">
        <v>146290</v>
      </c>
      <c r="M14" s="27">
        <v>126561</v>
      </c>
      <c r="N14" s="27">
        <v>403754</v>
      </c>
      <c r="O14" s="27">
        <v>133031</v>
      </c>
      <c r="P14" s="27">
        <v>1328563</v>
      </c>
      <c r="Q14" s="27">
        <v>70359</v>
      </c>
      <c r="R14" s="27">
        <v>1531953</v>
      </c>
      <c r="S14" s="27">
        <v>182069</v>
      </c>
      <c r="T14" s="27">
        <v>21522</v>
      </c>
      <c r="U14" s="27">
        <v>271714</v>
      </c>
      <c r="V14" s="27">
        <v>475305</v>
      </c>
      <c r="W14" s="27">
        <v>2597220</v>
      </c>
      <c r="X14" s="27">
        <v>57430010</v>
      </c>
      <c r="Y14" s="27">
        <v>-54832790</v>
      </c>
      <c r="Z14" s="7">
        <v>-95.48</v>
      </c>
      <c r="AA14" s="25">
        <v>50774274</v>
      </c>
    </row>
    <row r="15" spans="1:27" ht="13.5">
      <c r="A15" s="2" t="s">
        <v>42</v>
      </c>
      <c r="B15" s="8"/>
      <c r="C15" s="19">
        <f aca="true" t="shared" si="2" ref="C15:Y15">SUM(C16:C18)</f>
        <v>1727284288</v>
      </c>
      <c r="D15" s="19">
        <f>SUM(D16:D18)</f>
        <v>0</v>
      </c>
      <c r="E15" s="20">
        <f t="shared" si="2"/>
        <v>2627737915</v>
      </c>
      <c r="F15" s="21">
        <f t="shared" si="2"/>
        <v>2401442717</v>
      </c>
      <c r="G15" s="21">
        <f t="shared" si="2"/>
        <v>72568745</v>
      </c>
      <c r="H15" s="21">
        <f t="shared" si="2"/>
        <v>117146839</v>
      </c>
      <c r="I15" s="21">
        <f t="shared" si="2"/>
        <v>84728074</v>
      </c>
      <c r="J15" s="21">
        <f t="shared" si="2"/>
        <v>274443658</v>
      </c>
      <c r="K15" s="21">
        <f t="shared" si="2"/>
        <v>118681256</v>
      </c>
      <c r="L15" s="21">
        <f t="shared" si="2"/>
        <v>157917715</v>
      </c>
      <c r="M15" s="21">
        <f t="shared" si="2"/>
        <v>188773963</v>
      </c>
      <c r="N15" s="21">
        <f t="shared" si="2"/>
        <v>465372934</v>
      </c>
      <c r="O15" s="21">
        <f t="shared" si="2"/>
        <v>91239150</v>
      </c>
      <c r="P15" s="21">
        <f t="shared" si="2"/>
        <v>140856673</v>
      </c>
      <c r="Q15" s="21">
        <f t="shared" si="2"/>
        <v>126627780</v>
      </c>
      <c r="R15" s="21">
        <f t="shared" si="2"/>
        <v>358723603</v>
      </c>
      <c r="S15" s="21">
        <f t="shared" si="2"/>
        <v>88189285</v>
      </c>
      <c r="T15" s="21">
        <f t="shared" si="2"/>
        <v>168015293</v>
      </c>
      <c r="U15" s="21">
        <f t="shared" si="2"/>
        <v>311213460</v>
      </c>
      <c r="V15" s="21">
        <f t="shared" si="2"/>
        <v>567418038</v>
      </c>
      <c r="W15" s="21">
        <f t="shared" si="2"/>
        <v>1665958233</v>
      </c>
      <c r="X15" s="21">
        <f t="shared" si="2"/>
        <v>2782810908</v>
      </c>
      <c r="Y15" s="21">
        <f t="shared" si="2"/>
        <v>-1116852675</v>
      </c>
      <c r="Z15" s="4">
        <f>+IF(X15&lt;&gt;0,+(Y15/X15)*100,0)</f>
        <v>-40.133976469234106</v>
      </c>
      <c r="AA15" s="19">
        <f>SUM(AA16:AA18)</f>
        <v>2401442717</v>
      </c>
    </row>
    <row r="16" spans="1:27" ht="13.5">
      <c r="A16" s="5" t="s">
        <v>43</v>
      </c>
      <c r="B16" s="3"/>
      <c r="C16" s="22">
        <v>576755359</v>
      </c>
      <c r="D16" s="22"/>
      <c r="E16" s="23">
        <v>802184350</v>
      </c>
      <c r="F16" s="24">
        <v>566132780</v>
      </c>
      <c r="G16" s="24">
        <v>41973517</v>
      </c>
      <c r="H16" s="24">
        <v>31385483</v>
      </c>
      <c r="I16" s="24">
        <v>10313306</v>
      </c>
      <c r="J16" s="24">
        <v>83672306</v>
      </c>
      <c r="K16" s="24">
        <v>42437728</v>
      </c>
      <c r="L16" s="24">
        <v>14303029</v>
      </c>
      <c r="M16" s="24">
        <v>45257597</v>
      </c>
      <c r="N16" s="24">
        <v>101998354</v>
      </c>
      <c r="O16" s="24">
        <v>21486031</v>
      </c>
      <c r="P16" s="24">
        <v>20703829</v>
      </c>
      <c r="Q16" s="24">
        <v>17968911</v>
      </c>
      <c r="R16" s="24">
        <v>60158771</v>
      </c>
      <c r="S16" s="24">
        <v>21592056</v>
      </c>
      <c r="T16" s="24">
        <v>27124630</v>
      </c>
      <c r="U16" s="24">
        <v>39141856</v>
      </c>
      <c r="V16" s="24">
        <v>87858542</v>
      </c>
      <c r="W16" s="24">
        <v>333687973</v>
      </c>
      <c r="X16" s="24">
        <v>894942224</v>
      </c>
      <c r="Y16" s="24">
        <v>-561254251</v>
      </c>
      <c r="Z16" s="6">
        <v>-62.71</v>
      </c>
      <c r="AA16" s="22">
        <v>566132780</v>
      </c>
    </row>
    <row r="17" spans="1:27" ht="13.5">
      <c r="A17" s="5" t="s">
        <v>44</v>
      </c>
      <c r="B17" s="3"/>
      <c r="C17" s="22">
        <v>1143491608</v>
      </c>
      <c r="D17" s="22"/>
      <c r="E17" s="23">
        <v>1791202159</v>
      </c>
      <c r="F17" s="24">
        <v>1828971145</v>
      </c>
      <c r="G17" s="24">
        <v>24261109</v>
      </c>
      <c r="H17" s="24">
        <v>72536962</v>
      </c>
      <c r="I17" s="24">
        <v>68119653</v>
      </c>
      <c r="J17" s="24">
        <v>164917724</v>
      </c>
      <c r="K17" s="24">
        <v>70128048</v>
      </c>
      <c r="L17" s="24">
        <v>136373419</v>
      </c>
      <c r="M17" s="24">
        <v>132289744</v>
      </c>
      <c r="N17" s="24">
        <v>338791211</v>
      </c>
      <c r="O17" s="24">
        <v>63545392</v>
      </c>
      <c r="P17" s="24">
        <v>113278025</v>
      </c>
      <c r="Q17" s="24">
        <v>98685793</v>
      </c>
      <c r="R17" s="24">
        <v>275509210</v>
      </c>
      <c r="S17" s="24">
        <v>60457965</v>
      </c>
      <c r="T17" s="24">
        <v>134823633</v>
      </c>
      <c r="U17" s="24">
        <v>265944831</v>
      </c>
      <c r="V17" s="24">
        <v>461226429</v>
      </c>
      <c r="W17" s="24">
        <v>1240444574</v>
      </c>
      <c r="X17" s="24">
        <v>1853549303</v>
      </c>
      <c r="Y17" s="24">
        <v>-613104729</v>
      </c>
      <c r="Z17" s="6">
        <v>-33.08</v>
      </c>
      <c r="AA17" s="22">
        <v>1828971145</v>
      </c>
    </row>
    <row r="18" spans="1:27" ht="13.5">
      <c r="A18" s="5" t="s">
        <v>45</v>
      </c>
      <c r="B18" s="3"/>
      <c r="C18" s="22">
        <v>7037321</v>
      </c>
      <c r="D18" s="22"/>
      <c r="E18" s="23">
        <v>34351406</v>
      </c>
      <c r="F18" s="24">
        <v>6338792</v>
      </c>
      <c r="G18" s="24">
        <v>6334119</v>
      </c>
      <c r="H18" s="24">
        <v>13224394</v>
      </c>
      <c r="I18" s="24">
        <v>6295115</v>
      </c>
      <c r="J18" s="24">
        <v>25853628</v>
      </c>
      <c r="K18" s="24">
        <v>6115480</v>
      </c>
      <c r="L18" s="24">
        <v>7241267</v>
      </c>
      <c r="M18" s="24">
        <v>11226622</v>
      </c>
      <c r="N18" s="24">
        <v>24583369</v>
      </c>
      <c r="O18" s="24">
        <v>6207727</v>
      </c>
      <c r="P18" s="24">
        <v>6874819</v>
      </c>
      <c r="Q18" s="24">
        <v>9973076</v>
      </c>
      <c r="R18" s="24">
        <v>23055622</v>
      </c>
      <c r="S18" s="24">
        <v>6139264</v>
      </c>
      <c r="T18" s="24">
        <v>6067030</v>
      </c>
      <c r="U18" s="24">
        <v>6126773</v>
      </c>
      <c r="V18" s="24">
        <v>18333067</v>
      </c>
      <c r="W18" s="24">
        <v>91825686</v>
      </c>
      <c r="X18" s="24">
        <v>34319381</v>
      </c>
      <c r="Y18" s="24">
        <v>57506305</v>
      </c>
      <c r="Z18" s="6">
        <v>167.56</v>
      </c>
      <c r="AA18" s="22">
        <v>6338792</v>
      </c>
    </row>
    <row r="19" spans="1:27" ht="13.5">
      <c r="A19" s="2" t="s">
        <v>46</v>
      </c>
      <c r="B19" s="8"/>
      <c r="C19" s="19">
        <f aca="true" t="shared" si="3" ref="C19:Y19">SUM(C20:C23)</f>
        <v>25836062496</v>
      </c>
      <c r="D19" s="19">
        <f>SUM(D20:D23)</f>
        <v>0</v>
      </c>
      <c r="E19" s="20">
        <f t="shared" si="3"/>
        <v>32019826641</v>
      </c>
      <c r="F19" s="21">
        <f t="shared" si="3"/>
        <v>32245344636</v>
      </c>
      <c r="G19" s="21">
        <f t="shared" si="3"/>
        <v>2875598834</v>
      </c>
      <c r="H19" s="21">
        <f t="shared" si="3"/>
        <v>2601815584</v>
      </c>
      <c r="I19" s="21">
        <f t="shared" si="3"/>
        <v>2570112114</v>
      </c>
      <c r="J19" s="21">
        <f t="shared" si="3"/>
        <v>8047526532</v>
      </c>
      <c r="K19" s="21">
        <f t="shared" si="3"/>
        <v>2292857186</v>
      </c>
      <c r="L19" s="21">
        <f t="shared" si="3"/>
        <v>2283829506</v>
      </c>
      <c r="M19" s="21">
        <f t="shared" si="3"/>
        <v>2621824239</v>
      </c>
      <c r="N19" s="21">
        <f t="shared" si="3"/>
        <v>7198510931</v>
      </c>
      <c r="O19" s="21">
        <f t="shared" si="3"/>
        <v>2264542885</v>
      </c>
      <c r="P19" s="21">
        <f t="shared" si="3"/>
        <v>2258608894</v>
      </c>
      <c r="Q19" s="21">
        <f t="shared" si="3"/>
        <v>2262545215</v>
      </c>
      <c r="R19" s="21">
        <f t="shared" si="3"/>
        <v>6785696994</v>
      </c>
      <c r="S19" s="21">
        <f t="shared" si="3"/>
        <v>2227145660</v>
      </c>
      <c r="T19" s="21">
        <f t="shared" si="3"/>
        <v>2283634605</v>
      </c>
      <c r="U19" s="21">
        <f t="shared" si="3"/>
        <v>2320813115</v>
      </c>
      <c r="V19" s="21">
        <f t="shared" si="3"/>
        <v>6831593380</v>
      </c>
      <c r="W19" s="21">
        <f t="shared" si="3"/>
        <v>28863327837</v>
      </c>
      <c r="X19" s="21">
        <f t="shared" si="3"/>
        <v>32924976757</v>
      </c>
      <c r="Y19" s="21">
        <f t="shared" si="3"/>
        <v>-4061648920</v>
      </c>
      <c r="Z19" s="4">
        <f>+IF(X19&lt;&gt;0,+(Y19/X19)*100,0)</f>
        <v>-12.336072246843651</v>
      </c>
      <c r="AA19" s="19">
        <f>SUM(AA20:AA23)</f>
        <v>32245344636</v>
      </c>
    </row>
    <row r="20" spans="1:27" ht="13.5">
      <c r="A20" s="5" t="s">
        <v>47</v>
      </c>
      <c r="B20" s="3"/>
      <c r="C20" s="22">
        <v>15193782963</v>
      </c>
      <c r="D20" s="22"/>
      <c r="E20" s="23">
        <v>19185593237</v>
      </c>
      <c r="F20" s="24">
        <v>19864372606</v>
      </c>
      <c r="G20" s="24">
        <v>1576215260</v>
      </c>
      <c r="H20" s="24">
        <v>1759556415</v>
      </c>
      <c r="I20" s="24">
        <v>1658058994</v>
      </c>
      <c r="J20" s="24">
        <v>4993830669</v>
      </c>
      <c r="K20" s="24">
        <v>1503074689</v>
      </c>
      <c r="L20" s="24">
        <v>1396257698</v>
      </c>
      <c r="M20" s="24">
        <v>1473613583</v>
      </c>
      <c r="N20" s="24">
        <v>4372945970</v>
      </c>
      <c r="O20" s="24">
        <v>1439027882</v>
      </c>
      <c r="P20" s="24">
        <v>1412606612</v>
      </c>
      <c r="Q20" s="24">
        <v>1346849685</v>
      </c>
      <c r="R20" s="24">
        <v>4198484179</v>
      </c>
      <c r="S20" s="24">
        <v>1423557638</v>
      </c>
      <c r="T20" s="24">
        <v>1476791890</v>
      </c>
      <c r="U20" s="24">
        <v>1457835793</v>
      </c>
      <c r="V20" s="24">
        <v>4358185321</v>
      </c>
      <c r="W20" s="24">
        <v>17923446139</v>
      </c>
      <c r="X20" s="24">
        <v>19809503459</v>
      </c>
      <c r="Y20" s="24">
        <v>-1886057320</v>
      </c>
      <c r="Z20" s="6">
        <v>-9.52</v>
      </c>
      <c r="AA20" s="22">
        <v>19864372606</v>
      </c>
    </row>
    <row r="21" spans="1:27" ht="13.5">
      <c r="A21" s="5" t="s">
        <v>48</v>
      </c>
      <c r="B21" s="3"/>
      <c r="C21" s="22">
        <v>5926060841</v>
      </c>
      <c r="D21" s="22"/>
      <c r="E21" s="23">
        <v>7307558455</v>
      </c>
      <c r="F21" s="24">
        <v>7305327011</v>
      </c>
      <c r="G21" s="24">
        <v>532742671</v>
      </c>
      <c r="H21" s="24">
        <v>523607870</v>
      </c>
      <c r="I21" s="24">
        <v>574519829</v>
      </c>
      <c r="J21" s="24">
        <v>1630870370</v>
      </c>
      <c r="K21" s="24">
        <v>452330777</v>
      </c>
      <c r="L21" s="24">
        <v>522305569</v>
      </c>
      <c r="M21" s="24">
        <v>627895043</v>
      </c>
      <c r="N21" s="24">
        <v>1602531389</v>
      </c>
      <c r="O21" s="24">
        <v>530009730</v>
      </c>
      <c r="P21" s="24">
        <v>488405724</v>
      </c>
      <c r="Q21" s="24">
        <v>510531463</v>
      </c>
      <c r="R21" s="24">
        <v>1528946917</v>
      </c>
      <c r="S21" s="24">
        <v>482459177</v>
      </c>
      <c r="T21" s="24">
        <v>467744661</v>
      </c>
      <c r="U21" s="24">
        <v>488115618</v>
      </c>
      <c r="V21" s="24">
        <v>1438319456</v>
      </c>
      <c r="W21" s="24">
        <v>6200668132</v>
      </c>
      <c r="X21" s="24">
        <v>7377961074</v>
      </c>
      <c r="Y21" s="24">
        <v>-1177292942</v>
      </c>
      <c r="Z21" s="6">
        <v>-15.96</v>
      </c>
      <c r="AA21" s="22">
        <v>7305327011</v>
      </c>
    </row>
    <row r="22" spans="1:27" ht="13.5">
      <c r="A22" s="5" t="s">
        <v>49</v>
      </c>
      <c r="B22" s="3"/>
      <c r="C22" s="25">
        <v>2980341239</v>
      </c>
      <c r="D22" s="25"/>
      <c r="E22" s="26">
        <v>3419190677</v>
      </c>
      <c r="F22" s="27">
        <v>3049518363</v>
      </c>
      <c r="G22" s="27">
        <v>386147654</v>
      </c>
      <c r="H22" s="27">
        <v>195679448</v>
      </c>
      <c r="I22" s="27">
        <v>196618647</v>
      </c>
      <c r="J22" s="27">
        <v>778445749</v>
      </c>
      <c r="K22" s="27">
        <v>208186839</v>
      </c>
      <c r="L22" s="27">
        <v>233114677</v>
      </c>
      <c r="M22" s="27">
        <v>325946278</v>
      </c>
      <c r="N22" s="27">
        <v>767247794</v>
      </c>
      <c r="O22" s="27">
        <v>206791756</v>
      </c>
      <c r="P22" s="27">
        <v>220842353</v>
      </c>
      <c r="Q22" s="27">
        <v>246234333</v>
      </c>
      <c r="R22" s="27">
        <v>673868442</v>
      </c>
      <c r="S22" s="27">
        <v>192694203</v>
      </c>
      <c r="T22" s="27">
        <v>209311619</v>
      </c>
      <c r="U22" s="27">
        <v>243102994</v>
      </c>
      <c r="V22" s="27">
        <v>645108816</v>
      </c>
      <c r="W22" s="27">
        <v>2864670801</v>
      </c>
      <c r="X22" s="27">
        <v>3563999436</v>
      </c>
      <c r="Y22" s="27">
        <v>-699328635</v>
      </c>
      <c r="Z22" s="7">
        <v>-19.62</v>
      </c>
      <c r="AA22" s="25">
        <v>3049518363</v>
      </c>
    </row>
    <row r="23" spans="1:27" ht="13.5">
      <c r="A23" s="5" t="s">
        <v>50</v>
      </c>
      <c r="B23" s="3"/>
      <c r="C23" s="22">
        <v>1735877453</v>
      </c>
      <c r="D23" s="22"/>
      <c r="E23" s="23">
        <v>2107484272</v>
      </c>
      <c r="F23" s="24">
        <v>2026126656</v>
      </c>
      <c r="G23" s="24">
        <v>380493249</v>
      </c>
      <c r="H23" s="24">
        <v>122971851</v>
      </c>
      <c r="I23" s="24">
        <v>140914644</v>
      </c>
      <c r="J23" s="24">
        <v>644379744</v>
      </c>
      <c r="K23" s="24">
        <v>129264881</v>
      </c>
      <c r="L23" s="24">
        <v>132151562</v>
      </c>
      <c r="M23" s="24">
        <v>194369335</v>
      </c>
      <c r="N23" s="24">
        <v>455785778</v>
      </c>
      <c r="O23" s="24">
        <v>88713517</v>
      </c>
      <c r="P23" s="24">
        <v>136754205</v>
      </c>
      <c r="Q23" s="24">
        <v>158929734</v>
      </c>
      <c r="R23" s="24">
        <v>384397456</v>
      </c>
      <c r="S23" s="24">
        <v>128434642</v>
      </c>
      <c r="T23" s="24">
        <v>129786435</v>
      </c>
      <c r="U23" s="24">
        <v>131758710</v>
      </c>
      <c r="V23" s="24">
        <v>389979787</v>
      </c>
      <c r="W23" s="24">
        <v>1874542765</v>
      </c>
      <c r="X23" s="24">
        <v>2173512788</v>
      </c>
      <c r="Y23" s="24">
        <v>-298970023</v>
      </c>
      <c r="Z23" s="6">
        <v>-13.76</v>
      </c>
      <c r="AA23" s="22">
        <v>2026126656</v>
      </c>
    </row>
    <row r="24" spans="1:27" ht="13.5">
      <c r="A24" s="2" t="s">
        <v>51</v>
      </c>
      <c r="B24" s="8" t="s">
        <v>52</v>
      </c>
      <c r="C24" s="19">
        <v>81055039</v>
      </c>
      <c r="D24" s="19"/>
      <c r="E24" s="20">
        <v>52189040</v>
      </c>
      <c r="F24" s="21">
        <v>617203911</v>
      </c>
      <c r="G24" s="21">
        <v>1498315</v>
      </c>
      <c r="H24" s="21">
        <v>5656795</v>
      </c>
      <c r="I24" s="21">
        <v>7135206</v>
      </c>
      <c r="J24" s="21">
        <v>14290316</v>
      </c>
      <c r="K24" s="21">
        <v>4807459</v>
      </c>
      <c r="L24" s="21">
        <v>5075169</v>
      </c>
      <c r="M24" s="21">
        <v>5368202</v>
      </c>
      <c r="N24" s="21">
        <v>15250830</v>
      </c>
      <c r="O24" s="21">
        <v>3863678</v>
      </c>
      <c r="P24" s="21">
        <v>11627128</v>
      </c>
      <c r="Q24" s="21">
        <v>6125538</v>
      </c>
      <c r="R24" s="21">
        <v>21616344</v>
      </c>
      <c r="S24" s="21">
        <v>8774476</v>
      </c>
      <c r="T24" s="21">
        <v>5227970</v>
      </c>
      <c r="U24" s="21">
        <v>19145300</v>
      </c>
      <c r="V24" s="21">
        <v>33147746</v>
      </c>
      <c r="W24" s="21">
        <v>84305236</v>
      </c>
      <c r="X24" s="21">
        <v>99722796</v>
      </c>
      <c r="Y24" s="21">
        <v>-15417560</v>
      </c>
      <c r="Z24" s="4">
        <v>-15.46</v>
      </c>
      <c r="AA24" s="19">
        <v>617203911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41368062883</v>
      </c>
      <c r="D25" s="40">
        <f>+D5+D9+D15+D19+D24</f>
        <v>0</v>
      </c>
      <c r="E25" s="41">
        <f t="shared" si="4"/>
        <v>49308934127</v>
      </c>
      <c r="F25" s="42">
        <f t="shared" si="4"/>
        <v>50861563141</v>
      </c>
      <c r="G25" s="42">
        <f t="shared" si="4"/>
        <v>5484126432</v>
      </c>
      <c r="H25" s="42">
        <f t="shared" si="4"/>
        <v>3982752130</v>
      </c>
      <c r="I25" s="42">
        <f t="shared" si="4"/>
        <v>3581436853</v>
      </c>
      <c r="J25" s="42">
        <f t="shared" si="4"/>
        <v>13048315415</v>
      </c>
      <c r="K25" s="42">
        <f t="shared" si="4"/>
        <v>3247361406</v>
      </c>
      <c r="L25" s="42">
        <f t="shared" si="4"/>
        <v>3196149918</v>
      </c>
      <c r="M25" s="42">
        <f t="shared" si="4"/>
        <v>4814414876</v>
      </c>
      <c r="N25" s="42">
        <f t="shared" si="4"/>
        <v>11257926200</v>
      </c>
      <c r="O25" s="42">
        <f t="shared" si="4"/>
        <v>3274444705</v>
      </c>
      <c r="P25" s="42">
        <f t="shared" si="4"/>
        <v>3500384080</v>
      </c>
      <c r="Q25" s="42">
        <f t="shared" si="4"/>
        <v>4061726012</v>
      </c>
      <c r="R25" s="42">
        <f t="shared" si="4"/>
        <v>10836554797</v>
      </c>
      <c r="S25" s="42">
        <f t="shared" si="4"/>
        <v>3173908825</v>
      </c>
      <c r="T25" s="42">
        <f t="shared" si="4"/>
        <v>3327101198</v>
      </c>
      <c r="U25" s="42">
        <f t="shared" si="4"/>
        <v>3852290483</v>
      </c>
      <c r="V25" s="42">
        <f t="shared" si="4"/>
        <v>10353300506</v>
      </c>
      <c r="W25" s="42">
        <f t="shared" si="4"/>
        <v>45496096918</v>
      </c>
      <c r="X25" s="42">
        <f t="shared" si="4"/>
        <v>51367900896</v>
      </c>
      <c r="Y25" s="42">
        <f t="shared" si="4"/>
        <v>-5871803978</v>
      </c>
      <c r="Z25" s="43">
        <f>+IF(X25&lt;&gt;0,+(Y25/X25)*100,0)</f>
        <v>-11.43088168988668</v>
      </c>
      <c r="AA25" s="40">
        <f>+AA5+AA9+AA15+AA19+AA24</f>
        <v>50861563141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11081040676</v>
      </c>
      <c r="D28" s="19">
        <f>SUM(D29:D31)</f>
        <v>0</v>
      </c>
      <c r="E28" s="20">
        <f t="shared" si="5"/>
        <v>11865404973</v>
      </c>
      <c r="F28" s="21">
        <f t="shared" si="5"/>
        <v>8919916431</v>
      </c>
      <c r="G28" s="21">
        <f t="shared" si="5"/>
        <v>521386423</v>
      </c>
      <c r="H28" s="21">
        <f t="shared" si="5"/>
        <v>685962767</v>
      </c>
      <c r="I28" s="21">
        <f t="shared" si="5"/>
        <v>837441004</v>
      </c>
      <c r="J28" s="21">
        <f t="shared" si="5"/>
        <v>2044790194</v>
      </c>
      <c r="K28" s="21">
        <f t="shared" si="5"/>
        <v>641087258</v>
      </c>
      <c r="L28" s="21">
        <f t="shared" si="5"/>
        <v>647245766</v>
      </c>
      <c r="M28" s="21">
        <f t="shared" si="5"/>
        <v>817102776</v>
      </c>
      <c r="N28" s="21">
        <f t="shared" si="5"/>
        <v>2105435800</v>
      </c>
      <c r="O28" s="21">
        <f t="shared" si="5"/>
        <v>612807312</v>
      </c>
      <c r="P28" s="21">
        <f t="shared" si="5"/>
        <v>640767932</v>
      </c>
      <c r="Q28" s="21">
        <f t="shared" si="5"/>
        <v>703863112</v>
      </c>
      <c r="R28" s="21">
        <f t="shared" si="5"/>
        <v>1957438356</v>
      </c>
      <c r="S28" s="21">
        <f t="shared" si="5"/>
        <v>695567485</v>
      </c>
      <c r="T28" s="21">
        <f t="shared" si="5"/>
        <v>678200295</v>
      </c>
      <c r="U28" s="21">
        <f t="shared" si="5"/>
        <v>803854958</v>
      </c>
      <c r="V28" s="21">
        <f t="shared" si="5"/>
        <v>2177622738</v>
      </c>
      <c r="W28" s="21">
        <f t="shared" si="5"/>
        <v>8285287088</v>
      </c>
      <c r="X28" s="21">
        <f t="shared" si="5"/>
        <v>9405897951</v>
      </c>
      <c r="Y28" s="21">
        <f t="shared" si="5"/>
        <v>-1120610863</v>
      </c>
      <c r="Z28" s="4">
        <f>+IF(X28&lt;&gt;0,+(Y28/X28)*100,0)</f>
        <v>-11.913916872560378</v>
      </c>
      <c r="AA28" s="19">
        <f>SUM(AA29:AA31)</f>
        <v>8919916431</v>
      </c>
    </row>
    <row r="29" spans="1:27" ht="13.5">
      <c r="A29" s="5" t="s">
        <v>33</v>
      </c>
      <c r="B29" s="3"/>
      <c r="C29" s="22">
        <v>3073005396</v>
      </c>
      <c r="D29" s="22"/>
      <c r="E29" s="23">
        <v>4993239522</v>
      </c>
      <c r="F29" s="24">
        <v>2205279526</v>
      </c>
      <c r="G29" s="24">
        <v>125455425</v>
      </c>
      <c r="H29" s="24">
        <v>133185829</v>
      </c>
      <c r="I29" s="24">
        <v>278402437</v>
      </c>
      <c r="J29" s="24">
        <v>537043691</v>
      </c>
      <c r="K29" s="24">
        <v>173677402</v>
      </c>
      <c r="L29" s="24">
        <v>146241946</v>
      </c>
      <c r="M29" s="24">
        <v>181201990</v>
      </c>
      <c r="N29" s="24">
        <v>501121338</v>
      </c>
      <c r="O29" s="24">
        <v>162341240</v>
      </c>
      <c r="P29" s="24">
        <v>156497164</v>
      </c>
      <c r="Q29" s="24">
        <v>166711498</v>
      </c>
      <c r="R29" s="24">
        <v>485549902</v>
      </c>
      <c r="S29" s="24">
        <v>175418960</v>
      </c>
      <c r="T29" s="24">
        <v>166063551</v>
      </c>
      <c r="U29" s="24">
        <v>158300871</v>
      </c>
      <c r="V29" s="24">
        <v>499783382</v>
      </c>
      <c r="W29" s="24">
        <v>2023498313</v>
      </c>
      <c r="X29" s="24">
        <v>2484877589</v>
      </c>
      <c r="Y29" s="24">
        <v>-461379276</v>
      </c>
      <c r="Z29" s="6">
        <v>-18.57</v>
      </c>
      <c r="AA29" s="22">
        <v>2205279526</v>
      </c>
    </row>
    <row r="30" spans="1:27" ht="13.5">
      <c r="A30" s="5" t="s">
        <v>34</v>
      </c>
      <c r="B30" s="3"/>
      <c r="C30" s="25">
        <v>5818816788</v>
      </c>
      <c r="D30" s="25"/>
      <c r="E30" s="26">
        <v>3886640783</v>
      </c>
      <c r="F30" s="27">
        <v>4561873291</v>
      </c>
      <c r="G30" s="27">
        <v>245054791</v>
      </c>
      <c r="H30" s="27">
        <v>376956992</v>
      </c>
      <c r="I30" s="27">
        <v>343420820</v>
      </c>
      <c r="J30" s="27">
        <v>965432603</v>
      </c>
      <c r="K30" s="27">
        <v>281434144</v>
      </c>
      <c r="L30" s="27">
        <v>307302937</v>
      </c>
      <c r="M30" s="27">
        <v>375959169</v>
      </c>
      <c r="N30" s="27">
        <v>964696250</v>
      </c>
      <c r="O30" s="27">
        <v>267953129</v>
      </c>
      <c r="P30" s="27">
        <v>301808227</v>
      </c>
      <c r="Q30" s="27">
        <v>343371282</v>
      </c>
      <c r="R30" s="27">
        <v>913132638</v>
      </c>
      <c r="S30" s="27">
        <v>326572451</v>
      </c>
      <c r="T30" s="27">
        <v>301687170</v>
      </c>
      <c r="U30" s="27">
        <v>380549384</v>
      </c>
      <c r="V30" s="27">
        <v>1008809005</v>
      </c>
      <c r="W30" s="27">
        <v>3852070496</v>
      </c>
      <c r="X30" s="27">
        <v>4023422592</v>
      </c>
      <c r="Y30" s="27">
        <v>-171352096</v>
      </c>
      <c r="Z30" s="7">
        <v>-4.26</v>
      </c>
      <c r="AA30" s="25">
        <v>4561873291</v>
      </c>
    </row>
    <row r="31" spans="1:27" ht="13.5">
      <c r="A31" s="5" t="s">
        <v>35</v>
      </c>
      <c r="B31" s="3"/>
      <c r="C31" s="22">
        <v>2189218492</v>
      </c>
      <c r="D31" s="22"/>
      <c r="E31" s="23">
        <v>2985524668</v>
      </c>
      <c r="F31" s="24">
        <v>2152763614</v>
      </c>
      <c r="G31" s="24">
        <v>150876207</v>
      </c>
      <c r="H31" s="24">
        <v>175819946</v>
      </c>
      <c r="I31" s="24">
        <v>215617747</v>
      </c>
      <c r="J31" s="24">
        <v>542313900</v>
      </c>
      <c r="K31" s="24">
        <v>185975712</v>
      </c>
      <c r="L31" s="24">
        <v>193700883</v>
      </c>
      <c r="M31" s="24">
        <v>259941617</v>
      </c>
      <c r="N31" s="24">
        <v>639618212</v>
      </c>
      <c r="O31" s="24">
        <v>182512943</v>
      </c>
      <c r="P31" s="24">
        <v>182462541</v>
      </c>
      <c r="Q31" s="24">
        <v>193780332</v>
      </c>
      <c r="R31" s="24">
        <v>558755816</v>
      </c>
      <c r="S31" s="24">
        <v>193576074</v>
      </c>
      <c r="T31" s="24">
        <v>210449574</v>
      </c>
      <c r="U31" s="24">
        <v>265004703</v>
      </c>
      <c r="V31" s="24">
        <v>669030351</v>
      </c>
      <c r="W31" s="24">
        <v>2409718279</v>
      </c>
      <c r="X31" s="24">
        <v>2897597770</v>
      </c>
      <c r="Y31" s="24">
        <v>-487879491</v>
      </c>
      <c r="Z31" s="6">
        <v>-16.84</v>
      </c>
      <c r="AA31" s="22">
        <v>2152763614</v>
      </c>
    </row>
    <row r="32" spans="1:27" ht="13.5">
      <c r="A32" s="2" t="s">
        <v>36</v>
      </c>
      <c r="B32" s="3"/>
      <c r="C32" s="19">
        <f aca="true" t="shared" si="6" ref="C32:Y32">SUM(C33:C37)</f>
        <v>5147486760</v>
      </c>
      <c r="D32" s="19">
        <f>SUM(D33:D37)</f>
        <v>0</v>
      </c>
      <c r="E32" s="20">
        <f t="shared" si="6"/>
        <v>5372609876</v>
      </c>
      <c r="F32" s="21">
        <f t="shared" si="6"/>
        <v>5803525921</v>
      </c>
      <c r="G32" s="21">
        <f t="shared" si="6"/>
        <v>325696970</v>
      </c>
      <c r="H32" s="21">
        <f t="shared" si="6"/>
        <v>419678335</v>
      </c>
      <c r="I32" s="21">
        <f t="shared" si="6"/>
        <v>474053674</v>
      </c>
      <c r="J32" s="21">
        <f t="shared" si="6"/>
        <v>1219428979</v>
      </c>
      <c r="K32" s="21">
        <f t="shared" si="6"/>
        <v>451233297</v>
      </c>
      <c r="L32" s="21">
        <f t="shared" si="6"/>
        <v>473062002</v>
      </c>
      <c r="M32" s="21">
        <f t="shared" si="6"/>
        <v>484102428</v>
      </c>
      <c r="N32" s="21">
        <f t="shared" si="6"/>
        <v>1408397727</v>
      </c>
      <c r="O32" s="21">
        <f t="shared" si="6"/>
        <v>494175235</v>
      </c>
      <c r="P32" s="21">
        <f t="shared" si="6"/>
        <v>400614822</v>
      </c>
      <c r="Q32" s="21">
        <f t="shared" si="6"/>
        <v>452656513</v>
      </c>
      <c r="R32" s="21">
        <f t="shared" si="6"/>
        <v>1347446570</v>
      </c>
      <c r="S32" s="21">
        <f t="shared" si="6"/>
        <v>430025938</v>
      </c>
      <c r="T32" s="21">
        <f t="shared" si="6"/>
        <v>449842587</v>
      </c>
      <c r="U32" s="21">
        <f t="shared" si="6"/>
        <v>435663448</v>
      </c>
      <c r="V32" s="21">
        <f t="shared" si="6"/>
        <v>1315531973</v>
      </c>
      <c r="W32" s="21">
        <f t="shared" si="6"/>
        <v>5290805249</v>
      </c>
      <c r="X32" s="21">
        <f t="shared" si="6"/>
        <v>5973930996</v>
      </c>
      <c r="Y32" s="21">
        <f t="shared" si="6"/>
        <v>-683125747</v>
      </c>
      <c r="Z32" s="4">
        <f>+IF(X32&lt;&gt;0,+(Y32/X32)*100,0)</f>
        <v>-11.435112783482175</v>
      </c>
      <c r="AA32" s="19">
        <f>SUM(AA33:AA37)</f>
        <v>5803525921</v>
      </c>
    </row>
    <row r="33" spans="1:27" ht="13.5">
      <c r="A33" s="5" t="s">
        <v>37</v>
      </c>
      <c r="B33" s="3"/>
      <c r="C33" s="22">
        <v>1145599385</v>
      </c>
      <c r="D33" s="22"/>
      <c r="E33" s="23">
        <v>1108714774</v>
      </c>
      <c r="F33" s="24">
        <v>1185349790</v>
      </c>
      <c r="G33" s="24">
        <v>73095302</v>
      </c>
      <c r="H33" s="24">
        <v>89057835</v>
      </c>
      <c r="I33" s="24">
        <v>110120001</v>
      </c>
      <c r="J33" s="24">
        <v>272273138</v>
      </c>
      <c r="K33" s="24">
        <v>93244062</v>
      </c>
      <c r="L33" s="24">
        <v>88549984</v>
      </c>
      <c r="M33" s="24">
        <v>96101247</v>
      </c>
      <c r="N33" s="24">
        <v>277895293</v>
      </c>
      <c r="O33" s="24">
        <v>98501731</v>
      </c>
      <c r="P33" s="24">
        <v>82805621</v>
      </c>
      <c r="Q33" s="24">
        <v>86689513</v>
      </c>
      <c r="R33" s="24">
        <v>267996865</v>
      </c>
      <c r="S33" s="24">
        <v>81563398</v>
      </c>
      <c r="T33" s="24">
        <v>89042824</v>
      </c>
      <c r="U33" s="24">
        <v>96704711</v>
      </c>
      <c r="V33" s="24">
        <v>267310933</v>
      </c>
      <c r="W33" s="24">
        <v>1085476229</v>
      </c>
      <c r="X33" s="24">
        <v>1343585159</v>
      </c>
      <c r="Y33" s="24">
        <v>-258108930</v>
      </c>
      <c r="Z33" s="6">
        <v>-19.21</v>
      </c>
      <c r="AA33" s="22">
        <v>1185349790</v>
      </c>
    </row>
    <row r="34" spans="1:27" ht="13.5">
      <c r="A34" s="5" t="s">
        <v>38</v>
      </c>
      <c r="B34" s="3"/>
      <c r="C34" s="22">
        <v>1046402826</v>
      </c>
      <c r="D34" s="22"/>
      <c r="E34" s="23">
        <v>1182311809</v>
      </c>
      <c r="F34" s="24">
        <v>1272296698</v>
      </c>
      <c r="G34" s="24">
        <v>74337621</v>
      </c>
      <c r="H34" s="24">
        <v>81552356</v>
      </c>
      <c r="I34" s="24">
        <v>121486058</v>
      </c>
      <c r="J34" s="24">
        <v>277376035</v>
      </c>
      <c r="K34" s="24">
        <v>109975614</v>
      </c>
      <c r="L34" s="24">
        <v>126128593</v>
      </c>
      <c r="M34" s="24">
        <v>124484870</v>
      </c>
      <c r="N34" s="24">
        <v>360589077</v>
      </c>
      <c r="O34" s="24">
        <v>110006993</v>
      </c>
      <c r="P34" s="24">
        <v>100482731</v>
      </c>
      <c r="Q34" s="24">
        <v>116346660</v>
      </c>
      <c r="R34" s="24">
        <v>326836384</v>
      </c>
      <c r="S34" s="24">
        <v>121419789</v>
      </c>
      <c r="T34" s="24">
        <v>107854227</v>
      </c>
      <c r="U34" s="24">
        <v>96212689</v>
      </c>
      <c r="V34" s="24">
        <v>325486705</v>
      </c>
      <c r="W34" s="24">
        <v>1290288201</v>
      </c>
      <c r="X34" s="24">
        <v>1271708371</v>
      </c>
      <c r="Y34" s="24">
        <v>18579830</v>
      </c>
      <c r="Z34" s="6">
        <v>1.46</v>
      </c>
      <c r="AA34" s="22">
        <v>1272296698</v>
      </c>
    </row>
    <row r="35" spans="1:27" ht="13.5">
      <c r="A35" s="5" t="s">
        <v>39</v>
      </c>
      <c r="B35" s="3"/>
      <c r="C35" s="22">
        <v>2389412034</v>
      </c>
      <c r="D35" s="22"/>
      <c r="E35" s="23">
        <v>2445581002</v>
      </c>
      <c r="F35" s="24">
        <v>2675971864</v>
      </c>
      <c r="G35" s="24">
        <v>148239833</v>
      </c>
      <c r="H35" s="24">
        <v>213991600</v>
      </c>
      <c r="I35" s="24">
        <v>204544365</v>
      </c>
      <c r="J35" s="24">
        <v>566775798</v>
      </c>
      <c r="K35" s="24">
        <v>208001518</v>
      </c>
      <c r="L35" s="24">
        <v>219074267</v>
      </c>
      <c r="M35" s="24">
        <v>223305236</v>
      </c>
      <c r="N35" s="24">
        <v>650381021</v>
      </c>
      <c r="O35" s="24">
        <v>250066866</v>
      </c>
      <c r="P35" s="24">
        <v>181291607</v>
      </c>
      <c r="Q35" s="24">
        <v>212404595</v>
      </c>
      <c r="R35" s="24">
        <v>643763068</v>
      </c>
      <c r="S35" s="24">
        <v>194721956</v>
      </c>
      <c r="T35" s="24">
        <v>209710613</v>
      </c>
      <c r="U35" s="24">
        <v>204804728</v>
      </c>
      <c r="V35" s="24">
        <v>609237297</v>
      </c>
      <c r="W35" s="24">
        <v>2470157184</v>
      </c>
      <c r="X35" s="24">
        <v>2692182199</v>
      </c>
      <c r="Y35" s="24">
        <v>-222025015</v>
      </c>
      <c r="Z35" s="6">
        <v>-8.25</v>
      </c>
      <c r="AA35" s="22">
        <v>2675971864</v>
      </c>
    </row>
    <row r="36" spans="1:27" ht="13.5">
      <c r="A36" s="5" t="s">
        <v>40</v>
      </c>
      <c r="B36" s="3"/>
      <c r="C36" s="22">
        <v>467890194</v>
      </c>
      <c r="D36" s="22"/>
      <c r="E36" s="23">
        <v>472639582</v>
      </c>
      <c r="F36" s="24">
        <v>476017083</v>
      </c>
      <c r="G36" s="24">
        <v>25444268</v>
      </c>
      <c r="H36" s="24">
        <v>29040130</v>
      </c>
      <c r="I36" s="24">
        <v>31762265</v>
      </c>
      <c r="J36" s="24">
        <v>86246663</v>
      </c>
      <c r="K36" s="24">
        <v>32547033</v>
      </c>
      <c r="L36" s="24">
        <v>32218177</v>
      </c>
      <c r="M36" s="24">
        <v>32090328</v>
      </c>
      <c r="N36" s="24">
        <v>96855538</v>
      </c>
      <c r="O36" s="24">
        <v>28704646</v>
      </c>
      <c r="P36" s="24">
        <v>29650461</v>
      </c>
      <c r="Q36" s="24">
        <v>30640893</v>
      </c>
      <c r="R36" s="24">
        <v>88996000</v>
      </c>
      <c r="S36" s="24">
        <v>26162191</v>
      </c>
      <c r="T36" s="24">
        <v>37011010</v>
      </c>
      <c r="U36" s="24">
        <v>31489430</v>
      </c>
      <c r="V36" s="24">
        <v>94662631</v>
      </c>
      <c r="W36" s="24">
        <v>366760832</v>
      </c>
      <c r="X36" s="24">
        <v>487438619</v>
      </c>
      <c r="Y36" s="24">
        <v>-120677787</v>
      </c>
      <c r="Z36" s="6">
        <v>-24.76</v>
      </c>
      <c r="AA36" s="22">
        <v>476017083</v>
      </c>
    </row>
    <row r="37" spans="1:27" ht="13.5">
      <c r="A37" s="5" t="s">
        <v>41</v>
      </c>
      <c r="B37" s="3"/>
      <c r="C37" s="25">
        <v>98182321</v>
      </c>
      <c r="D37" s="25"/>
      <c r="E37" s="26">
        <v>163362709</v>
      </c>
      <c r="F37" s="27">
        <v>193890486</v>
      </c>
      <c r="G37" s="27">
        <v>4579946</v>
      </c>
      <c r="H37" s="27">
        <v>6036414</v>
      </c>
      <c r="I37" s="27">
        <v>6140985</v>
      </c>
      <c r="J37" s="27">
        <v>16757345</v>
      </c>
      <c r="K37" s="27">
        <v>7465070</v>
      </c>
      <c r="L37" s="27">
        <v>7090981</v>
      </c>
      <c r="M37" s="27">
        <v>8120747</v>
      </c>
      <c r="N37" s="27">
        <v>22676798</v>
      </c>
      <c r="O37" s="27">
        <v>6894999</v>
      </c>
      <c r="P37" s="27">
        <v>6384402</v>
      </c>
      <c r="Q37" s="27">
        <v>6574852</v>
      </c>
      <c r="R37" s="27">
        <v>19854253</v>
      </c>
      <c r="S37" s="27">
        <v>6158604</v>
      </c>
      <c r="T37" s="27">
        <v>6223913</v>
      </c>
      <c r="U37" s="27">
        <v>6451890</v>
      </c>
      <c r="V37" s="27">
        <v>18834407</v>
      </c>
      <c r="W37" s="27">
        <v>78122803</v>
      </c>
      <c r="X37" s="27">
        <v>179016648</v>
      </c>
      <c r="Y37" s="27">
        <v>-100893845</v>
      </c>
      <c r="Z37" s="7">
        <v>-56.36</v>
      </c>
      <c r="AA37" s="25">
        <v>193890486</v>
      </c>
    </row>
    <row r="38" spans="1:27" ht="13.5">
      <c r="A38" s="2" t="s">
        <v>42</v>
      </c>
      <c r="B38" s="8"/>
      <c r="C38" s="19">
        <f aca="true" t="shared" si="7" ref="C38:Y38">SUM(C39:C41)</f>
        <v>3832566130</v>
      </c>
      <c r="D38" s="19">
        <f>SUM(D39:D41)</f>
        <v>0</v>
      </c>
      <c r="E38" s="20">
        <f t="shared" si="7"/>
        <v>4036659917</v>
      </c>
      <c r="F38" s="21">
        <f t="shared" si="7"/>
        <v>4615695481</v>
      </c>
      <c r="G38" s="21">
        <f t="shared" si="7"/>
        <v>179530751</v>
      </c>
      <c r="H38" s="21">
        <f t="shared" si="7"/>
        <v>280438975</v>
      </c>
      <c r="I38" s="21">
        <f t="shared" si="7"/>
        <v>392497803</v>
      </c>
      <c r="J38" s="21">
        <f t="shared" si="7"/>
        <v>852467529</v>
      </c>
      <c r="K38" s="21">
        <f t="shared" si="7"/>
        <v>352483109</v>
      </c>
      <c r="L38" s="21">
        <f t="shared" si="7"/>
        <v>398267067</v>
      </c>
      <c r="M38" s="21">
        <f t="shared" si="7"/>
        <v>420541609</v>
      </c>
      <c r="N38" s="21">
        <f t="shared" si="7"/>
        <v>1171291785</v>
      </c>
      <c r="O38" s="21">
        <f t="shared" si="7"/>
        <v>335993354</v>
      </c>
      <c r="P38" s="21">
        <f t="shared" si="7"/>
        <v>340754136</v>
      </c>
      <c r="Q38" s="21">
        <f t="shared" si="7"/>
        <v>536990192</v>
      </c>
      <c r="R38" s="21">
        <f t="shared" si="7"/>
        <v>1213737682</v>
      </c>
      <c r="S38" s="21">
        <f t="shared" si="7"/>
        <v>298245433</v>
      </c>
      <c r="T38" s="21">
        <f t="shared" si="7"/>
        <v>350113123</v>
      </c>
      <c r="U38" s="21">
        <f t="shared" si="7"/>
        <v>475502538</v>
      </c>
      <c r="V38" s="21">
        <f t="shared" si="7"/>
        <v>1123861094</v>
      </c>
      <c r="W38" s="21">
        <f t="shared" si="7"/>
        <v>4361358090</v>
      </c>
      <c r="X38" s="21">
        <f t="shared" si="7"/>
        <v>4778069498</v>
      </c>
      <c r="Y38" s="21">
        <f t="shared" si="7"/>
        <v>-416711408</v>
      </c>
      <c r="Z38" s="4">
        <f>+IF(X38&lt;&gt;0,+(Y38/X38)*100,0)</f>
        <v>-8.721334174281614</v>
      </c>
      <c r="AA38" s="19">
        <f>SUM(AA39:AA41)</f>
        <v>4615695481</v>
      </c>
    </row>
    <row r="39" spans="1:27" ht="13.5">
      <c r="A39" s="5" t="s">
        <v>43</v>
      </c>
      <c r="B39" s="3"/>
      <c r="C39" s="22">
        <v>679420271</v>
      </c>
      <c r="D39" s="22"/>
      <c r="E39" s="23">
        <v>723309345</v>
      </c>
      <c r="F39" s="24">
        <v>821626390</v>
      </c>
      <c r="G39" s="24">
        <v>48326653</v>
      </c>
      <c r="H39" s="24">
        <v>56821906</v>
      </c>
      <c r="I39" s="24">
        <v>66706983</v>
      </c>
      <c r="J39" s="24">
        <v>171855542</v>
      </c>
      <c r="K39" s="24">
        <v>68739442</v>
      </c>
      <c r="L39" s="24">
        <v>60890591</v>
      </c>
      <c r="M39" s="24">
        <v>83957565</v>
      </c>
      <c r="N39" s="24">
        <v>213587598</v>
      </c>
      <c r="O39" s="24">
        <v>69852651</v>
      </c>
      <c r="P39" s="24">
        <v>58870325</v>
      </c>
      <c r="Q39" s="24">
        <v>68406770</v>
      </c>
      <c r="R39" s="24">
        <v>197129746</v>
      </c>
      <c r="S39" s="24">
        <v>66811941</v>
      </c>
      <c r="T39" s="24">
        <v>65686335</v>
      </c>
      <c r="U39" s="24">
        <v>82157998</v>
      </c>
      <c r="V39" s="24">
        <v>214656274</v>
      </c>
      <c r="W39" s="24">
        <v>797229160</v>
      </c>
      <c r="X39" s="24">
        <v>874087039</v>
      </c>
      <c r="Y39" s="24">
        <v>-76857879</v>
      </c>
      <c r="Z39" s="6">
        <v>-8.79</v>
      </c>
      <c r="AA39" s="22">
        <v>821626390</v>
      </c>
    </row>
    <row r="40" spans="1:27" ht="13.5">
      <c r="A40" s="5" t="s">
        <v>44</v>
      </c>
      <c r="B40" s="3"/>
      <c r="C40" s="22">
        <v>3068972670</v>
      </c>
      <c r="D40" s="22"/>
      <c r="E40" s="23">
        <v>3220777835</v>
      </c>
      <c r="F40" s="24">
        <v>3719610193</v>
      </c>
      <c r="G40" s="24">
        <v>117993630</v>
      </c>
      <c r="H40" s="24">
        <v>214125518</v>
      </c>
      <c r="I40" s="24">
        <v>315115172</v>
      </c>
      <c r="J40" s="24">
        <v>647234320</v>
      </c>
      <c r="K40" s="24">
        <v>270886304</v>
      </c>
      <c r="L40" s="24">
        <v>327733720</v>
      </c>
      <c r="M40" s="24">
        <v>322927503</v>
      </c>
      <c r="N40" s="24">
        <v>921547527</v>
      </c>
      <c r="O40" s="24">
        <v>255752510</v>
      </c>
      <c r="P40" s="24">
        <v>272330653</v>
      </c>
      <c r="Q40" s="24">
        <v>459880129</v>
      </c>
      <c r="R40" s="24">
        <v>987963292</v>
      </c>
      <c r="S40" s="24">
        <v>221454662</v>
      </c>
      <c r="T40" s="24">
        <v>273870142</v>
      </c>
      <c r="U40" s="24">
        <v>377082166</v>
      </c>
      <c r="V40" s="24">
        <v>872406970</v>
      </c>
      <c r="W40" s="24">
        <v>3429152109</v>
      </c>
      <c r="X40" s="24">
        <v>3814594888</v>
      </c>
      <c r="Y40" s="24">
        <v>-385442779</v>
      </c>
      <c r="Z40" s="6">
        <v>-10.1</v>
      </c>
      <c r="AA40" s="22">
        <v>3719610193</v>
      </c>
    </row>
    <row r="41" spans="1:27" ht="13.5">
      <c r="A41" s="5" t="s">
        <v>45</v>
      </c>
      <c r="B41" s="3"/>
      <c r="C41" s="22">
        <v>84173189</v>
      </c>
      <c r="D41" s="22"/>
      <c r="E41" s="23">
        <v>92572737</v>
      </c>
      <c r="F41" s="24">
        <v>74458898</v>
      </c>
      <c r="G41" s="24">
        <v>13210468</v>
      </c>
      <c r="H41" s="24">
        <v>9491551</v>
      </c>
      <c r="I41" s="24">
        <v>10675648</v>
      </c>
      <c r="J41" s="24">
        <v>33377667</v>
      </c>
      <c r="K41" s="24">
        <v>12857363</v>
      </c>
      <c r="L41" s="24">
        <v>9642756</v>
      </c>
      <c r="M41" s="24">
        <v>13656541</v>
      </c>
      <c r="N41" s="24">
        <v>36156660</v>
      </c>
      <c r="O41" s="24">
        <v>10388193</v>
      </c>
      <c r="P41" s="24">
        <v>9553158</v>
      </c>
      <c r="Q41" s="24">
        <v>8703293</v>
      </c>
      <c r="R41" s="24">
        <v>28644644</v>
      </c>
      <c r="S41" s="24">
        <v>9978830</v>
      </c>
      <c r="T41" s="24">
        <v>10556646</v>
      </c>
      <c r="U41" s="24">
        <v>16262374</v>
      </c>
      <c r="V41" s="24">
        <v>36797850</v>
      </c>
      <c r="W41" s="24">
        <v>134976821</v>
      </c>
      <c r="X41" s="24">
        <v>89387571</v>
      </c>
      <c r="Y41" s="24">
        <v>45589250</v>
      </c>
      <c r="Z41" s="6">
        <v>51</v>
      </c>
      <c r="AA41" s="22">
        <v>74458898</v>
      </c>
    </row>
    <row r="42" spans="1:27" ht="13.5">
      <c r="A42" s="2" t="s">
        <v>46</v>
      </c>
      <c r="B42" s="8"/>
      <c r="C42" s="19">
        <f aca="true" t="shared" si="8" ref="C42:Y42">SUM(C43:C46)</f>
        <v>23641287396</v>
      </c>
      <c r="D42" s="19">
        <f>SUM(D43:D46)</f>
        <v>0</v>
      </c>
      <c r="E42" s="20">
        <f t="shared" si="8"/>
        <v>24791120521</v>
      </c>
      <c r="F42" s="21">
        <f t="shared" si="8"/>
        <v>28945195437</v>
      </c>
      <c r="G42" s="21">
        <f t="shared" si="8"/>
        <v>1139551479</v>
      </c>
      <c r="H42" s="21">
        <f t="shared" si="8"/>
        <v>2484280074</v>
      </c>
      <c r="I42" s="21">
        <f t="shared" si="8"/>
        <v>1956975827</v>
      </c>
      <c r="J42" s="21">
        <f t="shared" si="8"/>
        <v>5580807380</v>
      </c>
      <c r="K42" s="21">
        <f t="shared" si="8"/>
        <v>1581282321</v>
      </c>
      <c r="L42" s="21">
        <f t="shared" si="8"/>
        <v>2154263285</v>
      </c>
      <c r="M42" s="21">
        <f t="shared" si="8"/>
        <v>2224826264</v>
      </c>
      <c r="N42" s="21">
        <f t="shared" si="8"/>
        <v>5960371870</v>
      </c>
      <c r="O42" s="21">
        <f t="shared" si="8"/>
        <v>1701246077</v>
      </c>
      <c r="P42" s="21">
        <f t="shared" si="8"/>
        <v>1732582506</v>
      </c>
      <c r="Q42" s="21">
        <f t="shared" si="8"/>
        <v>2772903289</v>
      </c>
      <c r="R42" s="21">
        <f t="shared" si="8"/>
        <v>6206731872</v>
      </c>
      <c r="S42" s="21">
        <f t="shared" si="8"/>
        <v>1464001432</v>
      </c>
      <c r="T42" s="21">
        <f t="shared" si="8"/>
        <v>2097912561</v>
      </c>
      <c r="U42" s="21">
        <f t="shared" si="8"/>
        <v>2223936665</v>
      </c>
      <c r="V42" s="21">
        <f t="shared" si="8"/>
        <v>5785850658</v>
      </c>
      <c r="W42" s="21">
        <f t="shared" si="8"/>
        <v>23533761780</v>
      </c>
      <c r="X42" s="21">
        <f t="shared" si="8"/>
        <v>27528929732</v>
      </c>
      <c r="Y42" s="21">
        <f t="shared" si="8"/>
        <v>-3995167952</v>
      </c>
      <c r="Z42" s="4">
        <f>+IF(X42&lt;&gt;0,+(Y42/X42)*100,0)</f>
        <v>-14.512616330870149</v>
      </c>
      <c r="AA42" s="19">
        <f>SUM(AA43:AA46)</f>
        <v>28945195437</v>
      </c>
    </row>
    <row r="43" spans="1:27" ht="13.5">
      <c r="A43" s="5" t="s">
        <v>47</v>
      </c>
      <c r="B43" s="3"/>
      <c r="C43" s="22">
        <v>14422894880</v>
      </c>
      <c r="D43" s="22"/>
      <c r="E43" s="23">
        <v>14834440714</v>
      </c>
      <c r="F43" s="24">
        <v>17858619327</v>
      </c>
      <c r="G43" s="24">
        <v>721131266</v>
      </c>
      <c r="H43" s="24">
        <v>1884807452</v>
      </c>
      <c r="I43" s="24">
        <v>1191362806</v>
      </c>
      <c r="J43" s="24">
        <v>3797301524</v>
      </c>
      <c r="K43" s="24">
        <v>912124240</v>
      </c>
      <c r="L43" s="24">
        <v>1348286715</v>
      </c>
      <c r="M43" s="24">
        <v>1312305508</v>
      </c>
      <c r="N43" s="24">
        <v>3572716463</v>
      </c>
      <c r="O43" s="24">
        <v>1083285188</v>
      </c>
      <c r="P43" s="24">
        <v>1041719340</v>
      </c>
      <c r="Q43" s="24">
        <v>1883021263</v>
      </c>
      <c r="R43" s="24">
        <v>4008025791</v>
      </c>
      <c r="S43" s="24">
        <v>919430256</v>
      </c>
      <c r="T43" s="24">
        <v>1428283883</v>
      </c>
      <c r="U43" s="24">
        <v>1350107967</v>
      </c>
      <c r="V43" s="24">
        <v>3697822106</v>
      </c>
      <c r="W43" s="24">
        <v>15075865884</v>
      </c>
      <c r="X43" s="24">
        <v>16638008754</v>
      </c>
      <c r="Y43" s="24">
        <v>-1562142870</v>
      </c>
      <c r="Z43" s="6">
        <v>-9.39</v>
      </c>
      <c r="AA43" s="22">
        <v>17858619327</v>
      </c>
    </row>
    <row r="44" spans="1:27" ht="13.5">
      <c r="A44" s="5" t="s">
        <v>48</v>
      </c>
      <c r="B44" s="3"/>
      <c r="C44" s="22">
        <v>5792018977</v>
      </c>
      <c r="D44" s="22"/>
      <c r="E44" s="23">
        <v>6050808255</v>
      </c>
      <c r="F44" s="24">
        <v>6794869996</v>
      </c>
      <c r="G44" s="24">
        <v>243508641</v>
      </c>
      <c r="H44" s="24">
        <v>338997631</v>
      </c>
      <c r="I44" s="24">
        <v>547995073</v>
      </c>
      <c r="J44" s="24">
        <v>1130501345</v>
      </c>
      <c r="K44" s="24">
        <v>394041546</v>
      </c>
      <c r="L44" s="24">
        <v>492106418</v>
      </c>
      <c r="M44" s="24">
        <v>583986448</v>
      </c>
      <c r="N44" s="24">
        <v>1470134412</v>
      </c>
      <c r="O44" s="24">
        <v>364846143</v>
      </c>
      <c r="P44" s="24">
        <v>391613377</v>
      </c>
      <c r="Q44" s="24">
        <v>567526226</v>
      </c>
      <c r="R44" s="24">
        <v>1323985746</v>
      </c>
      <c r="S44" s="24">
        <v>273339566</v>
      </c>
      <c r="T44" s="24">
        <v>385197591</v>
      </c>
      <c r="U44" s="24">
        <v>529135470</v>
      </c>
      <c r="V44" s="24">
        <v>1187672627</v>
      </c>
      <c r="W44" s="24">
        <v>5112294130</v>
      </c>
      <c r="X44" s="24">
        <v>6582083324</v>
      </c>
      <c r="Y44" s="24">
        <v>-1469789194</v>
      </c>
      <c r="Z44" s="6">
        <v>-22.33</v>
      </c>
      <c r="AA44" s="22">
        <v>6794869996</v>
      </c>
    </row>
    <row r="45" spans="1:27" ht="13.5">
      <c r="A45" s="5" t="s">
        <v>49</v>
      </c>
      <c r="B45" s="3"/>
      <c r="C45" s="25">
        <v>1836441625</v>
      </c>
      <c r="D45" s="25"/>
      <c r="E45" s="26">
        <v>2156150727</v>
      </c>
      <c r="F45" s="27">
        <v>2391470585</v>
      </c>
      <c r="G45" s="27">
        <v>84183482</v>
      </c>
      <c r="H45" s="27">
        <v>158826032</v>
      </c>
      <c r="I45" s="27">
        <v>122268284</v>
      </c>
      <c r="J45" s="27">
        <v>365277798</v>
      </c>
      <c r="K45" s="27">
        <v>140865906</v>
      </c>
      <c r="L45" s="27">
        <v>201782798</v>
      </c>
      <c r="M45" s="27">
        <v>191477905</v>
      </c>
      <c r="N45" s="27">
        <v>534126609</v>
      </c>
      <c r="O45" s="27">
        <v>126738087</v>
      </c>
      <c r="P45" s="27">
        <v>174458545</v>
      </c>
      <c r="Q45" s="27">
        <v>185808507</v>
      </c>
      <c r="R45" s="27">
        <v>487005139</v>
      </c>
      <c r="S45" s="27">
        <v>140751393</v>
      </c>
      <c r="T45" s="27">
        <v>151763575</v>
      </c>
      <c r="U45" s="27">
        <v>210845323</v>
      </c>
      <c r="V45" s="27">
        <v>503360291</v>
      </c>
      <c r="W45" s="27">
        <v>1889769837</v>
      </c>
      <c r="X45" s="27">
        <v>2372720284</v>
      </c>
      <c r="Y45" s="27">
        <v>-482950447</v>
      </c>
      <c r="Z45" s="7">
        <v>-20.35</v>
      </c>
      <c r="AA45" s="25">
        <v>2391470585</v>
      </c>
    </row>
    <row r="46" spans="1:27" ht="13.5">
      <c r="A46" s="5" t="s">
        <v>50</v>
      </c>
      <c r="B46" s="3"/>
      <c r="C46" s="22">
        <v>1589931914</v>
      </c>
      <c r="D46" s="22"/>
      <c r="E46" s="23">
        <v>1749720825</v>
      </c>
      <c r="F46" s="24">
        <v>1900235529</v>
      </c>
      <c r="G46" s="24">
        <v>90728090</v>
      </c>
      <c r="H46" s="24">
        <v>101648959</v>
      </c>
      <c r="I46" s="24">
        <v>95349664</v>
      </c>
      <c r="J46" s="24">
        <v>287726713</v>
      </c>
      <c r="K46" s="24">
        <v>134250629</v>
      </c>
      <c r="L46" s="24">
        <v>112087354</v>
      </c>
      <c r="M46" s="24">
        <v>137056403</v>
      </c>
      <c r="N46" s="24">
        <v>383394386</v>
      </c>
      <c r="O46" s="24">
        <v>126376659</v>
      </c>
      <c r="P46" s="24">
        <v>124791244</v>
      </c>
      <c r="Q46" s="24">
        <v>136547293</v>
      </c>
      <c r="R46" s="24">
        <v>387715196</v>
      </c>
      <c r="S46" s="24">
        <v>130480217</v>
      </c>
      <c r="T46" s="24">
        <v>132667512</v>
      </c>
      <c r="U46" s="24">
        <v>133847905</v>
      </c>
      <c r="V46" s="24">
        <v>396995634</v>
      </c>
      <c r="W46" s="24">
        <v>1455831929</v>
      </c>
      <c r="X46" s="24">
        <v>1936117370</v>
      </c>
      <c r="Y46" s="24">
        <v>-480285441</v>
      </c>
      <c r="Z46" s="6">
        <v>-24.81</v>
      </c>
      <c r="AA46" s="22">
        <v>1900235529</v>
      </c>
    </row>
    <row r="47" spans="1:27" ht="13.5">
      <c r="A47" s="2" t="s">
        <v>51</v>
      </c>
      <c r="B47" s="8" t="s">
        <v>52</v>
      </c>
      <c r="C47" s="19">
        <v>123011318</v>
      </c>
      <c r="D47" s="19"/>
      <c r="E47" s="20">
        <v>27357765</v>
      </c>
      <c r="F47" s="21">
        <v>19293193</v>
      </c>
      <c r="G47" s="21">
        <v>6727963</v>
      </c>
      <c r="H47" s="21">
        <v>6193291</v>
      </c>
      <c r="I47" s="21">
        <v>8956093</v>
      </c>
      <c r="J47" s="21">
        <v>21877347</v>
      </c>
      <c r="K47" s="21">
        <v>9544620</v>
      </c>
      <c r="L47" s="21">
        <v>10656895</v>
      </c>
      <c r="M47" s="21">
        <v>8267899</v>
      </c>
      <c r="N47" s="21">
        <v>28469414</v>
      </c>
      <c r="O47" s="21">
        <v>8511070</v>
      </c>
      <c r="P47" s="21">
        <v>8390002</v>
      </c>
      <c r="Q47" s="21">
        <v>9872776</v>
      </c>
      <c r="R47" s="21">
        <v>26773848</v>
      </c>
      <c r="S47" s="21">
        <v>8179821</v>
      </c>
      <c r="T47" s="21">
        <v>9041578</v>
      </c>
      <c r="U47" s="21">
        <v>10422507</v>
      </c>
      <c r="V47" s="21">
        <v>27643906</v>
      </c>
      <c r="W47" s="21">
        <v>104764515</v>
      </c>
      <c r="X47" s="21">
        <v>131253325</v>
      </c>
      <c r="Y47" s="21">
        <v>-26488810</v>
      </c>
      <c r="Z47" s="4">
        <v>-20.18</v>
      </c>
      <c r="AA47" s="19">
        <v>19293193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43825392280</v>
      </c>
      <c r="D48" s="40">
        <f>+D28+D32+D38+D42+D47</f>
        <v>0</v>
      </c>
      <c r="E48" s="41">
        <f t="shared" si="9"/>
        <v>46093153052</v>
      </c>
      <c r="F48" s="42">
        <f t="shared" si="9"/>
        <v>48303626463</v>
      </c>
      <c r="G48" s="42">
        <f t="shared" si="9"/>
        <v>2172893586</v>
      </c>
      <c r="H48" s="42">
        <f t="shared" si="9"/>
        <v>3876553442</v>
      </c>
      <c r="I48" s="42">
        <f t="shared" si="9"/>
        <v>3669924401</v>
      </c>
      <c r="J48" s="42">
        <f t="shared" si="9"/>
        <v>9719371429</v>
      </c>
      <c r="K48" s="42">
        <f t="shared" si="9"/>
        <v>3035630605</v>
      </c>
      <c r="L48" s="42">
        <f t="shared" si="9"/>
        <v>3683495015</v>
      </c>
      <c r="M48" s="42">
        <f t="shared" si="9"/>
        <v>3954840976</v>
      </c>
      <c r="N48" s="42">
        <f t="shared" si="9"/>
        <v>10673966596</v>
      </c>
      <c r="O48" s="42">
        <f t="shared" si="9"/>
        <v>3152733048</v>
      </c>
      <c r="P48" s="42">
        <f t="shared" si="9"/>
        <v>3123109398</v>
      </c>
      <c r="Q48" s="42">
        <f t="shared" si="9"/>
        <v>4476285882</v>
      </c>
      <c r="R48" s="42">
        <f t="shared" si="9"/>
        <v>10752128328</v>
      </c>
      <c r="S48" s="42">
        <f t="shared" si="9"/>
        <v>2896020109</v>
      </c>
      <c r="T48" s="42">
        <f t="shared" si="9"/>
        <v>3585110144</v>
      </c>
      <c r="U48" s="42">
        <f t="shared" si="9"/>
        <v>3949380116</v>
      </c>
      <c r="V48" s="42">
        <f t="shared" si="9"/>
        <v>10430510369</v>
      </c>
      <c r="W48" s="42">
        <f t="shared" si="9"/>
        <v>41575976722</v>
      </c>
      <c r="X48" s="42">
        <f t="shared" si="9"/>
        <v>47818081502</v>
      </c>
      <c r="Y48" s="42">
        <f t="shared" si="9"/>
        <v>-6242104780</v>
      </c>
      <c r="Z48" s="43">
        <f>+IF(X48&lt;&gt;0,+(Y48/X48)*100,0)</f>
        <v>-13.053858674231677</v>
      </c>
      <c r="AA48" s="40">
        <f>+AA28+AA32+AA38+AA42+AA47</f>
        <v>48303626463</v>
      </c>
    </row>
    <row r="49" spans="1:27" ht="13.5">
      <c r="A49" s="14" t="s">
        <v>58</v>
      </c>
      <c r="B49" s="15"/>
      <c r="C49" s="44">
        <f aca="true" t="shared" si="10" ref="C49:Y49">+C25-C48</f>
        <v>-2457329397</v>
      </c>
      <c r="D49" s="44">
        <f>+D25-D48</f>
        <v>0</v>
      </c>
      <c r="E49" s="45">
        <f t="shared" si="10"/>
        <v>3215781075</v>
      </c>
      <c r="F49" s="46">
        <f t="shared" si="10"/>
        <v>2557936678</v>
      </c>
      <c r="G49" s="46">
        <f t="shared" si="10"/>
        <v>3311232846</v>
      </c>
      <c r="H49" s="46">
        <f t="shared" si="10"/>
        <v>106198688</v>
      </c>
      <c r="I49" s="46">
        <f t="shared" si="10"/>
        <v>-88487548</v>
      </c>
      <c r="J49" s="46">
        <f t="shared" si="10"/>
        <v>3328943986</v>
      </c>
      <c r="K49" s="46">
        <f t="shared" si="10"/>
        <v>211730801</v>
      </c>
      <c r="L49" s="46">
        <f t="shared" si="10"/>
        <v>-487345097</v>
      </c>
      <c r="M49" s="46">
        <f t="shared" si="10"/>
        <v>859573900</v>
      </c>
      <c r="N49" s="46">
        <f t="shared" si="10"/>
        <v>583959604</v>
      </c>
      <c r="O49" s="46">
        <f t="shared" si="10"/>
        <v>121711657</v>
      </c>
      <c r="P49" s="46">
        <f t="shared" si="10"/>
        <v>377274682</v>
      </c>
      <c r="Q49" s="46">
        <f t="shared" si="10"/>
        <v>-414559870</v>
      </c>
      <c r="R49" s="46">
        <f t="shared" si="10"/>
        <v>84426469</v>
      </c>
      <c r="S49" s="46">
        <f t="shared" si="10"/>
        <v>277888716</v>
      </c>
      <c r="T49" s="46">
        <f t="shared" si="10"/>
        <v>-258008946</v>
      </c>
      <c r="U49" s="46">
        <f t="shared" si="10"/>
        <v>-97089633</v>
      </c>
      <c r="V49" s="46">
        <f t="shared" si="10"/>
        <v>-77209863</v>
      </c>
      <c r="W49" s="46">
        <f t="shared" si="10"/>
        <v>3920120196</v>
      </c>
      <c r="X49" s="46">
        <f>IF(F25=F48,0,X25-X48)</f>
        <v>3549819394</v>
      </c>
      <c r="Y49" s="46">
        <f t="shared" si="10"/>
        <v>370300802</v>
      </c>
      <c r="Z49" s="47">
        <f>+IF(X49&lt;&gt;0,+(Y49/X49)*100,0)</f>
        <v>10.431539210864992</v>
      </c>
      <c r="AA49" s="44">
        <f>+AA25-AA48</f>
        <v>2557936678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734003580</v>
      </c>
      <c r="D5" s="19">
        <f>SUM(D6:D8)</f>
        <v>0</v>
      </c>
      <c r="E5" s="20">
        <f t="shared" si="0"/>
        <v>1068391719</v>
      </c>
      <c r="F5" s="21">
        <f t="shared" si="0"/>
        <v>748941988</v>
      </c>
      <c r="G5" s="21">
        <f t="shared" si="0"/>
        <v>145531578</v>
      </c>
      <c r="H5" s="21">
        <f t="shared" si="0"/>
        <v>56110557</v>
      </c>
      <c r="I5" s="21">
        <f t="shared" si="0"/>
        <v>35671772</v>
      </c>
      <c r="J5" s="21">
        <f t="shared" si="0"/>
        <v>237313907</v>
      </c>
      <c r="K5" s="21">
        <f t="shared" si="0"/>
        <v>44404831</v>
      </c>
      <c r="L5" s="21">
        <f t="shared" si="0"/>
        <v>44864620</v>
      </c>
      <c r="M5" s="21">
        <f t="shared" si="0"/>
        <v>127163588</v>
      </c>
      <c r="N5" s="21">
        <f t="shared" si="0"/>
        <v>216433039</v>
      </c>
      <c r="O5" s="21">
        <f t="shared" si="0"/>
        <v>44269591</v>
      </c>
      <c r="P5" s="21">
        <f t="shared" si="0"/>
        <v>50765440</v>
      </c>
      <c r="Q5" s="21">
        <f t="shared" si="0"/>
        <v>128318051</v>
      </c>
      <c r="R5" s="21">
        <f t="shared" si="0"/>
        <v>223353082</v>
      </c>
      <c r="S5" s="21">
        <f t="shared" si="0"/>
        <v>36605110</v>
      </c>
      <c r="T5" s="21">
        <f t="shared" si="0"/>
        <v>47223077</v>
      </c>
      <c r="U5" s="21">
        <f t="shared" si="0"/>
        <v>56667101</v>
      </c>
      <c r="V5" s="21">
        <f t="shared" si="0"/>
        <v>140495288</v>
      </c>
      <c r="W5" s="21">
        <f t="shared" si="0"/>
        <v>817595316</v>
      </c>
      <c r="X5" s="21">
        <f t="shared" si="0"/>
        <v>757493357</v>
      </c>
      <c r="Y5" s="21">
        <f t="shared" si="0"/>
        <v>60101959</v>
      </c>
      <c r="Z5" s="4">
        <f>+IF(X5&lt;&gt;0,+(Y5/X5)*100,0)</f>
        <v>7.934321594321256</v>
      </c>
      <c r="AA5" s="19">
        <f>SUM(AA6:AA8)</f>
        <v>748941988</v>
      </c>
    </row>
    <row r="6" spans="1:27" ht="13.5">
      <c r="A6" s="5" t="s">
        <v>33</v>
      </c>
      <c r="B6" s="3"/>
      <c r="C6" s="22">
        <v>46000</v>
      </c>
      <c r="D6" s="22"/>
      <c r="E6" s="23">
        <v>682940695</v>
      </c>
      <c r="F6" s="24">
        <v>14474</v>
      </c>
      <c r="G6" s="24">
        <v>224114</v>
      </c>
      <c r="H6" s="24">
        <v>293225</v>
      </c>
      <c r="I6" s="24">
        <v>425584</v>
      </c>
      <c r="J6" s="24">
        <v>942923</v>
      </c>
      <c r="K6" s="24">
        <v>230038</v>
      </c>
      <c r="L6" s="24">
        <v>343303</v>
      </c>
      <c r="M6" s="24">
        <v>481170</v>
      </c>
      <c r="N6" s="24">
        <v>1054511</v>
      </c>
      <c r="O6" s="24">
        <v>442623</v>
      </c>
      <c r="P6" s="24">
        <v>285316</v>
      </c>
      <c r="Q6" s="24">
        <v>369587</v>
      </c>
      <c r="R6" s="24">
        <v>1097526</v>
      </c>
      <c r="S6" s="24">
        <v>596508</v>
      </c>
      <c r="T6" s="24">
        <v>46611</v>
      </c>
      <c r="U6" s="24">
        <v>1076011</v>
      </c>
      <c r="V6" s="24">
        <v>1719130</v>
      </c>
      <c r="W6" s="24">
        <v>4814090</v>
      </c>
      <c r="X6" s="24">
        <v>14476</v>
      </c>
      <c r="Y6" s="24">
        <v>4799614</v>
      </c>
      <c r="Z6" s="6">
        <v>33155.66</v>
      </c>
      <c r="AA6" s="22">
        <v>14474</v>
      </c>
    </row>
    <row r="7" spans="1:27" ht="13.5">
      <c r="A7" s="5" t="s">
        <v>34</v>
      </c>
      <c r="B7" s="3"/>
      <c r="C7" s="25">
        <v>733957580</v>
      </c>
      <c r="D7" s="25"/>
      <c r="E7" s="26">
        <v>385451024</v>
      </c>
      <c r="F7" s="27">
        <v>748927514</v>
      </c>
      <c r="G7" s="27">
        <v>144624749</v>
      </c>
      <c r="H7" s="27">
        <v>41215207</v>
      </c>
      <c r="I7" s="27">
        <v>44660544</v>
      </c>
      <c r="J7" s="27">
        <v>230500500</v>
      </c>
      <c r="K7" s="27">
        <v>42967357</v>
      </c>
      <c r="L7" s="27">
        <v>43660818</v>
      </c>
      <c r="M7" s="27">
        <v>118290009</v>
      </c>
      <c r="N7" s="27">
        <v>204918184</v>
      </c>
      <c r="O7" s="27">
        <v>44975509</v>
      </c>
      <c r="P7" s="27">
        <v>44437303</v>
      </c>
      <c r="Q7" s="27">
        <v>116329307</v>
      </c>
      <c r="R7" s="27">
        <v>205742119</v>
      </c>
      <c r="S7" s="27">
        <v>45028518</v>
      </c>
      <c r="T7" s="27">
        <v>44763619</v>
      </c>
      <c r="U7" s="27">
        <v>54862646</v>
      </c>
      <c r="V7" s="27">
        <v>144654783</v>
      </c>
      <c r="W7" s="27">
        <v>785815586</v>
      </c>
      <c r="X7" s="27">
        <v>736405724</v>
      </c>
      <c r="Y7" s="27">
        <v>49409862</v>
      </c>
      <c r="Z7" s="7">
        <v>6.71</v>
      </c>
      <c r="AA7" s="25">
        <v>748927514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682715</v>
      </c>
      <c r="H8" s="24">
        <v>14602125</v>
      </c>
      <c r="I8" s="24">
        <v>-9414356</v>
      </c>
      <c r="J8" s="24">
        <v>5870484</v>
      </c>
      <c r="K8" s="24">
        <v>1207436</v>
      </c>
      <c r="L8" s="24">
        <v>860499</v>
      </c>
      <c r="M8" s="24">
        <v>8392409</v>
      </c>
      <c r="N8" s="24">
        <v>10460344</v>
      </c>
      <c r="O8" s="24">
        <v>-1148541</v>
      </c>
      <c r="P8" s="24">
        <v>6042821</v>
      </c>
      <c r="Q8" s="24">
        <v>11619157</v>
      </c>
      <c r="R8" s="24">
        <v>16513437</v>
      </c>
      <c r="S8" s="24">
        <v>-9019916</v>
      </c>
      <c r="T8" s="24">
        <v>2412847</v>
      </c>
      <c r="U8" s="24">
        <v>728444</v>
      </c>
      <c r="V8" s="24">
        <v>-5878625</v>
      </c>
      <c r="W8" s="24">
        <v>26965640</v>
      </c>
      <c r="X8" s="24">
        <v>21073157</v>
      </c>
      <c r="Y8" s="24">
        <v>5892483</v>
      </c>
      <c r="Z8" s="6">
        <v>27.96</v>
      </c>
      <c r="AA8" s="22"/>
    </row>
    <row r="9" spans="1:27" ht="13.5">
      <c r="A9" s="2" t="s">
        <v>36</v>
      </c>
      <c r="B9" s="3"/>
      <c r="C9" s="19">
        <f aca="true" t="shared" si="1" ref="C9:Y9">SUM(C10:C14)</f>
        <v>106251154</v>
      </c>
      <c r="D9" s="19">
        <f>SUM(D10:D14)</f>
        <v>0</v>
      </c>
      <c r="E9" s="20">
        <f t="shared" si="1"/>
        <v>0</v>
      </c>
      <c r="F9" s="21">
        <f t="shared" si="1"/>
        <v>41342787</v>
      </c>
      <c r="G9" s="21">
        <f t="shared" si="1"/>
        <v>7228998</v>
      </c>
      <c r="H9" s="21">
        <f t="shared" si="1"/>
        <v>8142154</v>
      </c>
      <c r="I9" s="21">
        <f t="shared" si="1"/>
        <v>8882008</v>
      </c>
      <c r="J9" s="21">
        <f t="shared" si="1"/>
        <v>24253160</v>
      </c>
      <c r="K9" s="21">
        <f t="shared" si="1"/>
        <v>14314576</v>
      </c>
      <c r="L9" s="21">
        <f t="shared" si="1"/>
        <v>8507968</v>
      </c>
      <c r="M9" s="21">
        <f t="shared" si="1"/>
        <v>9885900</v>
      </c>
      <c r="N9" s="21">
        <f t="shared" si="1"/>
        <v>32708444</v>
      </c>
      <c r="O9" s="21">
        <f t="shared" si="1"/>
        <v>8294543</v>
      </c>
      <c r="P9" s="21">
        <f t="shared" si="1"/>
        <v>9093199</v>
      </c>
      <c r="Q9" s="21">
        <f t="shared" si="1"/>
        <v>12839146</v>
      </c>
      <c r="R9" s="21">
        <f t="shared" si="1"/>
        <v>30226888</v>
      </c>
      <c r="S9" s="21">
        <f t="shared" si="1"/>
        <v>12769241</v>
      </c>
      <c r="T9" s="21">
        <f t="shared" si="1"/>
        <v>9454598</v>
      </c>
      <c r="U9" s="21">
        <f t="shared" si="1"/>
        <v>24995331</v>
      </c>
      <c r="V9" s="21">
        <f t="shared" si="1"/>
        <v>47219170</v>
      </c>
      <c r="W9" s="21">
        <f t="shared" si="1"/>
        <v>134407662</v>
      </c>
      <c r="X9" s="21">
        <f t="shared" si="1"/>
        <v>18994284</v>
      </c>
      <c r="Y9" s="21">
        <f t="shared" si="1"/>
        <v>115413378</v>
      </c>
      <c r="Z9" s="4">
        <f>+IF(X9&lt;&gt;0,+(Y9/X9)*100,0)</f>
        <v>607.6216297492446</v>
      </c>
      <c r="AA9" s="19">
        <f>SUM(AA10:AA14)</f>
        <v>41342787</v>
      </c>
    </row>
    <row r="10" spans="1:27" ht="13.5">
      <c r="A10" s="5" t="s">
        <v>37</v>
      </c>
      <c r="B10" s="3"/>
      <c r="C10" s="22">
        <v>59034154</v>
      </c>
      <c r="D10" s="22"/>
      <c r="E10" s="23"/>
      <c r="F10" s="24">
        <v>1839560</v>
      </c>
      <c r="G10" s="24">
        <v>323662</v>
      </c>
      <c r="H10" s="24">
        <v>118638</v>
      </c>
      <c r="I10" s="24">
        <v>87757</v>
      </c>
      <c r="J10" s="24">
        <v>530057</v>
      </c>
      <c r="K10" s="24">
        <v>151611</v>
      </c>
      <c r="L10" s="24">
        <v>63713</v>
      </c>
      <c r="M10" s="24">
        <v>75543</v>
      </c>
      <c r="N10" s="24">
        <v>290867</v>
      </c>
      <c r="O10" s="24">
        <v>217548</v>
      </c>
      <c r="P10" s="24">
        <v>97017</v>
      </c>
      <c r="Q10" s="24">
        <v>522455</v>
      </c>
      <c r="R10" s="24">
        <v>837020</v>
      </c>
      <c r="S10" s="24">
        <v>1824767</v>
      </c>
      <c r="T10" s="24">
        <v>129884</v>
      </c>
      <c r="U10" s="24">
        <v>421809</v>
      </c>
      <c r="V10" s="24">
        <v>2376460</v>
      </c>
      <c r="W10" s="24">
        <v>4034404</v>
      </c>
      <c r="X10" s="24">
        <v>5884943</v>
      </c>
      <c r="Y10" s="24">
        <v>-1850539</v>
      </c>
      <c r="Z10" s="6">
        <v>-31.45</v>
      </c>
      <c r="AA10" s="22">
        <v>1839560</v>
      </c>
    </row>
    <row r="11" spans="1:27" ht="13.5">
      <c r="A11" s="5" t="s">
        <v>38</v>
      </c>
      <c r="B11" s="3"/>
      <c r="C11" s="22">
        <v>1068000</v>
      </c>
      <c r="D11" s="22"/>
      <c r="E11" s="23"/>
      <c r="F11" s="24">
        <v>9129623</v>
      </c>
      <c r="G11" s="24">
        <v>7323586</v>
      </c>
      <c r="H11" s="24">
        <v>7220089</v>
      </c>
      <c r="I11" s="24">
        <v>7357592</v>
      </c>
      <c r="J11" s="24">
        <v>21901267</v>
      </c>
      <c r="K11" s="24">
        <v>6969002</v>
      </c>
      <c r="L11" s="24">
        <v>7734235</v>
      </c>
      <c r="M11" s="24">
        <v>8072341</v>
      </c>
      <c r="N11" s="24">
        <v>22775578</v>
      </c>
      <c r="O11" s="24">
        <v>7607512</v>
      </c>
      <c r="P11" s="24">
        <v>7936097</v>
      </c>
      <c r="Q11" s="24">
        <v>8005201</v>
      </c>
      <c r="R11" s="24">
        <v>23548810</v>
      </c>
      <c r="S11" s="24">
        <v>9712173</v>
      </c>
      <c r="T11" s="24">
        <v>8474216</v>
      </c>
      <c r="U11" s="24">
        <v>11129825</v>
      </c>
      <c r="V11" s="24">
        <v>29316214</v>
      </c>
      <c r="W11" s="24">
        <v>97541869</v>
      </c>
      <c r="X11" s="24">
        <v>9129622</v>
      </c>
      <c r="Y11" s="24">
        <v>88412247</v>
      </c>
      <c r="Z11" s="6">
        <v>968.41</v>
      </c>
      <c r="AA11" s="22">
        <v>9129623</v>
      </c>
    </row>
    <row r="12" spans="1:27" ht="13.5">
      <c r="A12" s="5" t="s">
        <v>39</v>
      </c>
      <c r="B12" s="3"/>
      <c r="C12" s="22">
        <v>16743000</v>
      </c>
      <c r="D12" s="22"/>
      <c r="E12" s="23"/>
      <c r="F12" s="24">
        <v>26819803</v>
      </c>
      <c r="G12" s="24">
        <v>-418250</v>
      </c>
      <c r="H12" s="24">
        <v>803427</v>
      </c>
      <c r="I12" s="24">
        <v>1436659</v>
      </c>
      <c r="J12" s="24">
        <v>1821836</v>
      </c>
      <c r="K12" s="24">
        <v>7193963</v>
      </c>
      <c r="L12" s="24">
        <v>710020</v>
      </c>
      <c r="M12" s="24">
        <v>1738016</v>
      </c>
      <c r="N12" s="24">
        <v>9641999</v>
      </c>
      <c r="O12" s="24">
        <v>469483</v>
      </c>
      <c r="P12" s="24">
        <v>1060085</v>
      </c>
      <c r="Q12" s="24">
        <v>4311490</v>
      </c>
      <c r="R12" s="24">
        <v>5841058</v>
      </c>
      <c r="S12" s="24">
        <v>1232301</v>
      </c>
      <c r="T12" s="24">
        <v>850498</v>
      </c>
      <c r="U12" s="24">
        <v>13443697</v>
      </c>
      <c r="V12" s="24">
        <v>15526496</v>
      </c>
      <c r="W12" s="24">
        <v>32831389</v>
      </c>
      <c r="X12" s="24">
        <v>425920</v>
      </c>
      <c r="Y12" s="24">
        <v>32405469</v>
      </c>
      <c r="Z12" s="6">
        <v>7608.35</v>
      </c>
      <c r="AA12" s="22">
        <v>26819803</v>
      </c>
    </row>
    <row r="13" spans="1:27" ht="13.5">
      <c r="A13" s="5" t="s">
        <v>40</v>
      </c>
      <c r="B13" s="3"/>
      <c r="C13" s="22">
        <v>29406000</v>
      </c>
      <c r="D13" s="22"/>
      <c r="E13" s="23"/>
      <c r="F13" s="24">
        <v>3553801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3553799</v>
      </c>
      <c r="Y13" s="24">
        <v>-3553799</v>
      </c>
      <c r="Z13" s="6">
        <v>-100</v>
      </c>
      <c r="AA13" s="22">
        <v>3553801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39839000</v>
      </c>
      <c r="D15" s="19">
        <f>SUM(D16:D18)</f>
        <v>0</v>
      </c>
      <c r="E15" s="20">
        <f t="shared" si="2"/>
        <v>0</v>
      </c>
      <c r="F15" s="21">
        <f t="shared" si="2"/>
        <v>71509015</v>
      </c>
      <c r="G15" s="21">
        <f t="shared" si="2"/>
        <v>389199</v>
      </c>
      <c r="H15" s="21">
        <f t="shared" si="2"/>
        <v>383176</v>
      </c>
      <c r="I15" s="21">
        <f t="shared" si="2"/>
        <v>508593</v>
      </c>
      <c r="J15" s="21">
        <f t="shared" si="2"/>
        <v>1280968</v>
      </c>
      <c r="K15" s="21">
        <f t="shared" si="2"/>
        <v>364174</v>
      </c>
      <c r="L15" s="21">
        <f t="shared" si="2"/>
        <v>2206304</v>
      </c>
      <c r="M15" s="21">
        <f t="shared" si="2"/>
        <v>411398</v>
      </c>
      <c r="N15" s="21">
        <f t="shared" si="2"/>
        <v>2981876</v>
      </c>
      <c r="O15" s="21">
        <f t="shared" si="2"/>
        <v>973473</v>
      </c>
      <c r="P15" s="21">
        <f t="shared" si="2"/>
        <v>472742</v>
      </c>
      <c r="Q15" s="21">
        <f t="shared" si="2"/>
        <v>611416</v>
      </c>
      <c r="R15" s="21">
        <f t="shared" si="2"/>
        <v>2057631</v>
      </c>
      <c r="S15" s="21">
        <f t="shared" si="2"/>
        <v>3780741</v>
      </c>
      <c r="T15" s="21">
        <f t="shared" si="2"/>
        <v>555604</v>
      </c>
      <c r="U15" s="21">
        <f t="shared" si="2"/>
        <v>1931707</v>
      </c>
      <c r="V15" s="21">
        <f t="shared" si="2"/>
        <v>6268052</v>
      </c>
      <c r="W15" s="21">
        <f t="shared" si="2"/>
        <v>12588527</v>
      </c>
      <c r="X15" s="21">
        <f t="shared" si="2"/>
        <v>84967820</v>
      </c>
      <c r="Y15" s="21">
        <f t="shared" si="2"/>
        <v>-72379293</v>
      </c>
      <c r="Z15" s="4">
        <f>+IF(X15&lt;&gt;0,+(Y15/X15)*100,0)</f>
        <v>-85.18435920799192</v>
      </c>
      <c r="AA15" s="19">
        <f>SUM(AA16:AA18)</f>
        <v>71509015</v>
      </c>
    </row>
    <row r="16" spans="1:27" ht="13.5">
      <c r="A16" s="5" t="s">
        <v>43</v>
      </c>
      <c r="B16" s="3"/>
      <c r="C16" s="22">
        <v>25293000</v>
      </c>
      <c r="D16" s="22"/>
      <c r="E16" s="23"/>
      <c r="F16" s="24">
        <v>17743141</v>
      </c>
      <c r="G16" s="24">
        <v>379447</v>
      </c>
      <c r="H16" s="24">
        <v>350889</v>
      </c>
      <c r="I16" s="24">
        <v>493271</v>
      </c>
      <c r="J16" s="24">
        <v>1223607</v>
      </c>
      <c r="K16" s="24">
        <v>382251</v>
      </c>
      <c r="L16" s="24">
        <v>371122</v>
      </c>
      <c r="M16" s="24">
        <v>401694</v>
      </c>
      <c r="N16" s="24">
        <v>1155067</v>
      </c>
      <c r="O16" s="24">
        <v>386949</v>
      </c>
      <c r="P16" s="24">
        <v>414739</v>
      </c>
      <c r="Q16" s="24">
        <v>414780</v>
      </c>
      <c r="R16" s="24">
        <v>1216468</v>
      </c>
      <c r="S16" s="24">
        <v>378012</v>
      </c>
      <c r="T16" s="24">
        <v>416348</v>
      </c>
      <c r="U16" s="24">
        <v>437951</v>
      </c>
      <c r="V16" s="24">
        <v>1232311</v>
      </c>
      <c r="W16" s="24">
        <v>4827453</v>
      </c>
      <c r="X16" s="24">
        <v>35296547</v>
      </c>
      <c r="Y16" s="24">
        <v>-30469094</v>
      </c>
      <c r="Z16" s="6">
        <v>-86.32</v>
      </c>
      <c r="AA16" s="22">
        <v>17743141</v>
      </c>
    </row>
    <row r="17" spans="1:27" ht="13.5">
      <c r="A17" s="5" t="s">
        <v>44</v>
      </c>
      <c r="B17" s="3"/>
      <c r="C17" s="22">
        <v>14546000</v>
      </c>
      <c r="D17" s="22"/>
      <c r="E17" s="23"/>
      <c r="F17" s="24">
        <v>53765874</v>
      </c>
      <c r="G17" s="24">
        <v>8991</v>
      </c>
      <c r="H17" s="24">
        <v>30895</v>
      </c>
      <c r="I17" s="24">
        <v>632</v>
      </c>
      <c r="J17" s="24">
        <v>40518</v>
      </c>
      <c r="K17" s="24"/>
      <c r="L17" s="24">
        <v>1834421</v>
      </c>
      <c r="M17" s="24">
        <v>8772</v>
      </c>
      <c r="N17" s="24">
        <v>1843193</v>
      </c>
      <c r="O17" s="24">
        <v>586524</v>
      </c>
      <c r="P17" s="24">
        <v>55702</v>
      </c>
      <c r="Q17" s="24">
        <v>195875</v>
      </c>
      <c r="R17" s="24">
        <v>838101</v>
      </c>
      <c r="S17" s="24">
        <v>3402729</v>
      </c>
      <c r="T17" s="24">
        <v>139256</v>
      </c>
      <c r="U17" s="24">
        <v>1492995</v>
      </c>
      <c r="V17" s="24">
        <v>5034980</v>
      </c>
      <c r="W17" s="24">
        <v>7756792</v>
      </c>
      <c r="X17" s="24">
        <v>49671273</v>
      </c>
      <c r="Y17" s="24">
        <v>-41914481</v>
      </c>
      <c r="Z17" s="6">
        <v>-84.38</v>
      </c>
      <c r="AA17" s="22">
        <v>53765874</v>
      </c>
    </row>
    <row r="18" spans="1:27" ht="13.5">
      <c r="A18" s="5" t="s">
        <v>45</v>
      </c>
      <c r="B18" s="3"/>
      <c r="C18" s="22"/>
      <c r="D18" s="22"/>
      <c r="E18" s="23"/>
      <c r="F18" s="24"/>
      <c r="G18" s="24">
        <v>761</v>
      </c>
      <c r="H18" s="24">
        <v>1392</v>
      </c>
      <c r="I18" s="24">
        <v>14690</v>
      </c>
      <c r="J18" s="24">
        <v>16843</v>
      </c>
      <c r="K18" s="24">
        <v>-18077</v>
      </c>
      <c r="L18" s="24">
        <v>761</v>
      </c>
      <c r="M18" s="24">
        <v>932</v>
      </c>
      <c r="N18" s="24">
        <v>-16384</v>
      </c>
      <c r="O18" s="24"/>
      <c r="P18" s="24">
        <v>2301</v>
      </c>
      <c r="Q18" s="24">
        <v>761</v>
      </c>
      <c r="R18" s="24">
        <v>3062</v>
      </c>
      <c r="S18" s="24"/>
      <c r="T18" s="24"/>
      <c r="U18" s="24">
        <v>761</v>
      </c>
      <c r="V18" s="24">
        <v>761</v>
      </c>
      <c r="W18" s="24">
        <v>4282</v>
      </c>
      <c r="X18" s="24"/>
      <c r="Y18" s="24">
        <v>4282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1442831819</v>
      </c>
      <c r="D19" s="19">
        <f>SUM(D20:D23)</f>
        <v>0</v>
      </c>
      <c r="E19" s="20">
        <f t="shared" si="3"/>
        <v>1814094406</v>
      </c>
      <c r="F19" s="21">
        <f t="shared" si="3"/>
        <v>2039837888</v>
      </c>
      <c r="G19" s="21">
        <f t="shared" si="3"/>
        <v>115748651</v>
      </c>
      <c r="H19" s="21">
        <f t="shared" si="3"/>
        <v>119453510</v>
      </c>
      <c r="I19" s="21">
        <f t="shared" si="3"/>
        <v>109582548</v>
      </c>
      <c r="J19" s="21">
        <f t="shared" si="3"/>
        <v>344784709</v>
      </c>
      <c r="K19" s="21">
        <f t="shared" si="3"/>
        <v>118532931</v>
      </c>
      <c r="L19" s="21">
        <f t="shared" si="3"/>
        <v>101918879</v>
      </c>
      <c r="M19" s="21">
        <f t="shared" si="3"/>
        <v>99033843</v>
      </c>
      <c r="N19" s="21">
        <f t="shared" si="3"/>
        <v>319485653</v>
      </c>
      <c r="O19" s="21">
        <f t="shared" si="3"/>
        <v>102659241</v>
      </c>
      <c r="P19" s="21">
        <f t="shared" si="3"/>
        <v>105893396</v>
      </c>
      <c r="Q19" s="21">
        <f t="shared" si="3"/>
        <v>101866247</v>
      </c>
      <c r="R19" s="21">
        <f t="shared" si="3"/>
        <v>310418884</v>
      </c>
      <c r="S19" s="21">
        <f t="shared" si="3"/>
        <v>100539041</v>
      </c>
      <c r="T19" s="21">
        <f t="shared" si="3"/>
        <v>106029239</v>
      </c>
      <c r="U19" s="21">
        <f t="shared" si="3"/>
        <v>101585619</v>
      </c>
      <c r="V19" s="21">
        <f t="shared" si="3"/>
        <v>308153899</v>
      </c>
      <c r="W19" s="21">
        <f t="shared" si="3"/>
        <v>1282843145</v>
      </c>
      <c r="X19" s="21">
        <f t="shared" si="3"/>
        <v>2017837888</v>
      </c>
      <c r="Y19" s="21">
        <f t="shared" si="3"/>
        <v>-734994743</v>
      </c>
      <c r="Z19" s="4">
        <f>+IF(X19&lt;&gt;0,+(Y19/X19)*100,0)</f>
        <v>-36.42486581161866</v>
      </c>
      <c r="AA19" s="19">
        <f>SUM(AA20:AA23)</f>
        <v>2039837888</v>
      </c>
    </row>
    <row r="20" spans="1:27" ht="13.5">
      <c r="A20" s="5" t="s">
        <v>47</v>
      </c>
      <c r="B20" s="3"/>
      <c r="C20" s="22">
        <v>916680093</v>
      </c>
      <c r="D20" s="22"/>
      <c r="E20" s="23">
        <v>1175293734</v>
      </c>
      <c r="F20" s="24">
        <v>1220292576</v>
      </c>
      <c r="G20" s="24">
        <v>100659689</v>
      </c>
      <c r="H20" s="24">
        <v>101553391</v>
      </c>
      <c r="I20" s="24">
        <v>95080967</v>
      </c>
      <c r="J20" s="24">
        <v>297294047</v>
      </c>
      <c r="K20" s="24">
        <v>87919207</v>
      </c>
      <c r="L20" s="24">
        <v>85322237</v>
      </c>
      <c r="M20" s="24">
        <v>81608131</v>
      </c>
      <c r="N20" s="24">
        <v>254849575</v>
      </c>
      <c r="O20" s="24">
        <v>78143429</v>
      </c>
      <c r="P20" s="24">
        <v>87966066</v>
      </c>
      <c r="Q20" s="24">
        <v>79740677</v>
      </c>
      <c r="R20" s="24">
        <v>245850172</v>
      </c>
      <c r="S20" s="24">
        <v>80937893</v>
      </c>
      <c r="T20" s="24">
        <v>87036284</v>
      </c>
      <c r="U20" s="24">
        <v>78119288</v>
      </c>
      <c r="V20" s="24">
        <v>246093465</v>
      </c>
      <c r="W20" s="24">
        <v>1044087259</v>
      </c>
      <c r="X20" s="24">
        <v>1220292577</v>
      </c>
      <c r="Y20" s="24">
        <v>-176205318</v>
      </c>
      <c r="Z20" s="6">
        <v>-14.44</v>
      </c>
      <c r="AA20" s="22">
        <v>1220292576</v>
      </c>
    </row>
    <row r="21" spans="1:27" ht="13.5">
      <c r="A21" s="5" t="s">
        <v>48</v>
      </c>
      <c r="B21" s="3"/>
      <c r="C21" s="22">
        <v>319803190</v>
      </c>
      <c r="D21" s="22"/>
      <c r="E21" s="23">
        <v>387560615</v>
      </c>
      <c r="F21" s="24">
        <v>450943376</v>
      </c>
      <c r="G21" s="24">
        <v>6181667</v>
      </c>
      <c r="H21" s="24">
        <v>6251099</v>
      </c>
      <c r="I21" s="24">
        <v>6113479</v>
      </c>
      <c r="J21" s="24">
        <v>18546245</v>
      </c>
      <c r="K21" s="24">
        <v>5818884</v>
      </c>
      <c r="L21" s="24">
        <v>5839960</v>
      </c>
      <c r="M21" s="24">
        <v>5858168</v>
      </c>
      <c r="N21" s="24">
        <v>17517012</v>
      </c>
      <c r="O21" s="24">
        <v>14282852</v>
      </c>
      <c r="P21" s="24">
        <v>6004568</v>
      </c>
      <c r="Q21" s="24">
        <v>6614455</v>
      </c>
      <c r="R21" s="24">
        <v>26901875</v>
      </c>
      <c r="S21" s="24">
        <v>8060025</v>
      </c>
      <c r="T21" s="24">
        <v>7910727</v>
      </c>
      <c r="U21" s="24">
        <v>12043364</v>
      </c>
      <c r="V21" s="24">
        <v>28014116</v>
      </c>
      <c r="W21" s="24">
        <v>90979248</v>
      </c>
      <c r="X21" s="24">
        <v>450943375</v>
      </c>
      <c r="Y21" s="24">
        <v>-359964127</v>
      </c>
      <c r="Z21" s="6">
        <v>-79.82</v>
      </c>
      <c r="AA21" s="22">
        <v>450943376</v>
      </c>
    </row>
    <row r="22" spans="1:27" ht="13.5">
      <c r="A22" s="5" t="s">
        <v>49</v>
      </c>
      <c r="B22" s="3"/>
      <c r="C22" s="25">
        <v>123472919</v>
      </c>
      <c r="D22" s="25"/>
      <c r="E22" s="26">
        <v>148725446</v>
      </c>
      <c r="F22" s="27">
        <v>259298676</v>
      </c>
      <c r="G22" s="27">
        <v>8907295</v>
      </c>
      <c r="H22" s="27">
        <v>11649020</v>
      </c>
      <c r="I22" s="27">
        <v>8388102</v>
      </c>
      <c r="J22" s="27">
        <v>28944417</v>
      </c>
      <c r="K22" s="27">
        <v>24794840</v>
      </c>
      <c r="L22" s="27">
        <v>10756682</v>
      </c>
      <c r="M22" s="27">
        <v>11567544</v>
      </c>
      <c r="N22" s="27">
        <v>47119066</v>
      </c>
      <c r="O22" s="27">
        <v>10232960</v>
      </c>
      <c r="P22" s="27">
        <v>11922762</v>
      </c>
      <c r="Q22" s="27">
        <v>15511115</v>
      </c>
      <c r="R22" s="27">
        <v>37666837</v>
      </c>
      <c r="S22" s="27">
        <v>11541123</v>
      </c>
      <c r="T22" s="27">
        <v>11082228</v>
      </c>
      <c r="U22" s="27">
        <v>11422967</v>
      </c>
      <c r="V22" s="27">
        <v>34046318</v>
      </c>
      <c r="W22" s="27">
        <v>147776638</v>
      </c>
      <c r="X22" s="27">
        <v>237298677</v>
      </c>
      <c r="Y22" s="27">
        <v>-89522039</v>
      </c>
      <c r="Z22" s="7">
        <v>-37.73</v>
      </c>
      <c r="AA22" s="25">
        <v>259298676</v>
      </c>
    </row>
    <row r="23" spans="1:27" ht="13.5">
      <c r="A23" s="5" t="s">
        <v>50</v>
      </c>
      <c r="B23" s="3"/>
      <c r="C23" s="22">
        <v>82875617</v>
      </c>
      <c r="D23" s="22"/>
      <c r="E23" s="23">
        <v>102514611</v>
      </c>
      <c r="F23" s="24">
        <v>109303260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109303259</v>
      </c>
      <c r="Y23" s="24">
        <v>-109303259</v>
      </c>
      <c r="Z23" s="6">
        <v>-100</v>
      </c>
      <c r="AA23" s="22">
        <v>109303260</v>
      </c>
    </row>
    <row r="24" spans="1:27" ht="13.5">
      <c r="A24" s="2" t="s">
        <v>51</v>
      </c>
      <c r="B24" s="8" t="s">
        <v>52</v>
      </c>
      <c r="C24" s="19">
        <v>6033892</v>
      </c>
      <c r="D24" s="19"/>
      <c r="E24" s="20"/>
      <c r="F24" s="21">
        <v>2854447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3192777</v>
      </c>
      <c r="Y24" s="21">
        <v>-3192777</v>
      </c>
      <c r="Z24" s="4">
        <v>-100</v>
      </c>
      <c r="AA24" s="19">
        <v>2854447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2328959445</v>
      </c>
      <c r="D25" s="40">
        <f>+D5+D9+D15+D19+D24</f>
        <v>0</v>
      </c>
      <c r="E25" s="41">
        <f t="shared" si="4"/>
        <v>2882486125</v>
      </c>
      <c r="F25" s="42">
        <f t="shared" si="4"/>
        <v>2904486125</v>
      </c>
      <c r="G25" s="42">
        <f t="shared" si="4"/>
        <v>268898426</v>
      </c>
      <c r="H25" s="42">
        <f t="shared" si="4"/>
        <v>184089397</v>
      </c>
      <c r="I25" s="42">
        <f t="shared" si="4"/>
        <v>154644921</v>
      </c>
      <c r="J25" s="42">
        <f t="shared" si="4"/>
        <v>607632744</v>
      </c>
      <c r="K25" s="42">
        <f t="shared" si="4"/>
        <v>177616512</v>
      </c>
      <c r="L25" s="42">
        <f t="shared" si="4"/>
        <v>157497771</v>
      </c>
      <c r="M25" s="42">
        <f t="shared" si="4"/>
        <v>236494729</v>
      </c>
      <c r="N25" s="42">
        <f t="shared" si="4"/>
        <v>571609012</v>
      </c>
      <c r="O25" s="42">
        <f t="shared" si="4"/>
        <v>156196848</v>
      </c>
      <c r="P25" s="42">
        <f t="shared" si="4"/>
        <v>166224777</v>
      </c>
      <c r="Q25" s="42">
        <f t="shared" si="4"/>
        <v>243634860</v>
      </c>
      <c r="R25" s="42">
        <f t="shared" si="4"/>
        <v>566056485</v>
      </c>
      <c r="S25" s="42">
        <f t="shared" si="4"/>
        <v>153694133</v>
      </c>
      <c r="T25" s="42">
        <f t="shared" si="4"/>
        <v>163262518</v>
      </c>
      <c r="U25" s="42">
        <f t="shared" si="4"/>
        <v>185179758</v>
      </c>
      <c r="V25" s="42">
        <f t="shared" si="4"/>
        <v>502136409</v>
      </c>
      <c r="W25" s="42">
        <f t="shared" si="4"/>
        <v>2247434650</v>
      </c>
      <c r="X25" s="42">
        <f t="shared" si="4"/>
        <v>2882486126</v>
      </c>
      <c r="Y25" s="42">
        <f t="shared" si="4"/>
        <v>-635051476</v>
      </c>
      <c r="Z25" s="43">
        <f>+IF(X25&lt;&gt;0,+(Y25/X25)*100,0)</f>
        <v>-22.03138014340611</v>
      </c>
      <c r="AA25" s="40">
        <f>+AA5+AA9+AA15+AA19+AA24</f>
        <v>2904486125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679699000</v>
      </c>
      <c r="D28" s="19">
        <f>SUM(D29:D31)</f>
        <v>0</v>
      </c>
      <c r="E28" s="20">
        <f t="shared" si="5"/>
        <v>2696508340</v>
      </c>
      <c r="F28" s="21">
        <f t="shared" si="5"/>
        <v>471798730</v>
      </c>
      <c r="G28" s="21">
        <f t="shared" si="5"/>
        <v>27960807</v>
      </c>
      <c r="H28" s="21">
        <f t="shared" si="5"/>
        <v>27497495</v>
      </c>
      <c r="I28" s="21">
        <f t="shared" si="5"/>
        <v>41303366</v>
      </c>
      <c r="J28" s="21">
        <f t="shared" si="5"/>
        <v>96761668</v>
      </c>
      <c r="K28" s="21">
        <f t="shared" si="5"/>
        <v>29227541</v>
      </c>
      <c r="L28" s="21">
        <f t="shared" si="5"/>
        <v>32213630</v>
      </c>
      <c r="M28" s="21">
        <f t="shared" si="5"/>
        <v>32807332</v>
      </c>
      <c r="N28" s="21">
        <f t="shared" si="5"/>
        <v>94248503</v>
      </c>
      <c r="O28" s="21">
        <f t="shared" si="5"/>
        <v>31539317</v>
      </c>
      <c r="P28" s="21">
        <f t="shared" si="5"/>
        <v>28819585</v>
      </c>
      <c r="Q28" s="21">
        <f t="shared" si="5"/>
        <v>31897947</v>
      </c>
      <c r="R28" s="21">
        <f t="shared" si="5"/>
        <v>92256849</v>
      </c>
      <c r="S28" s="21">
        <f t="shared" si="5"/>
        <v>34314555</v>
      </c>
      <c r="T28" s="21">
        <f t="shared" si="5"/>
        <v>30012728</v>
      </c>
      <c r="U28" s="21">
        <f t="shared" si="5"/>
        <v>44950928</v>
      </c>
      <c r="V28" s="21">
        <f t="shared" si="5"/>
        <v>109278211</v>
      </c>
      <c r="W28" s="21">
        <f t="shared" si="5"/>
        <v>392545231</v>
      </c>
      <c r="X28" s="21">
        <f t="shared" si="5"/>
        <v>516753663</v>
      </c>
      <c r="Y28" s="21">
        <f t="shared" si="5"/>
        <v>-124208432</v>
      </c>
      <c r="Z28" s="4">
        <f>+IF(X28&lt;&gt;0,+(Y28/X28)*100,0)</f>
        <v>-24.03629444616051</v>
      </c>
      <c r="AA28" s="19">
        <f>SUM(AA29:AA31)</f>
        <v>471798730</v>
      </c>
    </row>
    <row r="29" spans="1:27" ht="13.5">
      <c r="A29" s="5" t="s">
        <v>33</v>
      </c>
      <c r="B29" s="3"/>
      <c r="C29" s="22">
        <v>389720000</v>
      </c>
      <c r="D29" s="22"/>
      <c r="E29" s="23">
        <v>2696508340</v>
      </c>
      <c r="F29" s="24">
        <v>81383490</v>
      </c>
      <c r="G29" s="24">
        <v>8040720</v>
      </c>
      <c r="H29" s="24">
        <v>7812176</v>
      </c>
      <c r="I29" s="24">
        <v>16880572</v>
      </c>
      <c r="J29" s="24">
        <v>32733468</v>
      </c>
      <c r="K29" s="24">
        <v>9846093</v>
      </c>
      <c r="L29" s="24">
        <v>10765538</v>
      </c>
      <c r="M29" s="24">
        <v>11982943</v>
      </c>
      <c r="N29" s="24">
        <v>32594574</v>
      </c>
      <c r="O29" s="24">
        <v>12880254</v>
      </c>
      <c r="P29" s="24">
        <v>8995765</v>
      </c>
      <c r="Q29" s="24">
        <v>10982482</v>
      </c>
      <c r="R29" s="24">
        <v>32858501</v>
      </c>
      <c r="S29" s="24">
        <v>13468128</v>
      </c>
      <c r="T29" s="24">
        <v>10773630</v>
      </c>
      <c r="U29" s="24">
        <v>17234156</v>
      </c>
      <c r="V29" s="24">
        <v>41475914</v>
      </c>
      <c r="W29" s="24">
        <v>139662457</v>
      </c>
      <c r="X29" s="24">
        <v>117553163</v>
      </c>
      <c r="Y29" s="24">
        <v>22109294</v>
      </c>
      <c r="Z29" s="6">
        <v>18.81</v>
      </c>
      <c r="AA29" s="22">
        <v>81383490</v>
      </c>
    </row>
    <row r="30" spans="1:27" ht="13.5">
      <c r="A30" s="5" t="s">
        <v>34</v>
      </c>
      <c r="B30" s="3"/>
      <c r="C30" s="25">
        <v>283288000</v>
      </c>
      <c r="D30" s="25"/>
      <c r="E30" s="26"/>
      <c r="F30" s="27">
        <v>380299128</v>
      </c>
      <c r="G30" s="27">
        <v>11998202</v>
      </c>
      <c r="H30" s="27">
        <v>11917857</v>
      </c>
      <c r="I30" s="27">
        <v>15466036</v>
      </c>
      <c r="J30" s="27">
        <v>39382095</v>
      </c>
      <c r="K30" s="27">
        <v>14558988</v>
      </c>
      <c r="L30" s="27">
        <v>14696550</v>
      </c>
      <c r="M30" s="27">
        <v>14153529</v>
      </c>
      <c r="N30" s="27">
        <v>43409067</v>
      </c>
      <c r="O30" s="27">
        <v>12038261</v>
      </c>
      <c r="P30" s="27">
        <v>13464835</v>
      </c>
      <c r="Q30" s="27">
        <v>14131668</v>
      </c>
      <c r="R30" s="27">
        <v>39634764</v>
      </c>
      <c r="S30" s="27">
        <v>12446236</v>
      </c>
      <c r="T30" s="27">
        <v>12671722</v>
      </c>
      <c r="U30" s="27">
        <v>19368815</v>
      </c>
      <c r="V30" s="27">
        <v>44486773</v>
      </c>
      <c r="W30" s="27">
        <v>166912699</v>
      </c>
      <c r="X30" s="27">
        <v>271414149</v>
      </c>
      <c r="Y30" s="27">
        <v>-104501450</v>
      </c>
      <c r="Z30" s="7">
        <v>-38.5</v>
      </c>
      <c r="AA30" s="25">
        <v>380299128</v>
      </c>
    </row>
    <row r="31" spans="1:27" ht="13.5">
      <c r="A31" s="5" t="s">
        <v>35</v>
      </c>
      <c r="B31" s="3"/>
      <c r="C31" s="22">
        <v>6691000</v>
      </c>
      <c r="D31" s="22"/>
      <c r="E31" s="23"/>
      <c r="F31" s="24">
        <v>10116112</v>
      </c>
      <c r="G31" s="24">
        <v>7921885</v>
      </c>
      <c r="H31" s="24">
        <v>7767462</v>
      </c>
      <c r="I31" s="24">
        <v>8956758</v>
      </c>
      <c r="J31" s="24">
        <v>24646105</v>
      </c>
      <c r="K31" s="24">
        <v>4822460</v>
      </c>
      <c r="L31" s="24">
        <v>6751542</v>
      </c>
      <c r="M31" s="24">
        <v>6670860</v>
      </c>
      <c r="N31" s="24">
        <v>18244862</v>
      </c>
      <c r="O31" s="24">
        <v>6620802</v>
      </c>
      <c r="P31" s="24">
        <v>6358985</v>
      </c>
      <c r="Q31" s="24">
        <v>6783797</v>
      </c>
      <c r="R31" s="24">
        <v>19763584</v>
      </c>
      <c r="S31" s="24">
        <v>8400191</v>
      </c>
      <c r="T31" s="24">
        <v>6567376</v>
      </c>
      <c r="U31" s="24">
        <v>8347957</v>
      </c>
      <c r="V31" s="24">
        <v>23315524</v>
      </c>
      <c r="W31" s="24">
        <v>85970075</v>
      </c>
      <c r="X31" s="24">
        <v>127786351</v>
      </c>
      <c r="Y31" s="24">
        <v>-41816276</v>
      </c>
      <c r="Z31" s="6">
        <v>-32.72</v>
      </c>
      <c r="AA31" s="22">
        <v>10116112</v>
      </c>
    </row>
    <row r="32" spans="1:27" ht="13.5">
      <c r="A32" s="2" t="s">
        <v>36</v>
      </c>
      <c r="B32" s="3"/>
      <c r="C32" s="19">
        <f aca="true" t="shared" si="6" ref="C32:Y32">SUM(C33:C37)</f>
        <v>116788000</v>
      </c>
      <c r="D32" s="19">
        <f>SUM(D33:D37)</f>
        <v>0</v>
      </c>
      <c r="E32" s="20">
        <f t="shared" si="6"/>
        <v>0</v>
      </c>
      <c r="F32" s="21">
        <f t="shared" si="6"/>
        <v>131996394</v>
      </c>
      <c r="G32" s="21">
        <f t="shared" si="6"/>
        <v>16810452</v>
      </c>
      <c r="H32" s="21">
        <f t="shared" si="6"/>
        <v>17563864</v>
      </c>
      <c r="I32" s="21">
        <f t="shared" si="6"/>
        <v>21447684</v>
      </c>
      <c r="J32" s="21">
        <f t="shared" si="6"/>
        <v>55822000</v>
      </c>
      <c r="K32" s="21">
        <f t="shared" si="6"/>
        <v>19554357</v>
      </c>
      <c r="L32" s="21">
        <f t="shared" si="6"/>
        <v>22608915</v>
      </c>
      <c r="M32" s="21">
        <f t="shared" si="6"/>
        <v>23822175</v>
      </c>
      <c r="N32" s="21">
        <f t="shared" si="6"/>
        <v>65985447</v>
      </c>
      <c r="O32" s="21">
        <f t="shared" si="6"/>
        <v>23556074</v>
      </c>
      <c r="P32" s="21">
        <f t="shared" si="6"/>
        <v>19868878</v>
      </c>
      <c r="Q32" s="21">
        <f t="shared" si="6"/>
        <v>22829134</v>
      </c>
      <c r="R32" s="21">
        <f t="shared" si="6"/>
        <v>66254086</v>
      </c>
      <c r="S32" s="21">
        <f t="shared" si="6"/>
        <v>21490213</v>
      </c>
      <c r="T32" s="21">
        <f t="shared" si="6"/>
        <v>23236723</v>
      </c>
      <c r="U32" s="21">
        <f t="shared" si="6"/>
        <v>17422841</v>
      </c>
      <c r="V32" s="21">
        <f t="shared" si="6"/>
        <v>62149777</v>
      </c>
      <c r="W32" s="21">
        <f t="shared" si="6"/>
        <v>250211310</v>
      </c>
      <c r="X32" s="21">
        <f t="shared" si="6"/>
        <v>167222746</v>
      </c>
      <c r="Y32" s="21">
        <f t="shared" si="6"/>
        <v>82988564</v>
      </c>
      <c r="Z32" s="4">
        <f>+IF(X32&lt;&gt;0,+(Y32/X32)*100,0)</f>
        <v>49.62755724630906</v>
      </c>
      <c r="AA32" s="19">
        <f>SUM(AA33:AA37)</f>
        <v>131996394</v>
      </c>
    </row>
    <row r="33" spans="1:27" ht="13.5">
      <c r="A33" s="5" t="s">
        <v>37</v>
      </c>
      <c r="B33" s="3"/>
      <c r="C33" s="22">
        <v>43753000</v>
      </c>
      <c r="D33" s="22"/>
      <c r="E33" s="23"/>
      <c r="F33" s="24">
        <v>45040493</v>
      </c>
      <c r="G33" s="24">
        <v>3338342</v>
      </c>
      <c r="H33" s="24">
        <v>3356664</v>
      </c>
      <c r="I33" s="24">
        <v>3490268</v>
      </c>
      <c r="J33" s="24">
        <v>10185274</v>
      </c>
      <c r="K33" s="24">
        <v>3585430</v>
      </c>
      <c r="L33" s="24">
        <v>3758320</v>
      </c>
      <c r="M33" s="24">
        <v>3788162</v>
      </c>
      <c r="N33" s="24">
        <v>11131912</v>
      </c>
      <c r="O33" s="24">
        <v>3750994</v>
      </c>
      <c r="P33" s="24">
        <v>3510812</v>
      </c>
      <c r="Q33" s="24">
        <v>3794797</v>
      </c>
      <c r="R33" s="24">
        <v>11056603</v>
      </c>
      <c r="S33" s="24">
        <v>3694073</v>
      </c>
      <c r="T33" s="24">
        <v>3768230</v>
      </c>
      <c r="U33" s="24">
        <v>4348100</v>
      </c>
      <c r="V33" s="24">
        <v>11810403</v>
      </c>
      <c r="W33" s="24">
        <v>44184192</v>
      </c>
      <c r="X33" s="24">
        <v>104245578</v>
      </c>
      <c r="Y33" s="24">
        <v>-60061386</v>
      </c>
      <c r="Z33" s="6">
        <v>-57.62</v>
      </c>
      <c r="AA33" s="22">
        <v>45040493</v>
      </c>
    </row>
    <row r="34" spans="1:27" ht="13.5">
      <c r="A34" s="5" t="s">
        <v>38</v>
      </c>
      <c r="B34" s="3"/>
      <c r="C34" s="22">
        <v>28659000</v>
      </c>
      <c r="D34" s="22"/>
      <c r="E34" s="23"/>
      <c r="F34" s="24">
        <v>30572976</v>
      </c>
      <c r="G34" s="24">
        <v>5917993</v>
      </c>
      <c r="H34" s="24">
        <v>6494433</v>
      </c>
      <c r="I34" s="24">
        <v>7879065</v>
      </c>
      <c r="J34" s="24">
        <v>20291491</v>
      </c>
      <c r="K34" s="24">
        <v>6836305</v>
      </c>
      <c r="L34" s="24">
        <v>8493771</v>
      </c>
      <c r="M34" s="24">
        <v>8620604</v>
      </c>
      <c r="N34" s="24">
        <v>23950680</v>
      </c>
      <c r="O34" s="24">
        <v>8814149</v>
      </c>
      <c r="P34" s="24">
        <v>7706209</v>
      </c>
      <c r="Q34" s="24">
        <v>8623118</v>
      </c>
      <c r="R34" s="24">
        <v>25143476</v>
      </c>
      <c r="S34" s="24">
        <v>8186925</v>
      </c>
      <c r="T34" s="24">
        <v>7919650</v>
      </c>
      <c r="U34" s="24">
        <v>3048274</v>
      </c>
      <c r="V34" s="24">
        <v>19154849</v>
      </c>
      <c r="W34" s="24">
        <v>88540496</v>
      </c>
      <c r="X34" s="24">
        <v>19370727</v>
      </c>
      <c r="Y34" s="24">
        <v>69169769</v>
      </c>
      <c r="Z34" s="6">
        <v>357.08</v>
      </c>
      <c r="AA34" s="22">
        <v>30572976</v>
      </c>
    </row>
    <row r="35" spans="1:27" ht="13.5">
      <c r="A35" s="5" t="s">
        <v>39</v>
      </c>
      <c r="B35" s="3"/>
      <c r="C35" s="22">
        <v>35920000</v>
      </c>
      <c r="D35" s="22"/>
      <c r="E35" s="23"/>
      <c r="F35" s="24">
        <v>43414719</v>
      </c>
      <c r="G35" s="24">
        <v>7554117</v>
      </c>
      <c r="H35" s="24">
        <v>7712767</v>
      </c>
      <c r="I35" s="24">
        <v>10078351</v>
      </c>
      <c r="J35" s="24">
        <v>25345235</v>
      </c>
      <c r="K35" s="24">
        <v>9132622</v>
      </c>
      <c r="L35" s="24">
        <v>10356824</v>
      </c>
      <c r="M35" s="24">
        <v>11413409</v>
      </c>
      <c r="N35" s="24">
        <v>30902855</v>
      </c>
      <c r="O35" s="24">
        <v>10990931</v>
      </c>
      <c r="P35" s="24">
        <v>8651857</v>
      </c>
      <c r="Q35" s="24">
        <v>10411219</v>
      </c>
      <c r="R35" s="24">
        <v>30054007</v>
      </c>
      <c r="S35" s="24">
        <v>9609215</v>
      </c>
      <c r="T35" s="24">
        <v>11548843</v>
      </c>
      <c r="U35" s="24">
        <v>10026467</v>
      </c>
      <c r="V35" s="24">
        <v>31184525</v>
      </c>
      <c r="W35" s="24">
        <v>117486622</v>
      </c>
      <c r="X35" s="24">
        <v>43606441</v>
      </c>
      <c r="Y35" s="24">
        <v>73880181</v>
      </c>
      <c r="Z35" s="6">
        <v>169.42</v>
      </c>
      <c r="AA35" s="22">
        <v>43414719</v>
      </c>
    </row>
    <row r="36" spans="1:27" ht="13.5">
      <c r="A36" s="5" t="s">
        <v>40</v>
      </c>
      <c r="B36" s="3"/>
      <c r="C36" s="22">
        <v>8456000</v>
      </c>
      <c r="D36" s="22"/>
      <c r="E36" s="23"/>
      <c r="F36" s="24">
        <v>12968206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>
        <v>12968206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260713000</v>
      </c>
      <c r="D38" s="19">
        <f>SUM(D39:D41)</f>
        <v>0</v>
      </c>
      <c r="E38" s="20">
        <f t="shared" si="7"/>
        <v>0</v>
      </c>
      <c r="F38" s="21">
        <f t="shared" si="7"/>
        <v>254655647</v>
      </c>
      <c r="G38" s="21">
        <f t="shared" si="7"/>
        <v>4799760</v>
      </c>
      <c r="H38" s="21">
        <f t="shared" si="7"/>
        <v>4558976</v>
      </c>
      <c r="I38" s="21">
        <f t="shared" si="7"/>
        <v>6172662</v>
      </c>
      <c r="J38" s="21">
        <f t="shared" si="7"/>
        <v>15531398</v>
      </c>
      <c r="K38" s="21">
        <f t="shared" si="7"/>
        <v>5108268</v>
      </c>
      <c r="L38" s="21">
        <f t="shared" si="7"/>
        <v>5485625</v>
      </c>
      <c r="M38" s="21">
        <f t="shared" si="7"/>
        <v>8993821</v>
      </c>
      <c r="N38" s="21">
        <f t="shared" si="7"/>
        <v>19587714</v>
      </c>
      <c r="O38" s="21">
        <f t="shared" si="7"/>
        <v>1313397</v>
      </c>
      <c r="P38" s="21">
        <f t="shared" si="7"/>
        <v>4061152</v>
      </c>
      <c r="Q38" s="21">
        <f t="shared" si="7"/>
        <v>6055207</v>
      </c>
      <c r="R38" s="21">
        <f t="shared" si="7"/>
        <v>11429756</v>
      </c>
      <c r="S38" s="21">
        <f t="shared" si="7"/>
        <v>6215561</v>
      </c>
      <c r="T38" s="21">
        <f t="shared" si="7"/>
        <v>5521819</v>
      </c>
      <c r="U38" s="21">
        <f t="shared" si="7"/>
        <v>8043961</v>
      </c>
      <c r="V38" s="21">
        <f t="shared" si="7"/>
        <v>19781341</v>
      </c>
      <c r="W38" s="21">
        <f t="shared" si="7"/>
        <v>66330209</v>
      </c>
      <c r="X38" s="21">
        <f t="shared" si="7"/>
        <v>118672226</v>
      </c>
      <c r="Y38" s="21">
        <f t="shared" si="7"/>
        <v>-52342017</v>
      </c>
      <c r="Z38" s="4">
        <f>+IF(X38&lt;&gt;0,+(Y38/X38)*100,0)</f>
        <v>-44.10637498280347</v>
      </c>
      <c r="AA38" s="19">
        <f>SUM(AA39:AA41)</f>
        <v>254655647</v>
      </c>
    </row>
    <row r="39" spans="1:27" ht="13.5">
      <c r="A39" s="5" t="s">
        <v>43</v>
      </c>
      <c r="B39" s="3"/>
      <c r="C39" s="22">
        <v>44020000</v>
      </c>
      <c r="D39" s="22"/>
      <c r="E39" s="23"/>
      <c r="F39" s="24">
        <v>55304417</v>
      </c>
      <c r="G39" s="24">
        <v>1577069</v>
      </c>
      <c r="H39" s="24">
        <v>1749227</v>
      </c>
      <c r="I39" s="24">
        <v>1744544</v>
      </c>
      <c r="J39" s="24">
        <v>5070840</v>
      </c>
      <c r="K39" s="24">
        <v>1730104</v>
      </c>
      <c r="L39" s="24">
        <v>1939638</v>
      </c>
      <c r="M39" s="24">
        <v>1953977</v>
      </c>
      <c r="N39" s="24">
        <v>5623719</v>
      </c>
      <c r="O39" s="24">
        <v>1741312</v>
      </c>
      <c r="P39" s="24">
        <v>1790066</v>
      </c>
      <c r="Q39" s="24">
        <v>1921805</v>
      </c>
      <c r="R39" s="24">
        <v>5453183</v>
      </c>
      <c r="S39" s="24">
        <v>1919944</v>
      </c>
      <c r="T39" s="24">
        <v>1807292</v>
      </c>
      <c r="U39" s="24">
        <v>1951911</v>
      </c>
      <c r="V39" s="24">
        <v>5679147</v>
      </c>
      <c r="W39" s="24">
        <v>21826889</v>
      </c>
      <c r="X39" s="24">
        <v>55056215</v>
      </c>
      <c r="Y39" s="24">
        <v>-33229326</v>
      </c>
      <c r="Z39" s="6">
        <v>-60.36</v>
      </c>
      <c r="AA39" s="22">
        <v>55304417</v>
      </c>
    </row>
    <row r="40" spans="1:27" ht="13.5">
      <c r="A40" s="5" t="s">
        <v>44</v>
      </c>
      <c r="B40" s="3"/>
      <c r="C40" s="22">
        <v>216693000</v>
      </c>
      <c r="D40" s="22"/>
      <c r="E40" s="23"/>
      <c r="F40" s="24">
        <v>199351230</v>
      </c>
      <c r="G40" s="24">
        <v>2752064</v>
      </c>
      <c r="H40" s="24">
        <v>2382619</v>
      </c>
      <c r="I40" s="24">
        <v>3972248</v>
      </c>
      <c r="J40" s="24">
        <v>9106931</v>
      </c>
      <c r="K40" s="24">
        <v>2930007</v>
      </c>
      <c r="L40" s="24">
        <v>3101119</v>
      </c>
      <c r="M40" s="24">
        <v>6457429</v>
      </c>
      <c r="N40" s="24">
        <v>12488555</v>
      </c>
      <c r="O40" s="24">
        <v>-888990</v>
      </c>
      <c r="P40" s="24">
        <v>1845610</v>
      </c>
      <c r="Q40" s="24">
        <v>3639839</v>
      </c>
      <c r="R40" s="24">
        <v>4596459</v>
      </c>
      <c r="S40" s="24">
        <v>3865990</v>
      </c>
      <c r="T40" s="24">
        <v>3284462</v>
      </c>
      <c r="U40" s="24">
        <v>5631959</v>
      </c>
      <c r="V40" s="24">
        <v>12782411</v>
      </c>
      <c r="W40" s="24">
        <v>38974356</v>
      </c>
      <c r="X40" s="24">
        <v>60226701</v>
      </c>
      <c r="Y40" s="24">
        <v>-21252345</v>
      </c>
      <c r="Z40" s="6">
        <v>-35.29</v>
      </c>
      <c r="AA40" s="22">
        <v>199351230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470627</v>
      </c>
      <c r="H41" s="24">
        <v>427130</v>
      </c>
      <c r="I41" s="24">
        <v>455870</v>
      </c>
      <c r="J41" s="24">
        <v>1353627</v>
      </c>
      <c r="K41" s="24">
        <v>448157</v>
      </c>
      <c r="L41" s="24">
        <v>444868</v>
      </c>
      <c r="M41" s="24">
        <v>582415</v>
      </c>
      <c r="N41" s="24">
        <v>1475440</v>
      </c>
      <c r="O41" s="24">
        <v>461075</v>
      </c>
      <c r="P41" s="24">
        <v>425476</v>
      </c>
      <c r="Q41" s="24">
        <v>493563</v>
      </c>
      <c r="R41" s="24">
        <v>1380114</v>
      </c>
      <c r="S41" s="24">
        <v>429627</v>
      </c>
      <c r="T41" s="24">
        <v>430065</v>
      </c>
      <c r="U41" s="24">
        <v>460091</v>
      </c>
      <c r="V41" s="24">
        <v>1319783</v>
      </c>
      <c r="W41" s="24">
        <v>5528964</v>
      </c>
      <c r="X41" s="24">
        <v>3389310</v>
      </c>
      <c r="Y41" s="24">
        <v>2139654</v>
      </c>
      <c r="Z41" s="6">
        <v>63.13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1660716000</v>
      </c>
      <c r="D42" s="19">
        <f>SUM(D43:D46)</f>
        <v>0</v>
      </c>
      <c r="E42" s="20">
        <f t="shared" si="8"/>
        <v>0</v>
      </c>
      <c r="F42" s="21">
        <f t="shared" si="8"/>
        <v>1830430759</v>
      </c>
      <c r="G42" s="21">
        <f t="shared" si="8"/>
        <v>25909477</v>
      </c>
      <c r="H42" s="21">
        <f t="shared" si="8"/>
        <v>37630602</v>
      </c>
      <c r="I42" s="21">
        <f t="shared" si="8"/>
        <v>34810674</v>
      </c>
      <c r="J42" s="21">
        <f t="shared" si="8"/>
        <v>98350753</v>
      </c>
      <c r="K42" s="21">
        <f t="shared" si="8"/>
        <v>43584296</v>
      </c>
      <c r="L42" s="21">
        <f t="shared" si="8"/>
        <v>62105610</v>
      </c>
      <c r="M42" s="21">
        <f t="shared" si="8"/>
        <v>87111929</v>
      </c>
      <c r="N42" s="21">
        <f t="shared" si="8"/>
        <v>192801835</v>
      </c>
      <c r="O42" s="21">
        <f t="shared" si="8"/>
        <v>32744868</v>
      </c>
      <c r="P42" s="21">
        <f t="shared" si="8"/>
        <v>26324033</v>
      </c>
      <c r="Q42" s="21">
        <f t="shared" si="8"/>
        <v>571025239</v>
      </c>
      <c r="R42" s="21">
        <f t="shared" si="8"/>
        <v>630094140</v>
      </c>
      <c r="S42" s="21">
        <f t="shared" si="8"/>
        <v>89682226</v>
      </c>
      <c r="T42" s="21">
        <f t="shared" si="8"/>
        <v>102154367</v>
      </c>
      <c r="U42" s="21">
        <f t="shared" si="8"/>
        <v>231994353</v>
      </c>
      <c r="V42" s="21">
        <f t="shared" si="8"/>
        <v>423830946</v>
      </c>
      <c r="W42" s="21">
        <f t="shared" si="8"/>
        <v>1345077674</v>
      </c>
      <c r="X42" s="21">
        <f t="shared" si="8"/>
        <v>1869943782</v>
      </c>
      <c r="Y42" s="21">
        <f t="shared" si="8"/>
        <v>-524866108</v>
      </c>
      <c r="Z42" s="4">
        <f>+IF(X42&lt;&gt;0,+(Y42/X42)*100,0)</f>
        <v>-28.068550137835107</v>
      </c>
      <c r="AA42" s="19">
        <f>SUM(AA43:AA46)</f>
        <v>1830430759</v>
      </c>
    </row>
    <row r="43" spans="1:27" ht="13.5">
      <c r="A43" s="5" t="s">
        <v>47</v>
      </c>
      <c r="B43" s="3"/>
      <c r="C43" s="22">
        <v>1015741000</v>
      </c>
      <c r="D43" s="22"/>
      <c r="E43" s="23"/>
      <c r="F43" s="24">
        <v>1261456667</v>
      </c>
      <c r="G43" s="24">
        <v>13978938</v>
      </c>
      <c r="H43" s="24">
        <v>22467632</v>
      </c>
      <c r="I43" s="24">
        <v>14404131</v>
      </c>
      <c r="J43" s="24">
        <v>50850701</v>
      </c>
      <c r="K43" s="24">
        <v>24866779</v>
      </c>
      <c r="L43" s="24">
        <v>40867191</v>
      </c>
      <c r="M43" s="24">
        <v>60099639</v>
      </c>
      <c r="N43" s="24">
        <v>125833609</v>
      </c>
      <c r="O43" s="24">
        <v>11905681</v>
      </c>
      <c r="P43" s="24">
        <v>14742437</v>
      </c>
      <c r="Q43" s="24">
        <v>547448201</v>
      </c>
      <c r="R43" s="24">
        <v>574096319</v>
      </c>
      <c r="S43" s="24">
        <v>73053614</v>
      </c>
      <c r="T43" s="24">
        <v>80334582</v>
      </c>
      <c r="U43" s="24">
        <v>215662110</v>
      </c>
      <c r="V43" s="24">
        <v>369050306</v>
      </c>
      <c r="W43" s="24">
        <v>1119830935</v>
      </c>
      <c r="X43" s="24">
        <v>1286210834</v>
      </c>
      <c r="Y43" s="24">
        <v>-166379899</v>
      </c>
      <c r="Z43" s="6">
        <v>-12.94</v>
      </c>
      <c r="AA43" s="22">
        <v>1261456667</v>
      </c>
    </row>
    <row r="44" spans="1:27" ht="13.5">
      <c r="A44" s="5" t="s">
        <v>48</v>
      </c>
      <c r="B44" s="3"/>
      <c r="C44" s="22">
        <v>387958000</v>
      </c>
      <c r="D44" s="22"/>
      <c r="E44" s="23"/>
      <c r="F44" s="24">
        <v>305173061</v>
      </c>
      <c r="G44" s="24">
        <v>6880470</v>
      </c>
      <c r="H44" s="24">
        <v>9391841</v>
      </c>
      <c r="I44" s="24">
        <v>14426132</v>
      </c>
      <c r="J44" s="24">
        <v>30698443</v>
      </c>
      <c r="K44" s="24">
        <v>12769847</v>
      </c>
      <c r="L44" s="24">
        <v>15085688</v>
      </c>
      <c r="M44" s="24">
        <v>20409769</v>
      </c>
      <c r="N44" s="24">
        <v>48265304</v>
      </c>
      <c r="O44" s="24">
        <v>12278642</v>
      </c>
      <c r="P44" s="24">
        <v>5531672</v>
      </c>
      <c r="Q44" s="24">
        <v>16662720</v>
      </c>
      <c r="R44" s="24">
        <v>34473034</v>
      </c>
      <c r="S44" s="24">
        <v>10681783</v>
      </c>
      <c r="T44" s="24">
        <v>14450412</v>
      </c>
      <c r="U44" s="24">
        <v>9622576</v>
      </c>
      <c r="V44" s="24">
        <v>34754771</v>
      </c>
      <c r="W44" s="24">
        <v>148191552</v>
      </c>
      <c r="X44" s="24">
        <v>329411707</v>
      </c>
      <c r="Y44" s="24">
        <v>-181220155</v>
      </c>
      <c r="Z44" s="6">
        <v>-55.01</v>
      </c>
      <c r="AA44" s="22">
        <v>305173061</v>
      </c>
    </row>
    <row r="45" spans="1:27" ht="13.5">
      <c r="A45" s="5" t="s">
        <v>49</v>
      </c>
      <c r="B45" s="3"/>
      <c r="C45" s="25">
        <v>182074000</v>
      </c>
      <c r="D45" s="25"/>
      <c r="E45" s="26"/>
      <c r="F45" s="27">
        <v>156836159</v>
      </c>
      <c r="G45" s="27">
        <v>5050069</v>
      </c>
      <c r="H45" s="27">
        <v>5771129</v>
      </c>
      <c r="I45" s="27">
        <v>5980411</v>
      </c>
      <c r="J45" s="27">
        <v>16801609</v>
      </c>
      <c r="K45" s="27">
        <v>5947670</v>
      </c>
      <c r="L45" s="27">
        <v>6152731</v>
      </c>
      <c r="M45" s="27">
        <v>6602521</v>
      </c>
      <c r="N45" s="27">
        <v>18702922</v>
      </c>
      <c r="O45" s="27">
        <v>8560545</v>
      </c>
      <c r="P45" s="27">
        <v>6049924</v>
      </c>
      <c r="Q45" s="27">
        <v>6914318</v>
      </c>
      <c r="R45" s="27">
        <v>21524787</v>
      </c>
      <c r="S45" s="27">
        <v>5946829</v>
      </c>
      <c r="T45" s="27">
        <v>7369373</v>
      </c>
      <c r="U45" s="27">
        <v>6709667</v>
      </c>
      <c r="V45" s="27">
        <v>20025869</v>
      </c>
      <c r="W45" s="27">
        <v>77055187</v>
      </c>
      <c r="X45" s="27">
        <v>150237861</v>
      </c>
      <c r="Y45" s="27">
        <v>-73182674</v>
      </c>
      <c r="Z45" s="7">
        <v>-48.71</v>
      </c>
      <c r="AA45" s="25">
        <v>156836159</v>
      </c>
    </row>
    <row r="46" spans="1:27" ht="13.5">
      <c r="A46" s="5" t="s">
        <v>50</v>
      </c>
      <c r="B46" s="3"/>
      <c r="C46" s="22">
        <v>74943000</v>
      </c>
      <c r="D46" s="22"/>
      <c r="E46" s="23"/>
      <c r="F46" s="24">
        <v>106964872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104083380</v>
      </c>
      <c r="Y46" s="24">
        <v>-104083380</v>
      </c>
      <c r="Z46" s="6">
        <v>-100</v>
      </c>
      <c r="AA46" s="22">
        <v>106964872</v>
      </c>
    </row>
    <row r="47" spans="1:27" ht="13.5">
      <c r="A47" s="2" t="s">
        <v>51</v>
      </c>
      <c r="B47" s="8" t="s">
        <v>52</v>
      </c>
      <c r="C47" s="19">
        <v>3802000</v>
      </c>
      <c r="D47" s="19"/>
      <c r="E47" s="20"/>
      <c r="F47" s="21">
        <v>5580233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23915929</v>
      </c>
      <c r="Y47" s="21">
        <v>-23915929</v>
      </c>
      <c r="Z47" s="4">
        <v>-100</v>
      </c>
      <c r="AA47" s="19">
        <v>5580233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2721718000</v>
      </c>
      <c r="D48" s="40">
        <f>+D28+D32+D38+D42+D47</f>
        <v>0</v>
      </c>
      <c r="E48" s="41">
        <f t="shared" si="9"/>
        <v>2696508340</v>
      </c>
      <c r="F48" s="42">
        <f t="shared" si="9"/>
        <v>2694461763</v>
      </c>
      <c r="G48" s="42">
        <f t="shared" si="9"/>
        <v>75480496</v>
      </c>
      <c r="H48" s="42">
        <f t="shared" si="9"/>
        <v>87250937</v>
      </c>
      <c r="I48" s="42">
        <f t="shared" si="9"/>
        <v>103734386</v>
      </c>
      <c r="J48" s="42">
        <f t="shared" si="9"/>
        <v>266465819</v>
      </c>
      <c r="K48" s="42">
        <f t="shared" si="9"/>
        <v>97474462</v>
      </c>
      <c r="L48" s="42">
        <f t="shared" si="9"/>
        <v>122413780</v>
      </c>
      <c r="M48" s="42">
        <f t="shared" si="9"/>
        <v>152735257</v>
      </c>
      <c r="N48" s="42">
        <f t="shared" si="9"/>
        <v>372623499</v>
      </c>
      <c r="O48" s="42">
        <f t="shared" si="9"/>
        <v>89153656</v>
      </c>
      <c r="P48" s="42">
        <f t="shared" si="9"/>
        <v>79073648</v>
      </c>
      <c r="Q48" s="42">
        <f t="shared" si="9"/>
        <v>631807527</v>
      </c>
      <c r="R48" s="42">
        <f t="shared" si="9"/>
        <v>800034831</v>
      </c>
      <c r="S48" s="42">
        <f t="shared" si="9"/>
        <v>151702555</v>
      </c>
      <c r="T48" s="42">
        <f t="shared" si="9"/>
        <v>160925637</v>
      </c>
      <c r="U48" s="42">
        <f t="shared" si="9"/>
        <v>302412083</v>
      </c>
      <c r="V48" s="42">
        <f t="shared" si="9"/>
        <v>615040275</v>
      </c>
      <c r="W48" s="42">
        <f t="shared" si="9"/>
        <v>2054164424</v>
      </c>
      <c r="X48" s="42">
        <f t="shared" si="9"/>
        <v>2696508346</v>
      </c>
      <c r="Y48" s="42">
        <f t="shared" si="9"/>
        <v>-642343922</v>
      </c>
      <c r="Z48" s="43">
        <f>+IF(X48&lt;&gt;0,+(Y48/X48)*100,0)</f>
        <v>-23.821321486093407</v>
      </c>
      <c r="AA48" s="40">
        <f>+AA28+AA32+AA38+AA42+AA47</f>
        <v>2694461763</v>
      </c>
    </row>
    <row r="49" spans="1:27" ht="13.5">
      <c r="A49" s="14" t="s">
        <v>58</v>
      </c>
      <c r="B49" s="15"/>
      <c r="C49" s="44">
        <f aca="true" t="shared" si="10" ref="C49:Y49">+C25-C48</f>
        <v>-392758555</v>
      </c>
      <c r="D49" s="44">
        <f>+D25-D48</f>
        <v>0</v>
      </c>
      <c r="E49" s="45">
        <f t="shared" si="10"/>
        <v>185977785</v>
      </c>
      <c r="F49" s="46">
        <f t="shared" si="10"/>
        <v>210024362</v>
      </c>
      <c r="G49" s="46">
        <f t="shared" si="10"/>
        <v>193417930</v>
      </c>
      <c r="H49" s="46">
        <f t="shared" si="10"/>
        <v>96838460</v>
      </c>
      <c r="I49" s="46">
        <f t="shared" si="10"/>
        <v>50910535</v>
      </c>
      <c r="J49" s="46">
        <f t="shared" si="10"/>
        <v>341166925</v>
      </c>
      <c r="K49" s="46">
        <f t="shared" si="10"/>
        <v>80142050</v>
      </c>
      <c r="L49" s="46">
        <f t="shared" si="10"/>
        <v>35083991</v>
      </c>
      <c r="M49" s="46">
        <f t="shared" si="10"/>
        <v>83759472</v>
      </c>
      <c r="N49" s="46">
        <f t="shared" si="10"/>
        <v>198985513</v>
      </c>
      <c r="O49" s="46">
        <f t="shared" si="10"/>
        <v>67043192</v>
      </c>
      <c r="P49" s="46">
        <f t="shared" si="10"/>
        <v>87151129</v>
      </c>
      <c r="Q49" s="46">
        <f t="shared" si="10"/>
        <v>-388172667</v>
      </c>
      <c r="R49" s="46">
        <f t="shared" si="10"/>
        <v>-233978346</v>
      </c>
      <c r="S49" s="46">
        <f t="shared" si="10"/>
        <v>1991578</v>
      </c>
      <c r="T49" s="46">
        <f t="shared" si="10"/>
        <v>2336881</v>
      </c>
      <c r="U49" s="46">
        <f t="shared" si="10"/>
        <v>-117232325</v>
      </c>
      <c r="V49" s="46">
        <f t="shared" si="10"/>
        <v>-112903866</v>
      </c>
      <c r="W49" s="46">
        <f t="shared" si="10"/>
        <v>193270226</v>
      </c>
      <c r="X49" s="46">
        <f>IF(F25=F48,0,X25-X48)</f>
        <v>185977780</v>
      </c>
      <c r="Y49" s="46">
        <f t="shared" si="10"/>
        <v>7292446</v>
      </c>
      <c r="Z49" s="47">
        <f>+IF(X49&lt;&gt;0,+(Y49/X49)*100,0)</f>
        <v>3.921138320932748</v>
      </c>
      <c r="AA49" s="44">
        <f>+AA25-AA48</f>
        <v>210024362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455560219</v>
      </c>
      <c r="D5" s="19">
        <f>SUM(D6:D8)</f>
        <v>0</v>
      </c>
      <c r="E5" s="20">
        <f t="shared" si="0"/>
        <v>492831299</v>
      </c>
      <c r="F5" s="21">
        <f t="shared" si="0"/>
        <v>500176595</v>
      </c>
      <c r="G5" s="21">
        <f t="shared" si="0"/>
        <v>63259231</v>
      </c>
      <c r="H5" s="21">
        <f t="shared" si="0"/>
        <v>30504912</v>
      </c>
      <c r="I5" s="21">
        <f t="shared" si="0"/>
        <v>35539473</v>
      </c>
      <c r="J5" s="21">
        <f t="shared" si="0"/>
        <v>129303616</v>
      </c>
      <c r="K5" s="21">
        <f t="shared" si="0"/>
        <v>32055336</v>
      </c>
      <c r="L5" s="21">
        <f t="shared" si="0"/>
        <v>31765807</v>
      </c>
      <c r="M5" s="21">
        <f t="shared" si="0"/>
        <v>55035960</v>
      </c>
      <c r="N5" s="21">
        <f t="shared" si="0"/>
        <v>118857103</v>
      </c>
      <c r="O5" s="21">
        <f t="shared" si="0"/>
        <v>23619512</v>
      </c>
      <c r="P5" s="21">
        <f t="shared" si="0"/>
        <v>30856795</v>
      </c>
      <c r="Q5" s="21">
        <f t="shared" si="0"/>
        <v>52080816</v>
      </c>
      <c r="R5" s="21">
        <f t="shared" si="0"/>
        <v>106557123</v>
      </c>
      <c r="S5" s="21">
        <f t="shared" si="0"/>
        <v>33115879</v>
      </c>
      <c r="T5" s="21">
        <f t="shared" si="0"/>
        <v>34026041</v>
      </c>
      <c r="U5" s="21">
        <f t="shared" si="0"/>
        <v>32548894</v>
      </c>
      <c r="V5" s="21">
        <f t="shared" si="0"/>
        <v>99690814</v>
      </c>
      <c r="W5" s="21">
        <f t="shared" si="0"/>
        <v>454408656</v>
      </c>
      <c r="X5" s="21">
        <f t="shared" si="0"/>
        <v>492831299</v>
      </c>
      <c r="Y5" s="21">
        <f t="shared" si="0"/>
        <v>-38422643</v>
      </c>
      <c r="Z5" s="4">
        <f>+IF(X5&lt;&gt;0,+(Y5/X5)*100,0)</f>
        <v>-7.796307393212053</v>
      </c>
      <c r="AA5" s="19">
        <f>SUM(AA6:AA8)</f>
        <v>500176595</v>
      </c>
    </row>
    <row r="6" spans="1:27" ht="13.5">
      <c r="A6" s="5" t="s">
        <v>33</v>
      </c>
      <c r="B6" s="3"/>
      <c r="C6" s="22">
        <v>55526690</v>
      </c>
      <c r="D6" s="22"/>
      <c r="E6" s="23">
        <v>63831979</v>
      </c>
      <c r="F6" s="24">
        <v>67777230</v>
      </c>
      <c r="G6" s="24">
        <v>26378206</v>
      </c>
      <c r="H6" s="24">
        <v>30369</v>
      </c>
      <c r="I6" s="24">
        <v>145906</v>
      </c>
      <c r="J6" s="24">
        <v>26554481</v>
      </c>
      <c r="K6" s="24">
        <v>29626</v>
      </c>
      <c r="L6" s="24">
        <v>41658</v>
      </c>
      <c r="M6" s="24">
        <v>21084312</v>
      </c>
      <c r="N6" s="24">
        <v>21155596</v>
      </c>
      <c r="O6" s="24">
        <v>5531</v>
      </c>
      <c r="P6" s="24">
        <v>17219</v>
      </c>
      <c r="Q6" s="24">
        <v>15872945</v>
      </c>
      <c r="R6" s="24">
        <v>15895695</v>
      </c>
      <c r="S6" s="24">
        <v>33382</v>
      </c>
      <c r="T6" s="24">
        <v>552517</v>
      </c>
      <c r="U6" s="24">
        <v>78913</v>
      </c>
      <c r="V6" s="24">
        <v>664812</v>
      </c>
      <c r="W6" s="24">
        <v>64270584</v>
      </c>
      <c r="X6" s="24">
        <v>63831979</v>
      </c>
      <c r="Y6" s="24">
        <v>438605</v>
      </c>
      <c r="Z6" s="6">
        <v>0.69</v>
      </c>
      <c r="AA6" s="22">
        <v>67777230</v>
      </c>
    </row>
    <row r="7" spans="1:27" ht="13.5">
      <c r="A7" s="5" t="s">
        <v>34</v>
      </c>
      <c r="B7" s="3"/>
      <c r="C7" s="25">
        <v>364628071</v>
      </c>
      <c r="D7" s="25"/>
      <c r="E7" s="26">
        <v>347134688</v>
      </c>
      <c r="F7" s="27">
        <v>356794791</v>
      </c>
      <c r="G7" s="27">
        <v>35185662</v>
      </c>
      <c r="H7" s="27">
        <v>28827589</v>
      </c>
      <c r="I7" s="27">
        <v>32058731</v>
      </c>
      <c r="J7" s="27">
        <v>96071982</v>
      </c>
      <c r="K7" s="27">
        <v>30633919</v>
      </c>
      <c r="L7" s="27">
        <v>29344537</v>
      </c>
      <c r="M7" s="27">
        <v>33313366</v>
      </c>
      <c r="N7" s="27">
        <v>93291822</v>
      </c>
      <c r="O7" s="27">
        <v>20598530</v>
      </c>
      <c r="P7" s="27">
        <v>29017215</v>
      </c>
      <c r="Q7" s="27">
        <v>33860976</v>
      </c>
      <c r="R7" s="27">
        <v>83476721</v>
      </c>
      <c r="S7" s="27">
        <v>31416456</v>
      </c>
      <c r="T7" s="27">
        <v>31537097</v>
      </c>
      <c r="U7" s="27">
        <v>30730784</v>
      </c>
      <c r="V7" s="27">
        <v>93684337</v>
      </c>
      <c r="W7" s="27">
        <v>366524862</v>
      </c>
      <c r="X7" s="27">
        <v>347134688</v>
      </c>
      <c r="Y7" s="27">
        <v>19390174</v>
      </c>
      <c r="Z7" s="7">
        <v>5.59</v>
      </c>
      <c r="AA7" s="25">
        <v>356794791</v>
      </c>
    </row>
    <row r="8" spans="1:27" ht="13.5">
      <c r="A8" s="5" t="s">
        <v>35</v>
      </c>
      <c r="B8" s="3"/>
      <c r="C8" s="22">
        <v>35405458</v>
      </c>
      <c r="D8" s="22"/>
      <c r="E8" s="23">
        <v>81864632</v>
      </c>
      <c r="F8" s="24">
        <v>75604574</v>
      </c>
      <c r="G8" s="24">
        <v>1695363</v>
      </c>
      <c r="H8" s="24">
        <v>1646954</v>
      </c>
      <c r="I8" s="24">
        <v>3334836</v>
      </c>
      <c r="J8" s="24">
        <v>6677153</v>
      </c>
      <c r="K8" s="24">
        <v>1391791</v>
      </c>
      <c r="L8" s="24">
        <v>2379612</v>
      </c>
      <c r="M8" s="24">
        <v>638282</v>
      </c>
      <c r="N8" s="24">
        <v>4409685</v>
      </c>
      <c r="O8" s="24">
        <v>3015451</v>
      </c>
      <c r="P8" s="24">
        <v>1822361</v>
      </c>
      <c r="Q8" s="24">
        <v>2346895</v>
      </c>
      <c r="R8" s="24">
        <v>7184707</v>
      </c>
      <c r="S8" s="24">
        <v>1666041</v>
      </c>
      <c r="T8" s="24">
        <v>1936427</v>
      </c>
      <c r="U8" s="24">
        <v>1739197</v>
      </c>
      <c r="V8" s="24">
        <v>5341665</v>
      </c>
      <c r="W8" s="24">
        <v>23613210</v>
      </c>
      <c r="X8" s="24">
        <v>81864632</v>
      </c>
      <c r="Y8" s="24">
        <v>-58251422</v>
      </c>
      <c r="Z8" s="6">
        <v>-71.16</v>
      </c>
      <c r="AA8" s="22">
        <v>75604574</v>
      </c>
    </row>
    <row r="9" spans="1:27" ht="13.5">
      <c r="A9" s="2" t="s">
        <v>36</v>
      </c>
      <c r="B9" s="3"/>
      <c r="C9" s="19">
        <f aca="true" t="shared" si="1" ref="C9:Y9">SUM(C10:C14)</f>
        <v>34714095</v>
      </c>
      <c r="D9" s="19">
        <f>SUM(D10:D14)</f>
        <v>0</v>
      </c>
      <c r="E9" s="20">
        <f t="shared" si="1"/>
        <v>18391257</v>
      </c>
      <c r="F9" s="21">
        <f t="shared" si="1"/>
        <v>26538401</v>
      </c>
      <c r="G9" s="21">
        <f t="shared" si="1"/>
        <v>634854</v>
      </c>
      <c r="H9" s="21">
        <f t="shared" si="1"/>
        <v>746685</v>
      </c>
      <c r="I9" s="21">
        <f t="shared" si="1"/>
        <v>637076</v>
      </c>
      <c r="J9" s="21">
        <f t="shared" si="1"/>
        <v>2018615</v>
      </c>
      <c r="K9" s="21">
        <f t="shared" si="1"/>
        <v>3219024</v>
      </c>
      <c r="L9" s="21">
        <f t="shared" si="1"/>
        <v>1277438</v>
      </c>
      <c r="M9" s="21">
        <f t="shared" si="1"/>
        <v>3370168</v>
      </c>
      <c r="N9" s="21">
        <f t="shared" si="1"/>
        <v>7866630</v>
      </c>
      <c r="O9" s="21">
        <f t="shared" si="1"/>
        <v>2936648</v>
      </c>
      <c r="P9" s="21">
        <f t="shared" si="1"/>
        <v>1846391</v>
      </c>
      <c r="Q9" s="21">
        <f t="shared" si="1"/>
        <v>1948297</v>
      </c>
      <c r="R9" s="21">
        <f t="shared" si="1"/>
        <v>6731336</v>
      </c>
      <c r="S9" s="21">
        <f t="shared" si="1"/>
        <v>-17072</v>
      </c>
      <c r="T9" s="21">
        <f t="shared" si="1"/>
        <v>676524</v>
      </c>
      <c r="U9" s="21">
        <f t="shared" si="1"/>
        <v>1931142</v>
      </c>
      <c r="V9" s="21">
        <f t="shared" si="1"/>
        <v>2590594</v>
      </c>
      <c r="W9" s="21">
        <f t="shared" si="1"/>
        <v>19207175</v>
      </c>
      <c r="X9" s="21">
        <f t="shared" si="1"/>
        <v>18391257</v>
      </c>
      <c r="Y9" s="21">
        <f t="shared" si="1"/>
        <v>815918</v>
      </c>
      <c r="Z9" s="4">
        <f>+IF(X9&lt;&gt;0,+(Y9/X9)*100,0)</f>
        <v>4.4364449912259944</v>
      </c>
      <c r="AA9" s="19">
        <f>SUM(AA10:AA14)</f>
        <v>26538401</v>
      </c>
    </row>
    <row r="10" spans="1:27" ht="13.5">
      <c r="A10" s="5" t="s">
        <v>37</v>
      </c>
      <c r="B10" s="3"/>
      <c r="C10" s="22">
        <v>4186425</v>
      </c>
      <c r="D10" s="22"/>
      <c r="E10" s="23">
        <v>4128467</v>
      </c>
      <c r="F10" s="24">
        <v>4501920</v>
      </c>
      <c r="G10" s="24">
        <v>241824</v>
      </c>
      <c r="H10" s="24">
        <v>153829</v>
      </c>
      <c r="I10" s="24">
        <v>115114</v>
      </c>
      <c r="J10" s="24">
        <v>510767</v>
      </c>
      <c r="K10" s="24">
        <v>149906</v>
      </c>
      <c r="L10" s="24">
        <v>184120</v>
      </c>
      <c r="M10" s="24">
        <v>1192331</v>
      </c>
      <c r="N10" s="24">
        <v>1526357</v>
      </c>
      <c r="O10" s="24">
        <v>95577</v>
      </c>
      <c r="P10" s="24">
        <v>544514</v>
      </c>
      <c r="Q10" s="24">
        <v>121380</v>
      </c>
      <c r="R10" s="24">
        <v>761471</v>
      </c>
      <c r="S10" s="24">
        <v>109322</v>
      </c>
      <c r="T10" s="24">
        <v>129253</v>
      </c>
      <c r="U10" s="24">
        <v>1461702</v>
      </c>
      <c r="V10" s="24">
        <v>1700277</v>
      </c>
      <c r="W10" s="24">
        <v>4498872</v>
      </c>
      <c r="X10" s="24">
        <v>4128467</v>
      </c>
      <c r="Y10" s="24">
        <v>370405</v>
      </c>
      <c r="Z10" s="6">
        <v>8.97</v>
      </c>
      <c r="AA10" s="22">
        <v>4501920</v>
      </c>
    </row>
    <row r="11" spans="1:27" ht="13.5">
      <c r="A11" s="5" t="s">
        <v>38</v>
      </c>
      <c r="B11" s="3"/>
      <c r="C11" s="22">
        <v>3630047</v>
      </c>
      <c r="D11" s="22"/>
      <c r="E11" s="23">
        <v>4679553</v>
      </c>
      <c r="F11" s="24">
        <v>4837064</v>
      </c>
      <c r="G11" s="24">
        <v>46077</v>
      </c>
      <c r="H11" s="24">
        <v>21028</v>
      </c>
      <c r="I11" s="24">
        <v>40131</v>
      </c>
      <c r="J11" s="24">
        <v>107236</v>
      </c>
      <c r="K11" s="24">
        <v>38909</v>
      </c>
      <c r="L11" s="24">
        <v>65649</v>
      </c>
      <c r="M11" s="24">
        <v>1527750</v>
      </c>
      <c r="N11" s="24">
        <v>1632308</v>
      </c>
      <c r="O11" s="24">
        <v>1598178</v>
      </c>
      <c r="P11" s="24">
        <v>948540</v>
      </c>
      <c r="Q11" s="24">
        <v>1214311</v>
      </c>
      <c r="R11" s="24">
        <v>3761029</v>
      </c>
      <c r="S11" s="24">
        <v>-787697</v>
      </c>
      <c r="T11" s="24">
        <v>33750</v>
      </c>
      <c r="U11" s="24">
        <v>6690</v>
      </c>
      <c r="V11" s="24">
        <v>-747257</v>
      </c>
      <c r="W11" s="24">
        <v>4753316</v>
      </c>
      <c r="X11" s="24">
        <v>4679553</v>
      </c>
      <c r="Y11" s="24">
        <v>73763</v>
      </c>
      <c r="Z11" s="6">
        <v>1.58</v>
      </c>
      <c r="AA11" s="22">
        <v>4837064</v>
      </c>
    </row>
    <row r="12" spans="1:27" ht="13.5">
      <c r="A12" s="5" t="s">
        <v>39</v>
      </c>
      <c r="B12" s="3"/>
      <c r="C12" s="22">
        <v>25953431</v>
      </c>
      <c r="D12" s="22"/>
      <c r="E12" s="23">
        <v>8645343</v>
      </c>
      <c r="F12" s="24">
        <v>15597084</v>
      </c>
      <c r="G12" s="24">
        <v>323635</v>
      </c>
      <c r="H12" s="24">
        <v>551250</v>
      </c>
      <c r="I12" s="24">
        <v>453956</v>
      </c>
      <c r="J12" s="24">
        <v>1328841</v>
      </c>
      <c r="K12" s="24">
        <v>3002232</v>
      </c>
      <c r="L12" s="24">
        <v>1003905</v>
      </c>
      <c r="M12" s="24">
        <v>580050</v>
      </c>
      <c r="N12" s="24">
        <v>4586187</v>
      </c>
      <c r="O12" s="24">
        <v>1222003</v>
      </c>
      <c r="P12" s="24">
        <v>331870</v>
      </c>
      <c r="Q12" s="24">
        <v>591079</v>
      </c>
      <c r="R12" s="24">
        <v>2144952</v>
      </c>
      <c r="S12" s="24">
        <v>630806</v>
      </c>
      <c r="T12" s="24">
        <v>486117</v>
      </c>
      <c r="U12" s="24">
        <v>326433</v>
      </c>
      <c r="V12" s="24">
        <v>1443356</v>
      </c>
      <c r="W12" s="24">
        <v>9503336</v>
      </c>
      <c r="X12" s="24">
        <v>8645343</v>
      </c>
      <c r="Y12" s="24">
        <v>857993</v>
      </c>
      <c r="Z12" s="6">
        <v>9.92</v>
      </c>
      <c r="AA12" s="22">
        <v>15597084</v>
      </c>
    </row>
    <row r="13" spans="1:27" ht="13.5">
      <c r="A13" s="5" t="s">
        <v>40</v>
      </c>
      <c r="B13" s="3"/>
      <c r="C13" s="22">
        <v>452631</v>
      </c>
      <c r="D13" s="22"/>
      <c r="E13" s="23">
        <v>634054</v>
      </c>
      <c r="F13" s="24">
        <v>1293493</v>
      </c>
      <c r="G13" s="24">
        <v>17218</v>
      </c>
      <c r="H13" s="24">
        <v>17218</v>
      </c>
      <c r="I13" s="24">
        <v>17218</v>
      </c>
      <c r="J13" s="24">
        <v>51654</v>
      </c>
      <c r="K13" s="24">
        <v>17218</v>
      </c>
      <c r="L13" s="24">
        <v>16993</v>
      </c>
      <c r="M13" s="24">
        <v>67203</v>
      </c>
      <c r="N13" s="24">
        <v>101414</v>
      </c>
      <c r="O13" s="24">
        <v>16953</v>
      </c>
      <c r="P13" s="24">
        <v>16953</v>
      </c>
      <c r="Q13" s="24">
        <v>17013</v>
      </c>
      <c r="R13" s="24">
        <v>50919</v>
      </c>
      <c r="S13" s="24">
        <v>17583</v>
      </c>
      <c r="T13" s="24">
        <v>17273</v>
      </c>
      <c r="U13" s="24">
        <v>-15416</v>
      </c>
      <c r="V13" s="24">
        <v>19440</v>
      </c>
      <c r="W13" s="24">
        <v>223427</v>
      </c>
      <c r="X13" s="24">
        <v>634054</v>
      </c>
      <c r="Y13" s="24">
        <v>-410627</v>
      </c>
      <c r="Z13" s="6">
        <v>-64.76</v>
      </c>
      <c r="AA13" s="22">
        <v>1293493</v>
      </c>
    </row>
    <row r="14" spans="1:27" ht="13.5">
      <c r="A14" s="5" t="s">
        <v>41</v>
      </c>
      <c r="B14" s="3"/>
      <c r="C14" s="25">
        <v>491561</v>
      </c>
      <c r="D14" s="25"/>
      <c r="E14" s="26">
        <v>303840</v>
      </c>
      <c r="F14" s="27">
        <v>308840</v>
      </c>
      <c r="G14" s="27">
        <v>6100</v>
      </c>
      <c r="H14" s="27">
        <v>3360</v>
      </c>
      <c r="I14" s="27">
        <v>10657</v>
      </c>
      <c r="J14" s="27">
        <v>20117</v>
      </c>
      <c r="K14" s="27">
        <v>10759</v>
      </c>
      <c r="L14" s="27">
        <v>6771</v>
      </c>
      <c r="M14" s="27">
        <v>2834</v>
      </c>
      <c r="N14" s="27">
        <v>20364</v>
      </c>
      <c r="O14" s="27">
        <v>3937</v>
      </c>
      <c r="P14" s="27">
        <v>4514</v>
      </c>
      <c r="Q14" s="27">
        <v>4514</v>
      </c>
      <c r="R14" s="27">
        <v>12965</v>
      </c>
      <c r="S14" s="27">
        <v>12914</v>
      </c>
      <c r="T14" s="27">
        <v>10131</v>
      </c>
      <c r="U14" s="27">
        <v>151733</v>
      </c>
      <c r="V14" s="27">
        <v>174778</v>
      </c>
      <c r="W14" s="27">
        <v>228224</v>
      </c>
      <c r="X14" s="27">
        <v>303840</v>
      </c>
      <c r="Y14" s="27">
        <v>-75616</v>
      </c>
      <c r="Z14" s="7">
        <v>-24.89</v>
      </c>
      <c r="AA14" s="25">
        <v>308840</v>
      </c>
    </row>
    <row r="15" spans="1:27" ht="13.5">
      <c r="A15" s="2" t="s">
        <v>42</v>
      </c>
      <c r="B15" s="8"/>
      <c r="C15" s="19">
        <f aca="true" t="shared" si="2" ref="C15:Y15">SUM(C16:C18)</f>
        <v>64034982</v>
      </c>
      <c r="D15" s="19">
        <f>SUM(D16:D18)</f>
        <v>0</v>
      </c>
      <c r="E15" s="20">
        <f t="shared" si="2"/>
        <v>51612432</v>
      </c>
      <c r="F15" s="21">
        <f t="shared" si="2"/>
        <v>46210604</v>
      </c>
      <c r="G15" s="21">
        <f t="shared" si="2"/>
        <v>828125</v>
      </c>
      <c r="H15" s="21">
        <f t="shared" si="2"/>
        <v>2484724</v>
      </c>
      <c r="I15" s="21">
        <f t="shared" si="2"/>
        <v>2839945</v>
      </c>
      <c r="J15" s="21">
        <f t="shared" si="2"/>
        <v>6152794</v>
      </c>
      <c r="K15" s="21">
        <f t="shared" si="2"/>
        <v>2857183</v>
      </c>
      <c r="L15" s="21">
        <f t="shared" si="2"/>
        <v>2439555</v>
      </c>
      <c r="M15" s="21">
        <f t="shared" si="2"/>
        <v>8342509</v>
      </c>
      <c r="N15" s="21">
        <f t="shared" si="2"/>
        <v>13639247</v>
      </c>
      <c r="O15" s="21">
        <f t="shared" si="2"/>
        <v>7110093</v>
      </c>
      <c r="P15" s="21">
        <f t="shared" si="2"/>
        <v>1974593</v>
      </c>
      <c r="Q15" s="21">
        <f t="shared" si="2"/>
        <v>4045206</v>
      </c>
      <c r="R15" s="21">
        <f t="shared" si="2"/>
        <v>13129892</v>
      </c>
      <c r="S15" s="21">
        <f t="shared" si="2"/>
        <v>4215109</v>
      </c>
      <c r="T15" s="21">
        <f t="shared" si="2"/>
        <v>1508028</v>
      </c>
      <c r="U15" s="21">
        <f t="shared" si="2"/>
        <v>6549924</v>
      </c>
      <c r="V15" s="21">
        <f t="shared" si="2"/>
        <v>12273061</v>
      </c>
      <c r="W15" s="21">
        <f t="shared" si="2"/>
        <v>45194994</v>
      </c>
      <c r="X15" s="21">
        <f t="shared" si="2"/>
        <v>51612432</v>
      </c>
      <c r="Y15" s="21">
        <f t="shared" si="2"/>
        <v>-6417438</v>
      </c>
      <c r="Z15" s="4">
        <f>+IF(X15&lt;&gt;0,+(Y15/X15)*100,0)</f>
        <v>-12.433899646503772</v>
      </c>
      <c r="AA15" s="19">
        <f>SUM(AA16:AA18)</f>
        <v>46210604</v>
      </c>
    </row>
    <row r="16" spans="1:27" ht="13.5">
      <c r="A16" s="5" t="s">
        <v>43</v>
      </c>
      <c r="B16" s="3"/>
      <c r="C16" s="22">
        <v>18096962</v>
      </c>
      <c r="D16" s="22"/>
      <c r="E16" s="23">
        <v>3831949</v>
      </c>
      <c r="F16" s="24">
        <v>4430871</v>
      </c>
      <c r="G16" s="24">
        <v>166694</v>
      </c>
      <c r="H16" s="24">
        <v>72800</v>
      </c>
      <c r="I16" s="24">
        <v>108376</v>
      </c>
      <c r="J16" s="24">
        <v>347870</v>
      </c>
      <c r="K16" s="24">
        <v>119629</v>
      </c>
      <c r="L16" s="24">
        <v>98537</v>
      </c>
      <c r="M16" s="24">
        <v>76073</v>
      </c>
      <c r="N16" s="24">
        <v>294239</v>
      </c>
      <c r="O16" s="24">
        <v>83180</v>
      </c>
      <c r="P16" s="24">
        <v>71477</v>
      </c>
      <c r="Q16" s="24">
        <v>238500</v>
      </c>
      <c r="R16" s="24">
        <v>393157</v>
      </c>
      <c r="S16" s="24">
        <v>53871</v>
      </c>
      <c r="T16" s="24">
        <v>154746</v>
      </c>
      <c r="U16" s="24">
        <v>136520</v>
      </c>
      <c r="V16" s="24">
        <v>345137</v>
      </c>
      <c r="W16" s="24">
        <v>1380403</v>
      </c>
      <c r="X16" s="24">
        <v>3831949</v>
      </c>
      <c r="Y16" s="24">
        <v>-2451546</v>
      </c>
      <c r="Z16" s="6">
        <v>-63.98</v>
      </c>
      <c r="AA16" s="22">
        <v>4430871</v>
      </c>
    </row>
    <row r="17" spans="1:27" ht="13.5">
      <c r="A17" s="5" t="s">
        <v>44</v>
      </c>
      <c r="B17" s="3"/>
      <c r="C17" s="22">
        <v>45938020</v>
      </c>
      <c r="D17" s="22"/>
      <c r="E17" s="23">
        <v>47780483</v>
      </c>
      <c r="F17" s="24">
        <v>41779733</v>
      </c>
      <c r="G17" s="24">
        <v>661431</v>
      </c>
      <c r="H17" s="24">
        <v>2411924</v>
      </c>
      <c r="I17" s="24">
        <v>2731569</v>
      </c>
      <c r="J17" s="24">
        <v>5804924</v>
      </c>
      <c r="K17" s="24">
        <v>2737554</v>
      </c>
      <c r="L17" s="24">
        <v>2341018</v>
      </c>
      <c r="M17" s="24">
        <v>8266436</v>
      </c>
      <c r="N17" s="24">
        <v>13345008</v>
      </c>
      <c r="O17" s="24">
        <v>7026913</v>
      </c>
      <c r="P17" s="24">
        <v>1903116</v>
      </c>
      <c r="Q17" s="24">
        <v>3806706</v>
      </c>
      <c r="R17" s="24">
        <v>12736735</v>
      </c>
      <c r="S17" s="24">
        <v>4161238</v>
      </c>
      <c r="T17" s="24">
        <v>1353282</v>
      </c>
      <c r="U17" s="24">
        <v>6413404</v>
      </c>
      <c r="V17" s="24">
        <v>11927924</v>
      </c>
      <c r="W17" s="24">
        <v>43814591</v>
      </c>
      <c r="X17" s="24">
        <v>47780483</v>
      </c>
      <c r="Y17" s="24">
        <v>-3965892</v>
      </c>
      <c r="Z17" s="6">
        <v>-8.3</v>
      </c>
      <c r="AA17" s="22">
        <v>41779733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865837060</v>
      </c>
      <c r="D19" s="19">
        <f>SUM(D20:D23)</f>
        <v>0</v>
      </c>
      <c r="E19" s="20">
        <f t="shared" si="3"/>
        <v>884063681</v>
      </c>
      <c r="F19" s="21">
        <f t="shared" si="3"/>
        <v>845628608</v>
      </c>
      <c r="G19" s="21">
        <f t="shared" si="3"/>
        <v>91357371</v>
      </c>
      <c r="H19" s="21">
        <f t="shared" si="3"/>
        <v>70243048</v>
      </c>
      <c r="I19" s="21">
        <f t="shared" si="3"/>
        <v>71571279</v>
      </c>
      <c r="J19" s="21">
        <f t="shared" si="3"/>
        <v>233171698</v>
      </c>
      <c r="K19" s="21">
        <f t="shared" si="3"/>
        <v>61669924</v>
      </c>
      <c r="L19" s="21">
        <f t="shared" si="3"/>
        <v>65940133</v>
      </c>
      <c r="M19" s="21">
        <f t="shared" si="3"/>
        <v>84436701</v>
      </c>
      <c r="N19" s="21">
        <f t="shared" si="3"/>
        <v>212046758</v>
      </c>
      <c r="O19" s="21">
        <f t="shared" si="3"/>
        <v>57383376</v>
      </c>
      <c r="P19" s="21">
        <f t="shared" si="3"/>
        <v>63645274</v>
      </c>
      <c r="Q19" s="21">
        <f t="shared" si="3"/>
        <v>76942265</v>
      </c>
      <c r="R19" s="21">
        <f t="shared" si="3"/>
        <v>197970915</v>
      </c>
      <c r="S19" s="21">
        <f t="shared" si="3"/>
        <v>30992156</v>
      </c>
      <c r="T19" s="21">
        <f t="shared" si="3"/>
        <v>61430290</v>
      </c>
      <c r="U19" s="21">
        <f t="shared" si="3"/>
        <v>76149523</v>
      </c>
      <c r="V19" s="21">
        <f t="shared" si="3"/>
        <v>168571969</v>
      </c>
      <c r="W19" s="21">
        <f t="shared" si="3"/>
        <v>811761340</v>
      </c>
      <c r="X19" s="21">
        <f t="shared" si="3"/>
        <v>884063681</v>
      </c>
      <c r="Y19" s="21">
        <f t="shared" si="3"/>
        <v>-72302341</v>
      </c>
      <c r="Z19" s="4">
        <f>+IF(X19&lt;&gt;0,+(Y19/X19)*100,0)</f>
        <v>-8.178408699949749</v>
      </c>
      <c r="AA19" s="19">
        <f>SUM(AA20:AA23)</f>
        <v>845628608</v>
      </c>
    </row>
    <row r="20" spans="1:27" ht="13.5">
      <c r="A20" s="5" t="s">
        <v>47</v>
      </c>
      <c r="B20" s="3"/>
      <c r="C20" s="22">
        <v>531505204</v>
      </c>
      <c r="D20" s="22"/>
      <c r="E20" s="23">
        <v>589515388</v>
      </c>
      <c r="F20" s="24">
        <v>551084217</v>
      </c>
      <c r="G20" s="24">
        <v>50217568</v>
      </c>
      <c r="H20" s="24">
        <v>57685454</v>
      </c>
      <c r="I20" s="24">
        <v>54306772</v>
      </c>
      <c r="J20" s="24">
        <v>162209794</v>
      </c>
      <c r="K20" s="24">
        <v>43861126</v>
      </c>
      <c r="L20" s="24">
        <v>49032578</v>
      </c>
      <c r="M20" s="24">
        <v>46832874</v>
      </c>
      <c r="N20" s="24">
        <v>139726578</v>
      </c>
      <c r="O20" s="24">
        <v>40610104</v>
      </c>
      <c r="P20" s="24">
        <v>46174016</v>
      </c>
      <c r="Q20" s="24">
        <v>44140878</v>
      </c>
      <c r="R20" s="24">
        <v>130924998</v>
      </c>
      <c r="S20" s="24">
        <v>15738901</v>
      </c>
      <c r="T20" s="24">
        <v>41966045</v>
      </c>
      <c r="U20" s="24">
        <v>55834332</v>
      </c>
      <c r="V20" s="24">
        <v>113539278</v>
      </c>
      <c r="W20" s="24">
        <v>546400648</v>
      </c>
      <c r="X20" s="24">
        <v>589515388</v>
      </c>
      <c r="Y20" s="24">
        <v>-43114740</v>
      </c>
      <c r="Z20" s="6">
        <v>-7.31</v>
      </c>
      <c r="AA20" s="22">
        <v>551084217</v>
      </c>
    </row>
    <row r="21" spans="1:27" ht="13.5">
      <c r="A21" s="5" t="s">
        <v>48</v>
      </c>
      <c r="B21" s="3"/>
      <c r="C21" s="22">
        <v>125152230</v>
      </c>
      <c r="D21" s="22"/>
      <c r="E21" s="23">
        <v>110532581</v>
      </c>
      <c r="F21" s="24">
        <v>108127634</v>
      </c>
      <c r="G21" s="24">
        <v>10086823</v>
      </c>
      <c r="H21" s="24">
        <v>5457333</v>
      </c>
      <c r="I21" s="24">
        <v>7145786</v>
      </c>
      <c r="J21" s="24">
        <v>22689942</v>
      </c>
      <c r="K21" s="24">
        <v>6481263</v>
      </c>
      <c r="L21" s="24">
        <v>5788844</v>
      </c>
      <c r="M21" s="24">
        <v>12471394</v>
      </c>
      <c r="N21" s="24">
        <v>24741501</v>
      </c>
      <c r="O21" s="24">
        <v>6834409</v>
      </c>
      <c r="P21" s="24">
        <v>7237316</v>
      </c>
      <c r="Q21" s="24">
        <v>9986493</v>
      </c>
      <c r="R21" s="24">
        <v>24058218</v>
      </c>
      <c r="S21" s="24">
        <v>5816712</v>
      </c>
      <c r="T21" s="24">
        <v>9114033</v>
      </c>
      <c r="U21" s="24">
        <v>8326175</v>
      </c>
      <c r="V21" s="24">
        <v>23256920</v>
      </c>
      <c r="W21" s="24">
        <v>94746581</v>
      </c>
      <c r="X21" s="24">
        <v>110532581</v>
      </c>
      <c r="Y21" s="24">
        <v>-15786000</v>
      </c>
      <c r="Z21" s="6">
        <v>-14.28</v>
      </c>
      <c r="AA21" s="22">
        <v>108127634</v>
      </c>
    </row>
    <row r="22" spans="1:27" ht="13.5">
      <c r="A22" s="5" t="s">
        <v>49</v>
      </c>
      <c r="B22" s="3"/>
      <c r="C22" s="25">
        <v>95497955</v>
      </c>
      <c r="D22" s="25"/>
      <c r="E22" s="26">
        <v>91562977</v>
      </c>
      <c r="F22" s="27">
        <v>93404147</v>
      </c>
      <c r="G22" s="27">
        <v>13958668</v>
      </c>
      <c r="H22" s="27">
        <v>3328669</v>
      </c>
      <c r="I22" s="27">
        <v>4774907</v>
      </c>
      <c r="J22" s="27">
        <v>22062244</v>
      </c>
      <c r="K22" s="27">
        <v>5299561</v>
      </c>
      <c r="L22" s="27">
        <v>4938806</v>
      </c>
      <c r="M22" s="27">
        <v>11871691</v>
      </c>
      <c r="N22" s="27">
        <v>22110058</v>
      </c>
      <c r="O22" s="27">
        <v>4699535</v>
      </c>
      <c r="P22" s="27">
        <v>4697906</v>
      </c>
      <c r="Q22" s="27">
        <v>11466608</v>
      </c>
      <c r="R22" s="27">
        <v>20864049</v>
      </c>
      <c r="S22" s="27">
        <v>4320797</v>
      </c>
      <c r="T22" s="27">
        <v>4771398</v>
      </c>
      <c r="U22" s="27">
        <v>6536747</v>
      </c>
      <c r="V22" s="27">
        <v>15628942</v>
      </c>
      <c r="W22" s="27">
        <v>80665293</v>
      </c>
      <c r="X22" s="27">
        <v>91562977</v>
      </c>
      <c r="Y22" s="27">
        <v>-10897684</v>
      </c>
      <c r="Z22" s="7">
        <v>-11.9</v>
      </c>
      <c r="AA22" s="25">
        <v>93404147</v>
      </c>
    </row>
    <row r="23" spans="1:27" ht="13.5">
      <c r="A23" s="5" t="s">
        <v>50</v>
      </c>
      <c r="B23" s="3"/>
      <c r="C23" s="22">
        <v>113681671</v>
      </c>
      <c r="D23" s="22"/>
      <c r="E23" s="23">
        <v>92452735</v>
      </c>
      <c r="F23" s="24">
        <v>93012610</v>
      </c>
      <c r="G23" s="24">
        <v>17094312</v>
      </c>
      <c r="H23" s="24">
        <v>3771592</v>
      </c>
      <c r="I23" s="24">
        <v>5343814</v>
      </c>
      <c r="J23" s="24">
        <v>26209718</v>
      </c>
      <c r="K23" s="24">
        <v>6027974</v>
      </c>
      <c r="L23" s="24">
        <v>6179905</v>
      </c>
      <c r="M23" s="24">
        <v>13260742</v>
      </c>
      <c r="N23" s="24">
        <v>25468621</v>
      </c>
      <c r="O23" s="24">
        <v>5239328</v>
      </c>
      <c r="P23" s="24">
        <v>5536036</v>
      </c>
      <c r="Q23" s="24">
        <v>11348286</v>
      </c>
      <c r="R23" s="24">
        <v>22123650</v>
      </c>
      <c r="S23" s="24">
        <v>5115746</v>
      </c>
      <c r="T23" s="24">
        <v>5578814</v>
      </c>
      <c r="U23" s="24">
        <v>5452269</v>
      </c>
      <c r="V23" s="24">
        <v>16146829</v>
      </c>
      <c r="W23" s="24">
        <v>89948818</v>
      </c>
      <c r="X23" s="24">
        <v>92452735</v>
      </c>
      <c r="Y23" s="24">
        <v>-2503917</v>
      </c>
      <c r="Z23" s="6">
        <v>-2.71</v>
      </c>
      <c r="AA23" s="22">
        <v>93012610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1420146356</v>
      </c>
      <c r="D25" s="40">
        <f>+D5+D9+D15+D19+D24</f>
        <v>0</v>
      </c>
      <c r="E25" s="41">
        <f t="shared" si="4"/>
        <v>1446898669</v>
      </c>
      <c r="F25" s="42">
        <f t="shared" si="4"/>
        <v>1418554208</v>
      </c>
      <c r="G25" s="42">
        <f t="shared" si="4"/>
        <v>156079581</v>
      </c>
      <c r="H25" s="42">
        <f t="shared" si="4"/>
        <v>103979369</v>
      </c>
      <c r="I25" s="42">
        <f t="shared" si="4"/>
        <v>110587773</v>
      </c>
      <c r="J25" s="42">
        <f t="shared" si="4"/>
        <v>370646723</v>
      </c>
      <c r="K25" s="42">
        <f t="shared" si="4"/>
        <v>99801467</v>
      </c>
      <c r="L25" s="42">
        <f t="shared" si="4"/>
        <v>101422933</v>
      </c>
      <c r="M25" s="42">
        <f t="shared" si="4"/>
        <v>151185338</v>
      </c>
      <c r="N25" s="42">
        <f t="shared" si="4"/>
        <v>352409738</v>
      </c>
      <c r="O25" s="42">
        <f t="shared" si="4"/>
        <v>91049629</v>
      </c>
      <c r="P25" s="42">
        <f t="shared" si="4"/>
        <v>98323053</v>
      </c>
      <c r="Q25" s="42">
        <f t="shared" si="4"/>
        <v>135016584</v>
      </c>
      <c r="R25" s="42">
        <f t="shared" si="4"/>
        <v>324389266</v>
      </c>
      <c r="S25" s="42">
        <f t="shared" si="4"/>
        <v>68306072</v>
      </c>
      <c r="T25" s="42">
        <f t="shared" si="4"/>
        <v>97640883</v>
      </c>
      <c r="U25" s="42">
        <f t="shared" si="4"/>
        <v>117179483</v>
      </c>
      <c r="V25" s="42">
        <f t="shared" si="4"/>
        <v>283126438</v>
      </c>
      <c r="W25" s="42">
        <f t="shared" si="4"/>
        <v>1330572165</v>
      </c>
      <c r="X25" s="42">
        <f t="shared" si="4"/>
        <v>1446898669</v>
      </c>
      <c r="Y25" s="42">
        <f t="shared" si="4"/>
        <v>-116326504</v>
      </c>
      <c r="Z25" s="43">
        <f>+IF(X25&lt;&gt;0,+(Y25/X25)*100,0)</f>
        <v>-8.03971324960836</v>
      </c>
      <c r="AA25" s="40">
        <f>+AA5+AA9+AA15+AA19+AA24</f>
        <v>1418554208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270736417</v>
      </c>
      <c r="D28" s="19">
        <f>SUM(D29:D31)</f>
        <v>0</v>
      </c>
      <c r="E28" s="20">
        <f t="shared" si="5"/>
        <v>290621417</v>
      </c>
      <c r="F28" s="21">
        <f t="shared" si="5"/>
        <v>299669295</v>
      </c>
      <c r="G28" s="21">
        <f t="shared" si="5"/>
        <v>23051059</v>
      </c>
      <c r="H28" s="21">
        <f t="shared" si="5"/>
        <v>19115927</v>
      </c>
      <c r="I28" s="21">
        <f t="shared" si="5"/>
        <v>21754006</v>
      </c>
      <c r="J28" s="21">
        <f t="shared" si="5"/>
        <v>63920992</v>
      </c>
      <c r="K28" s="21">
        <f t="shared" si="5"/>
        <v>15333213</v>
      </c>
      <c r="L28" s="21">
        <f t="shared" si="5"/>
        <v>20493025</v>
      </c>
      <c r="M28" s="21">
        <f t="shared" si="5"/>
        <v>20902693</v>
      </c>
      <c r="N28" s="21">
        <f t="shared" si="5"/>
        <v>56728931</v>
      </c>
      <c r="O28" s="21">
        <f t="shared" si="5"/>
        <v>19082893</v>
      </c>
      <c r="P28" s="21">
        <f t="shared" si="5"/>
        <v>18906252</v>
      </c>
      <c r="Q28" s="21">
        <f t="shared" si="5"/>
        <v>19411760</v>
      </c>
      <c r="R28" s="21">
        <f t="shared" si="5"/>
        <v>57400905</v>
      </c>
      <c r="S28" s="21">
        <f t="shared" si="5"/>
        <v>15907671</v>
      </c>
      <c r="T28" s="21">
        <f t="shared" si="5"/>
        <v>26544901</v>
      </c>
      <c r="U28" s="21">
        <f t="shared" si="5"/>
        <v>22401066</v>
      </c>
      <c r="V28" s="21">
        <f t="shared" si="5"/>
        <v>64853638</v>
      </c>
      <c r="W28" s="21">
        <f t="shared" si="5"/>
        <v>242904466</v>
      </c>
      <c r="X28" s="21">
        <f t="shared" si="5"/>
        <v>290621417</v>
      </c>
      <c r="Y28" s="21">
        <f t="shared" si="5"/>
        <v>-47716951</v>
      </c>
      <c r="Z28" s="4">
        <f>+IF(X28&lt;&gt;0,+(Y28/X28)*100,0)</f>
        <v>-16.418938250514415</v>
      </c>
      <c r="AA28" s="19">
        <f>SUM(AA29:AA31)</f>
        <v>299669295</v>
      </c>
    </row>
    <row r="29" spans="1:27" ht="13.5">
      <c r="A29" s="5" t="s">
        <v>33</v>
      </c>
      <c r="B29" s="3"/>
      <c r="C29" s="22">
        <v>93427664</v>
      </c>
      <c r="D29" s="22"/>
      <c r="E29" s="23">
        <v>90329904</v>
      </c>
      <c r="F29" s="24">
        <v>98954690</v>
      </c>
      <c r="G29" s="24">
        <v>5582148</v>
      </c>
      <c r="H29" s="24">
        <v>6794252</v>
      </c>
      <c r="I29" s="24">
        <v>6499375</v>
      </c>
      <c r="J29" s="24">
        <v>18875775</v>
      </c>
      <c r="K29" s="24">
        <v>7130640</v>
      </c>
      <c r="L29" s="24">
        <v>5490477</v>
      </c>
      <c r="M29" s="24">
        <v>6127926</v>
      </c>
      <c r="N29" s="24">
        <v>18749043</v>
      </c>
      <c r="O29" s="24">
        <v>7630465</v>
      </c>
      <c r="P29" s="24">
        <v>6206122</v>
      </c>
      <c r="Q29" s="24">
        <v>5990563</v>
      </c>
      <c r="R29" s="24">
        <v>19827150</v>
      </c>
      <c r="S29" s="24">
        <v>6234255</v>
      </c>
      <c r="T29" s="24">
        <v>10874021</v>
      </c>
      <c r="U29" s="24">
        <v>7301490</v>
      </c>
      <c r="V29" s="24">
        <v>24409766</v>
      </c>
      <c r="W29" s="24">
        <v>81861734</v>
      </c>
      <c r="X29" s="24">
        <v>90329904</v>
      </c>
      <c r="Y29" s="24">
        <v>-8468170</v>
      </c>
      <c r="Z29" s="6">
        <v>-9.37</v>
      </c>
      <c r="AA29" s="22">
        <v>98954690</v>
      </c>
    </row>
    <row r="30" spans="1:27" ht="13.5">
      <c r="A30" s="5" t="s">
        <v>34</v>
      </c>
      <c r="B30" s="3"/>
      <c r="C30" s="25">
        <v>62568057</v>
      </c>
      <c r="D30" s="25"/>
      <c r="E30" s="26">
        <v>50063573</v>
      </c>
      <c r="F30" s="27">
        <v>51631744</v>
      </c>
      <c r="G30" s="27">
        <v>4927231</v>
      </c>
      <c r="H30" s="27">
        <v>2740194</v>
      </c>
      <c r="I30" s="27">
        <v>3907037</v>
      </c>
      <c r="J30" s="27">
        <v>11574462</v>
      </c>
      <c r="K30" s="27">
        <v>4679126</v>
      </c>
      <c r="L30" s="27">
        <v>4635725</v>
      </c>
      <c r="M30" s="27">
        <v>5064889</v>
      </c>
      <c r="N30" s="27">
        <v>14379740</v>
      </c>
      <c r="O30" s="27">
        <v>2371458</v>
      </c>
      <c r="P30" s="27">
        <v>3527211</v>
      </c>
      <c r="Q30" s="27">
        <v>3750290</v>
      </c>
      <c r="R30" s="27">
        <v>9648959</v>
      </c>
      <c r="S30" s="27">
        <v>3254619</v>
      </c>
      <c r="T30" s="27">
        <v>4221743</v>
      </c>
      <c r="U30" s="27">
        <v>3926313</v>
      </c>
      <c r="V30" s="27">
        <v>11402675</v>
      </c>
      <c r="W30" s="27">
        <v>47005836</v>
      </c>
      <c r="X30" s="27">
        <v>50063573</v>
      </c>
      <c r="Y30" s="27">
        <v>-3057737</v>
      </c>
      <c r="Z30" s="7">
        <v>-6.11</v>
      </c>
      <c r="AA30" s="25">
        <v>51631744</v>
      </c>
    </row>
    <row r="31" spans="1:27" ht="13.5">
      <c r="A31" s="5" t="s">
        <v>35</v>
      </c>
      <c r="B31" s="3"/>
      <c r="C31" s="22">
        <v>114740696</v>
      </c>
      <c r="D31" s="22"/>
      <c r="E31" s="23">
        <v>150227940</v>
      </c>
      <c r="F31" s="24">
        <v>149082861</v>
      </c>
      <c r="G31" s="24">
        <v>12541680</v>
      </c>
      <c r="H31" s="24">
        <v>9581481</v>
      </c>
      <c r="I31" s="24">
        <v>11347594</v>
      </c>
      <c r="J31" s="24">
        <v>33470755</v>
      </c>
      <c r="K31" s="24">
        <v>3523447</v>
      </c>
      <c r="L31" s="24">
        <v>10366823</v>
      </c>
      <c r="M31" s="24">
        <v>9709878</v>
      </c>
      <c r="N31" s="24">
        <v>23600148</v>
      </c>
      <c r="O31" s="24">
        <v>9080970</v>
      </c>
      <c r="P31" s="24">
        <v>9172919</v>
      </c>
      <c r="Q31" s="24">
        <v>9670907</v>
      </c>
      <c r="R31" s="24">
        <v>27924796</v>
      </c>
      <c r="S31" s="24">
        <v>6418797</v>
      </c>
      <c r="T31" s="24">
        <v>11449137</v>
      </c>
      <c r="U31" s="24">
        <v>11173263</v>
      </c>
      <c r="V31" s="24">
        <v>29041197</v>
      </c>
      <c r="W31" s="24">
        <v>114036896</v>
      </c>
      <c r="X31" s="24">
        <v>150227940</v>
      </c>
      <c r="Y31" s="24">
        <v>-36191044</v>
      </c>
      <c r="Z31" s="6">
        <v>-24.09</v>
      </c>
      <c r="AA31" s="22">
        <v>149082861</v>
      </c>
    </row>
    <row r="32" spans="1:27" ht="13.5">
      <c r="A32" s="2" t="s">
        <v>36</v>
      </c>
      <c r="B32" s="3"/>
      <c r="C32" s="19">
        <f aca="true" t="shared" si="6" ref="C32:Y32">SUM(C33:C37)</f>
        <v>184633811</v>
      </c>
      <c r="D32" s="19">
        <f>SUM(D33:D37)</f>
        <v>0</v>
      </c>
      <c r="E32" s="20">
        <f t="shared" si="6"/>
        <v>212560353</v>
      </c>
      <c r="F32" s="21">
        <f t="shared" si="6"/>
        <v>211090729</v>
      </c>
      <c r="G32" s="21">
        <f t="shared" si="6"/>
        <v>13612924</v>
      </c>
      <c r="H32" s="21">
        <f t="shared" si="6"/>
        <v>14056253</v>
      </c>
      <c r="I32" s="21">
        <f t="shared" si="6"/>
        <v>15373534</v>
      </c>
      <c r="J32" s="21">
        <f t="shared" si="6"/>
        <v>43042711</v>
      </c>
      <c r="K32" s="21">
        <f t="shared" si="6"/>
        <v>16594696</v>
      </c>
      <c r="L32" s="21">
        <f t="shared" si="6"/>
        <v>16259959</v>
      </c>
      <c r="M32" s="21">
        <f t="shared" si="6"/>
        <v>17373110</v>
      </c>
      <c r="N32" s="21">
        <f t="shared" si="6"/>
        <v>50227765</v>
      </c>
      <c r="O32" s="21">
        <f t="shared" si="6"/>
        <v>19519944</v>
      </c>
      <c r="P32" s="21">
        <f t="shared" si="6"/>
        <v>17188871</v>
      </c>
      <c r="Q32" s="21">
        <f t="shared" si="6"/>
        <v>19332556</v>
      </c>
      <c r="R32" s="21">
        <f t="shared" si="6"/>
        <v>56041371</v>
      </c>
      <c r="S32" s="21">
        <f t="shared" si="6"/>
        <v>7904299</v>
      </c>
      <c r="T32" s="21">
        <f t="shared" si="6"/>
        <v>17574063</v>
      </c>
      <c r="U32" s="21">
        <f t="shared" si="6"/>
        <v>16570458</v>
      </c>
      <c r="V32" s="21">
        <f t="shared" si="6"/>
        <v>42048820</v>
      </c>
      <c r="W32" s="21">
        <f t="shared" si="6"/>
        <v>191360667</v>
      </c>
      <c r="X32" s="21">
        <f t="shared" si="6"/>
        <v>212560353</v>
      </c>
      <c r="Y32" s="21">
        <f t="shared" si="6"/>
        <v>-21199686</v>
      </c>
      <c r="Z32" s="4">
        <f>+IF(X32&lt;&gt;0,+(Y32/X32)*100,0)</f>
        <v>-9.973490211507128</v>
      </c>
      <c r="AA32" s="19">
        <f>SUM(AA33:AA37)</f>
        <v>211090729</v>
      </c>
    </row>
    <row r="33" spans="1:27" ht="13.5">
      <c r="A33" s="5" t="s">
        <v>37</v>
      </c>
      <c r="B33" s="3"/>
      <c r="C33" s="22">
        <v>31431030</v>
      </c>
      <c r="D33" s="22"/>
      <c r="E33" s="23">
        <v>35413047</v>
      </c>
      <c r="F33" s="24">
        <v>34900643</v>
      </c>
      <c r="G33" s="24">
        <v>2460843</v>
      </c>
      <c r="H33" s="24">
        <v>2405011</v>
      </c>
      <c r="I33" s="24">
        <v>2842676</v>
      </c>
      <c r="J33" s="24">
        <v>7708530</v>
      </c>
      <c r="K33" s="24">
        <v>2917431</v>
      </c>
      <c r="L33" s="24">
        <v>2775392</v>
      </c>
      <c r="M33" s="24">
        <v>2733307</v>
      </c>
      <c r="N33" s="24">
        <v>8426130</v>
      </c>
      <c r="O33" s="24">
        <v>3777120</v>
      </c>
      <c r="P33" s="24">
        <v>2652476</v>
      </c>
      <c r="Q33" s="24">
        <v>2805380</v>
      </c>
      <c r="R33" s="24">
        <v>9234976</v>
      </c>
      <c r="S33" s="24">
        <v>1726201</v>
      </c>
      <c r="T33" s="24">
        <v>2638864</v>
      </c>
      <c r="U33" s="24">
        <v>3046968</v>
      </c>
      <c r="V33" s="24">
        <v>7412033</v>
      </c>
      <c r="W33" s="24">
        <v>32781669</v>
      </c>
      <c r="X33" s="24">
        <v>35413047</v>
      </c>
      <c r="Y33" s="24">
        <v>-2631378</v>
      </c>
      <c r="Z33" s="6">
        <v>-7.43</v>
      </c>
      <c r="AA33" s="22">
        <v>34900643</v>
      </c>
    </row>
    <row r="34" spans="1:27" ht="13.5">
      <c r="A34" s="5" t="s">
        <v>38</v>
      </c>
      <c r="B34" s="3"/>
      <c r="C34" s="22">
        <v>56794955</v>
      </c>
      <c r="D34" s="22"/>
      <c r="E34" s="23">
        <v>67107099</v>
      </c>
      <c r="F34" s="24">
        <v>64707884</v>
      </c>
      <c r="G34" s="24">
        <v>3673583</v>
      </c>
      <c r="H34" s="24">
        <v>3783517</v>
      </c>
      <c r="I34" s="24">
        <v>3993073</v>
      </c>
      <c r="J34" s="24">
        <v>11450173</v>
      </c>
      <c r="K34" s="24">
        <v>4475366</v>
      </c>
      <c r="L34" s="24">
        <v>5274072</v>
      </c>
      <c r="M34" s="24">
        <v>5766124</v>
      </c>
      <c r="N34" s="24">
        <v>15515562</v>
      </c>
      <c r="O34" s="24">
        <v>6429012</v>
      </c>
      <c r="P34" s="24">
        <v>6330519</v>
      </c>
      <c r="Q34" s="24">
        <v>6980060</v>
      </c>
      <c r="R34" s="24">
        <v>19739591</v>
      </c>
      <c r="S34" s="24">
        <v>3464940</v>
      </c>
      <c r="T34" s="24">
        <v>5874706</v>
      </c>
      <c r="U34" s="24">
        <v>4898759</v>
      </c>
      <c r="V34" s="24">
        <v>14238405</v>
      </c>
      <c r="W34" s="24">
        <v>60943731</v>
      </c>
      <c r="X34" s="24">
        <v>67107099</v>
      </c>
      <c r="Y34" s="24">
        <v>-6163368</v>
      </c>
      <c r="Z34" s="6">
        <v>-9.18</v>
      </c>
      <c r="AA34" s="22">
        <v>64707884</v>
      </c>
    </row>
    <row r="35" spans="1:27" ht="13.5">
      <c r="A35" s="5" t="s">
        <v>39</v>
      </c>
      <c r="B35" s="3"/>
      <c r="C35" s="22">
        <v>81070711</v>
      </c>
      <c r="D35" s="22"/>
      <c r="E35" s="23">
        <v>92216385</v>
      </c>
      <c r="F35" s="24">
        <v>92618444</v>
      </c>
      <c r="G35" s="24">
        <v>6394105</v>
      </c>
      <c r="H35" s="24">
        <v>6690946</v>
      </c>
      <c r="I35" s="24">
        <v>7293214</v>
      </c>
      <c r="J35" s="24">
        <v>20378265</v>
      </c>
      <c r="K35" s="24">
        <v>8018398</v>
      </c>
      <c r="L35" s="24">
        <v>6883742</v>
      </c>
      <c r="M35" s="24">
        <v>7331074</v>
      </c>
      <c r="N35" s="24">
        <v>22233214</v>
      </c>
      <c r="O35" s="24">
        <v>7745627</v>
      </c>
      <c r="P35" s="24">
        <v>6975958</v>
      </c>
      <c r="Q35" s="24">
        <v>7621676</v>
      </c>
      <c r="R35" s="24">
        <v>22343261</v>
      </c>
      <c r="S35" s="24">
        <v>2340162</v>
      </c>
      <c r="T35" s="24">
        <v>7366845</v>
      </c>
      <c r="U35" s="24">
        <v>7386380</v>
      </c>
      <c r="V35" s="24">
        <v>17093387</v>
      </c>
      <c r="W35" s="24">
        <v>82048127</v>
      </c>
      <c r="X35" s="24">
        <v>92216385</v>
      </c>
      <c r="Y35" s="24">
        <v>-10168258</v>
      </c>
      <c r="Z35" s="6">
        <v>-11.03</v>
      </c>
      <c r="AA35" s="22">
        <v>92618444</v>
      </c>
    </row>
    <row r="36" spans="1:27" ht="13.5">
      <c r="A36" s="5" t="s">
        <v>40</v>
      </c>
      <c r="B36" s="3"/>
      <c r="C36" s="22">
        <v>10339629</v>
      </c>
      <c r="D36" s="22"/>
      <c r="E36" s="23">
        <v>13099755</v>
      </c>
      <c r="F36" s="24">
        <v>13731619</v>
      </c>
      <c r="G36" s="24">
        <v>837696</v>
      </c>
      <c r="H36" s="24">
        <v>895722</v>
      </c>
      <c r="I36" s="24">
        <v>941447</v>
      </c>
      <c r="J36" s="24">
        <v>2674865</v>
      </c>
      <c r="K36" s="24">
        <v>932127</v>
      </c>
      <c r="L36" s="24">
        <v>994003</v>
      </c>
      <c r="M36" s="24">
        <v>1126791</v>
      </c>
      <c r="N36" s="24">
        <v>3052921</v>
      </c>
      <c r="O36" s="24">
        <v>1265006</v>
      </c>
      <c r="P36" s="24">
        <v>947105</v>
      </c>
      <c r="Q36" s="24">
        <v>1764011</v>
      </c>
      <c r="R36" s="24">
        <v>3976122</v>
      </c>
      <c r="S36" s="24">
        <v>247789</v>
      </c>
      <c r="T36" s="24">
        <v>1273754</v>
      </c>
      <c r="U36" s="24">
        <v>975308</v>
      </c>
      <c r="V36" s="24">
        <v>2496851</v>
      </c>
      <c r="W36" s="24">
        <v>12200759</v>
      </c>
      <c r="X36" s="24">
        <v>13099755</v>
      </c>
      <c r="Y36" s="24">
        <v>-898996</v>
      </c>
      <c r="Z36" s="6">
        <v>-6.86</v>
      </c>
      <c r="AA36" s="22">
        <v>13731619</v>
      </c>
    </row>
    <row r="37" spans="1:27" ht="13.5">
      <c r="A37" s="5" t="s">
        <v>41</v>
      </c>
      <c r="B37" s="3"/>
      <c r="C37" s="25">
        <v>4997486</v>
      </c>
      <c r="D37" s="25"/>
      <c r="E37" s="26">
        <v>4724067</v>
      </c>
      <c r="F37" s="27">
        <v>5132139</v>
      </c>
      <c r="G37" s="27">
        <v>246697</v>
      </c>
      <c r="H37" s="27">
        <v>281057</v>
      </c>
      <c r="I37" s="27">
        <v>303124</v>
      </c>
      <c r="J37" s="27">
        <v>830878</v>
      </c>
      <c r="K37" s="27">
        <v>251374</v>
      </c>
      <c r="L37" s="27">
        <v>332750</v>
      </c>
      <c r="M37" s="27">
        <v>415814</v>
      </c>
      <c r="N37" s="27">
        <v>999938</v>
      </c>
      <c r="O37" s="27">
        <v>303179</v>
      </c>
      <c r="P37" s="27">
        <v>282813</v>
      </c>
      <c r="Q37" s="27">
        <v>161429</v>
      </c>
      <c r="R37" s="27">
        <v>747421</v>
      </c>
      <c r="S37" s="27">
        <v>125207</v>
      </c>
      <c r="T37" s="27">
        <v>419894</v>
      </c>
      <c r="U37" s="27">
        <v>263043</v>
      </c>
      <c r="V37" s="27">
        <v>808144</v>
      </c>
      <c r="W37" s="27">
        <v>3386381</v>
      </c>
      <c r="X37" s="27">
        <v>4724067</v>
      </c>
      <c r="Y37" s="27">
        <v>-1337686</v>
      </c>
      <c r="Z37" s="7">
        <v>-28.32</v>
      </c>
      <c r="AA37" s="25">
        <v>5132139</v>
      </c>
    </row>
    <row r="38" spans="1:27" ht="13.5">
      <c r="A38" s="2" t="s">
        <v>42</v>
      </c>
      <c r="B38" s="8"/>
      <c r="C38" s="19">
        <f aca="true" t="shared" si="7" ref="C38:Y38">SUM(C39:C41)</f>
        <v>104510822</v>
      </c>
      <c r="D38" s="19">
        <f>SUM(D39:D41)</f>
        <v>0</v>
      </c>
      <c r="E38" s="20">
        <f t="shared" si="7"/>
        <v>122614402</v>
      </c>
      <c r="F38" s="21">
        <f t="shared" si="7"/>
        <v>118965814</v>
      </c>
      <c r="G38" s="21">
        <f t="shared" si="7"/>
        <v>8108627</v>
      </c>
      <c r="H38" s="21">
        <f t="shared" si="7"/>
        <v>8019332</v>
      </c>
      <c r="I38" s="21">
        <f t="shared" si="7"/>
        <v>8517741</v>
      </c>
      <c r="J38" s="21">
        <f t="shared" si="7"/>
        <v>24645700</v>
      </c>
      <c r="K38" s="21">
        <f t="shared" si="7"/>
        <v>8448568</v>
      </c>
      <c r="L38" s="21">
        <f t="shared" si="7"/>
        <v>8376008</v>
      </c>
      <c r="M38" s="21">
        <f t="shared" si="7"/>
        <v>10134610</v>
      </c>
      <c r="N38" s="21">
        <f t="shared" si="7"/>
        <v>26959186</v>
      </c>
      <c r="O38" s="21">
        <f t="shared" si="7"/>
        <v>8541472</v>
      </c>
      <c r="P38" s="21">
        <f t="shared" si="7"/>
        <v>8672095</v>
      </c>
      <c r="Q38" s="21">
        <f t="shared" si="7"/>
        <v>8979562</v>
      </c>
      <c r="R38" s="21">
        <f t="shared" si="7"/>
        <v>26193129</v>
      </c>
      <c r="S38" s="21">
        <f t="shared" si="7"/>
        <v>9016714</v>
      </c>
      <c r="T38" s="21">
        <f t="shared" si="7"/>
        <v>9364947</v>
      </c>
      <c r="U38" s="21">
        <f t="shared" si="7"/>
        <v>10738391</v>
      </c>
      <c r="V38" s="21">
        <f t="shared" si="7"/>
        <v>29120052</v>
      </c>
      <c r="W38" s="21">
        <f t="shared" si="7"/>
        <v>106918067</v>
      </c>
      <c r="X38" s="21">
        <f t="shared" si="7"/>
        <v>122614402</v>
      </c>
      <c r="Y38" s="21">
        <f t="shared" si="7"/>
        <v>-15696335</v>
      </c>
      <c r="Z38" s="4">
        <f>+IF(X38&lt;&gt;0,+(Y38/X38)*100,0)</f>
        <v>-12.801379563878637</v>
      </c>
      <c r="AA38" s="19">
        <f>SUM(AA39:AA41)</f>
        <v>118965814</v>
      </c>
    </row>
    <row r="39" spans="1:27" ht="13.5">
      <c r="A39" s="5" t="s">
        <v>43</v>
      </c>
      <c r="B39" s="3"/>
      <c r="C39" s="22">
        <v>12757018</v>
      </c>
      <c r="D39" s="22"/>
      <c r="E39" s="23">
        <v>18049888</v>
      </c>
      <c r="F39" s="24">
        <v>18637224</v>
      </c>
      <c r="G39" s="24">
        <v>1191380</v>
      </c>
      <c r="H39" s="24">
        <v>1177703</v>
      </c>
      <c r="I39" s="24">
        <v>1180791</v>
      </c>
      <c r="J39" s="24">
        <v>3549874</v>
      </c>
      <c r="K39" s="24">
        <v>1186174</v>
      </c>
      <c r="L39" s="24">
        <v>1206713</v>
      </c>
      <c r="M39" s="24">
        <v>1145079</v>
      </c>
      <c r="N39" s="24">
        <v>3537966</v>
      </c>
      <c r="O39" s="24">
        <v>1212054</v>
      </c>
      <c r="P39" s="24">
        <v>1249463</v>
      </c>
      <c r="Q39" s="24">
        <v>1343896</v>
      </c>
      <c r="R39" s="24">
        <v>3805413</v>
      </c>
      <c r="S39" s="24">
        <v>1238953</v>
      </c>
      <c r="T39" s="24">
        <v>1344717</v>
      </c>
      <c r="U39" s="24">
        <v>1291998</v>
      </c>
      <c r="V39" s="24">
        <v>3875668</v>
      </c>
      <c r="W39" s="24">
        <v>14768921</v>
      </c>
      <c r="X39" s="24">
        <v>18049888</v>
      </c>
      <c r="Y39" s="24">
        <v>-3280967</v>
      </c>
      <c r="Z39" s="6">
        <v>-18.18</v>
      </c>
      <c r="AA39" s="22">
        <v>18637224</v>
      </c>
    </row>
    <row r="40" spans="1:27" ht="13.5">
      <c r="A40" s="5" t="s">
        <v>44</v>
      </c>
      <c r="B40" s="3"/>
      <c r="C40" s="22">
        <v>91753804</v>
      </c>
      <c r="D40" s="22"/>
      <c r="E40" s="23">
        <v>104564514</v>
      </c>
      <c r="F40" s="24">
        <v>100328590</v>
      </c>
      <c r="G40" s="24">
        <v>6917247</v>
      </c>
      <c r="H40" s="24">
        <v>6841629</v>
      </c>
      <c r="I40" s="24">
        <v>7336950</v>
      </c>
      <c r="J40" s="24">
        <v>21095826</v>
      </c>
      <c r="K40" s="24">
        <v>7262394</v>
      </c>
      <c r="L40" s="24">
        <v>7169295</v>
      </c>
      <c r="M40" s="24">
        <v>8989531</v>
      </c>
      <c r="N40" s="24">
        <v>23421220</v>
      </c>
      <c r="O40" s="24">
        <v>7329418</v>
      </c>
      <c r="P40" s="24">
        <v>7422632</v>
      </c>
      <c r="Q40" s="24">
        <v>7635666</v>
      </c>
      <c r="R40" s="24">
        <v>22387716</v>
      </c>
      <c r="S40" s="24">
        <v>7777761</v>
      </c>
      <c r="T40" s="24">
        <v>8020230</v>
      </c>
      <c r="U40" s="24">
        <v>9446393</v>
      </c>
      <c r="V40" s="24">
        <v>25244384</v>
      </c>
      <c r="W40" s="24">
        <v>92149146</v>
      </c>
      <c r="X40" s="24">
        <v>104564514</v>
      </c>
      <c r="Y40" s="24">
        <v>-12415368</v>
      </c>
      <c r="Z40" s="6">
        <v>-11.87</v>
      </c>
      <c r="AA40" s="22">
        <v>100328590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699699291</v>
      </c>
      <c r="D42" s="19">
        <f>SUM(D43:D46)</f>
        <v>0</v>
      </c>
      <c r="E42" s="20">
        <f t="shared" si="8"/>
        <v>778364939</v>
      </c>
      <c r="F42" s="21">
        <f t="shared" si="8"/>
        <v>746706002</v>
      </c>
      <c r="G42" s="21">
        <f t="shared" si="8"/>
        <v>26551898</v>
      </c>
      <c r="H42" s="21">
        <f t="shared" si="8"/>
        <v>71527303</v>
      </c>
      <c r="I42" s="21">
        <f t="shared" si="8"/>
        <v>72303857</v>
      </c>
      <c r="J42" s="21">
        <f t="shared" si="8"/>
        <v>170383058</v>
      </c>
      <c r="K42" s="21">
        <f t="shared" si="8"/>
        <v>59443353</v>
      </c>
      <c r="L42" s="21">
        <f t="shared" si="8"/>
        <v>55770696</v>
      </c>
      <c r="M42" s="21">
        <f t="shared" si="8"/>
        <v>62289558</v>
      </c>
      <c r="N42" s="21">
        <f t="shared" si="8"/>
        <v>177503607</v>
      </c>
      <c r="O42" s="21">
        <f t="shared" si="8"/>
        <v>49780339</v>
      </c>
      <c r="P42" s="21">
        <f t="shared" si="8"/>
        <v>54659591</v>
      </c>
      <c r="Q42" s="21">
        <f t="shared" si="8"/>
        <v>56879709</v>
      </c>
      <c r="R42" s="21">
        <f t="shared" si="8"/>
        <v>161319639</v>
      </c>
      <c r="S42" s="21">
        <f t="shared" si="8"/>
        <v>38089003</v>
      </c>
      <c r="T42" s="21">
        <f t="shared" si="8"/>
        <v>55833551</v>
      </c>
      <c r="U42" s="21">
        <f t="shared" si="8"/>
        <v>53823905</v>
      </c>
      <c r="V42" s="21">
        <f t="shared" si="8"/>
        <v>147746459</v>
      </c>
      <c r="W42" s="21">
        <f t="shared" si="8"/>
        <v>656952763</v>
      </c>
      <c r="X42" s="21">
        <f t="shared" si="8"/>
        <v>778364939</v>
      </c>
      <c r="Y42" s="21">
        <f t="shared" si="8"/>
        <v>-121412176</v>
      </c>
      <c r="Z42" s="4">
        <f>+IF(X42&lt;&gt;0,+(Y42/X42)*100,0)</f>
        <v>-15.598361374804936</v>
      </c>
      <c r="AA42" s="19">
        <f>SUM(AA43:AA46)</f>
        <v>746706002</v>
      </c>
    </row>
    <row r="43" spans="1:27" ht="13.5">
      <c r="A43" s="5" t="s">
        <v>47</v>
      </c>
      <c r="B43" s="3"/>
      <c r="C43" s="22">
        <v>464500010</v>
      </c>
      <c r="D43" s="22"/>
      <c r="E43" s="23">
        <v>520628872</v>
      </c>
      <c r="F43" s="24">
        <v>514185844</v>
      </c>
      <c r="G43" s="24">
        <v>6934027</v>
      </c>
      <c r="H43" s="24">
        <v>57196842</v>
      </c>
      <c r="I43" s="24">
        <v>54085154</v>
      </c>
      <c r="J43" s="24">
        <v>118216023</v>
      </c>
      <c r="K43" s="24">
        <v>40287158</v>
      </c>
      <c r="L43" s="24">
        <v>36791340</v>
      </c>
      <c r="M43" s="24">
        <v>40006879</v>
      </c>
      <c r="N43" s="24">
        <v>117085377</v>
      </c>
      <c r="O43" s="24">
        <v>31455990</v>
      </c>
      <c r="P43" s="24">
        <v>35685956</v>
      </c>
      <c r="Q43" s="24">
        <v>38042375</v>
      </c>
      <c r="R43" s="24">
        <v>105184321</v>
      </c>
      <c r="S43" s="24">
        <v>35599729</v>
      </c>
      <c r="T43" s="24">
        <v>36471417</v>
      </c>
      <c r="U43" s="24">
        <v>34158272</v>
      </c>
      <c r="V43" s="24">
        <v>106229418</v>
      </c>
      <c r="W43" s="24">
        <v>446715139</v>
      </c>
      <c r="X43" s="24">
        <v>520628872</v>
      </c>
      <c r="Y43" s="24">
        <v>-73913733</v>
      </c>
      <c r="Z43" s="6">
        <v>-14.2</v>
      </c>
      <c r="AA43" s="22">
        <v>514185844</v>
      </c>
    </row>
    <row r="44" spans="1:27" ht="13.5">
      <c r="A44" s="5" t="s">
        <v>48</v>
      </c>
      <c r="B44" s="3"/>
      <c r="C44" s="22">
        <v>73878886</v>
      </c>
      <c r="D44" s="22"/>
      <c r="E44" s="23">
        <v>98684854</v>
      </c>
      <c r="F44" s="24">
        <v>84613039</v>
      </c>
      <c r="G44" s="24">
        <v>5413147</v>
      </c>
      <c r="H44" s="24">
        <v>5579051</v>
      </c>
      <c r="I44" s="24">
        <v>5972936</v>
      </c>
      <c r="J44" s="24">
        <v>16965134</v>
      </c>
      <c r="K44" s="24">
        <v>7017304</v>
      </c>
      <c r="L44" s="24">
        <v>7213453</v>
      </c>
      <c r="M44" s="24">
        <v>7985416</v>
      </c>
      <c r="N44" s="24">
        <v>22216173</v>
      </c>
      <c r="O44" s="24">
        <v>6766548</v>
      </c>
      <c r="P44" s="24">
        <v>7606126</v>
      </c>
      <c r="Q44" s="24">
        <v>6765745</v>
      </c>
      <c r="R44" s="24">
        <v>21138419</v>
      </c>
      <c r="S44" s="24">
        <v>-1592890</v>
      </c>
      <c r="T44" s="24">
        <v>7458218</v>
      </c>
      <c r="U44" s="24">
        <v>7238211</v>
      </c>
      <c r="V44" s="24">
        <v>13103539</v>
      </c>
      <c r="W44" s="24">
        <v>73423265</v>
      </c>
      <c r="X44" s="24">
        <v>98684854</v>
      </c>
      <c r="Y44" s="24">
        <v>-25261589</v>
      </c>
      <c r="Z44" s="6">
        <v>-25.6</v>
      </c>
      <c r="AA44" s="22">
        <v>84613039</v>
      </c>
    </row>
    <row r="45" spans="1:27" ht="13.5">
      <c r="A45" s="5" t="s">
        <v>49</v>
      </c>
      <c r="B45" s="3"/>
      <c r="C45" s="25">
        <v>68634607</v>
      </c>
      <c r="D45" s="25"/>
      <c r="E45" s="26">
        <v>79234455</v>
      </c>
      <c r="F45" s="27">
        <v>67308561</v>
      </c>
      <c r="G45" s="27">
        <v>6906948</v>
      </c>
      <c r="H45" s="27">
        <v>4889857</v>
      </c>
      <c r="I45" s="27">
        <v>6460253</v>
      </c>
      <c r="J45" s="27">
        <v>18257058</v>
      </c>
      <c r="K45" s="27">
        <v>5772180</v>
      </c>
      <c r="L45" s="27">
        <v>5962810</v>
      </c>
      <c r="M45" s="27">
        <v>8198063</v>
      </c>
      <c r="N45" s="27">
        <v>19933053</v>
      </c>
      <c r="O45" s="27">
        <v>5645919</v>
      </c>
      <c r="P45" s="27">
        <v>5707649</v>
      </c>
      <c r="Q45" s="27">
        <v>5866798</v>
      </c>
      <c r="R45" s="27">
        <v>17220366</v>
      </c>
      <c r="S45" s="27">
        <v>-1957101</v>
      </c>
      <c r="T45" s="27">
        <v>5220263</v>
      </c>
      <c r="U45" s="27">
        <v>5896201</v>
      </c>
      <c r="V45" s="27">
        <v>9159363</v>
      </c>
      <c r="W45" s="27">
        <v>64569840</v>
      </c>
      <c r="X45" s="27">
        <v>79234455</v>
      </c>
      <c r="Y45" s="27">
        <v>-14664615</v>
      </c>
      <c r="Z45" s="7">
        <v>-18.51</v>
      </c>
      <c r="AA45" s="25">
        <v>67308561</v>
      </c>
    </row>
    <row r="46" spans="1:27" ht="13.5">
      <c r="A46" s="5" t="s">
        <v>50</v>
      </c>
      <c r="B46" s="3"/>
      <c r="C46" s="22">
        <v>92685788</v>
      </c>
      <c r="D46" s="22"/>
      <c r="E46" s="23">
        <v>79816758</v>
      </c>
      <c r="F46" s="24">
        <v>80598558</v>
      </c>
      <c r="G46" s="24">
        <v>7297776</v>
      </c>
      <c r="H46" s="24">
        <v>3861553</v>
      </c>
      <c r="I46" s="24">
        <v>5785514</v>
      </c>
      <c r="J46" s="24">
        <v>16944843</v>
      </c>
      <c r="K46" s="24">
        <v>6366711</v>
      </c>
      <c r="L46" s="24">
        <v>5803093</v>
      </c>
      <c r="M46" s="24">
        <v>6099200</v>
      </c>
      <c r="N46" s="24">
        <v>18269004</v>
      </c>
      <c r="O46" s="24">
        <v>5911882</v>
      </c>
      <c r="P46" s="24">
        <v>5659860</v>
      </c>
      <c r="Q46" s="24">
        <v>6204791</v>
      </c>
      <c r="R46" s="24">
        <v>17776533</v>
      </c>
      <c r="S46" s="24">
        <v>6039265</v>
      </c>
      <c r="T46" s="24">
        <v>6683653</v>
      </c>
      <c r="U46" s="24">
        <v>6531221</v>
      </c>
      <c r="V46" s="24">
        <v>19254139</v>
      </c>
      <c r="W46" s="24">
        <v>72244519</v>
      </c>
      <c r="X46" s="24">
        <v>79816758</v>
      </c>
      <c r="Y46" s="24">
        <v>-7572239</v>
      </c>
      <c r="Z46" s="6">
        <v>-9.49</v>
      </c>
      <c r="AA46" s="22">
        <v>80598558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1259580341</v>
      </c>
      <c r="D48" s="40">
        <f>+D28+D32+D38+D42+D47</f>
        <v>0</v>
      </c>
      <c r="E48" s="41">
        <f t="shared" si="9"/>
        <v>1404161111</v>
      </c>
      <c r="F48" s="42">
        <f t="shared" si="9"/>
        <v>1376431840</v>
      </c>
      <c r="G48" s="42">
        <f t="shared" si="9"/>
        <v>71324508</v>
      </c>
      <c r="H48" s="42">
        <f t="shared" si="9"/>
        <v>112718815</v>
      </c>
      <c r="I48" s="42">
        <f t="shared" si="9"/>
        <v>117949138</v>
      </c>
      <c r="J48" s="42">
        <f t="shared" si="9"/>
        <v>301992461</v>
      </c>
      <c r="K48" s="42">
        <f t="shared" si="9"/>
        <v>99819830</v>
      </c>
      <c r="L48" s="42">
        <f t="shared" si="9"/>
        <v>100899688</v>
      </c>
      <c r="M48" s="42">
        <f t="shared" si="9"/>
        <v>110699971</v>
      </c>
      <c r="N48" s="42">
        <f t="shared" si="9"/>
        <v>311419489</v>
      </c>
      <c r="O48" s="42">
        <f t="shared" si="9"/>
        <v>96924648</v>
      </c>
      <c r="P48" s="42">
        <f t="shared" si="9"/>
        <v>99426809</v>
      </c>
      <c r="Q48" s="42">
        <f t="shared" si="9"/>
        <v>104603587</v>
      </c>
      <c r="R48" s="42">
        <f t="shared" si="9"/>
        <v>300955044</v>
      </c>
      <c r="S48" s="42">
        <f t="shared" si="9"/>
        <v>70917687</v>
      </c>
      <c r="T48" s="42">
        <f t="shared" si="9"/>
        <v>109317462</v>
      </c>
      <c r="U48" s="42">
        <f t="shared" si="9"/>
        <v>103533820</v>
      </c>
      <c r="V48" s="42">
        <f t="shared" si="9"/>
        <v>283768969</v>
      </c>
      <c r="W48" s="42">
        <f t="shared" si="9"/>
        <v>1198135963</v>
      </c>
      <c r="X48" s="42">
        <f t="shared" si="9"/>
        <v>1404161111</v>
      </c>
      <c r="Y48" s="42">
        <f t="shared" si="9"/>
        <v>-206025148</v>
      </c>
      <c r="Z48" s="43">
        <f>+IF(X48&lt;&gt;0,+(Y48/X48)*100,0)</f>
        <v>-14.672472153375281</v>
      </c>
      <c r="AA48" s="40">
        <f>+AA28+AA32+AA38+AA42+AA47</f>
        <v>1376431840</v>
      </c>
    </row>
    <row r="49" spans="1:27" ht="13.5">
      <c r="A49" s="14" t="s">
        <v>58</v>
      </c>
      <c r="B49" s="15"/>
      <c r="C49" s="44">
        <f aca="true" t="shared" si="10" ref="C49:Y49">+C25-C48</f>
        <v>160566015</v>
      </c>
      <c r="D49" s="44">
        <f>+D25-D48</f>
        <v>0</v>
      </c>
      <c r="E49" s="45">
        <f t="shared" si="10"/>
        <v>42737558</v>
      </c>
      <c r="F49" s="46">
        <f t="shared" si="10"/>
        <v>42122368</v>
      </c>
      <c r="G49" s="46">
        <f t="shared" si="10"/>
        <v>84755073</v>
      </c>
      <c r="H49" s="46">
        <f t="shared" si="10"/>
        <v>-8739446</v>
      </c>
      <c r="I49" s="46">
        <f t="shared" si="10"/>
        <v>-7361365</v>
      </c>
      <c r="J49" s="46">
        <f t="shared" si="10"/>
        <v>68654262</v>
      </c>
      <c r="K49" s="46">
        <f t="shared" si="10"/>
        <v>-18363</v>
      </c>
      <c r="L49" s="46">
        <f t="shared" si="10"/>
        <v>523245</v>
      </c>
      <c r="M49" s="46">
        <f t="shared" si="10"/>
        <v>40485367</v>
      </c>
      <c r="N49" s="46">
        <f t="shared" si="10"/>
        <v>40990249</v>
      </c>
      <c r="O49" s="46">
        <f t="shared" si="10"/>
        <v>-5875019</v>
      </c>
      <c r="P49" s="46">
        <f t="shared" si="10"/>
        <v>-1103756</v>
      </c>
      <c r="Q49" s="46">
        <f t="shared" si="10"/>
        <v>30412997</v>
      </c>
      <c r="R49" s="46">
        <f t="shared" si="10"/>
        <v>23434222</v>
      </c>
      <c r="S49" s="46">
        <f t="shared" si="10"/>
        <v>-2611615</v>
      </c>
      <c r="T49" s="46">
        <f t="shared" si="10"/>
        <v>-11676579</v>
      </c>
      <c r="U49" s="46">
        <f t="shared" si="10"/>
        <v>13645663</v>
      </c>
      <c r="V49" s="46">
        <f t="shared" si="10"/>
        <v>-642531</v>
      </c>
      <c r="W49" s="46">
        <f t="shared" si="10"/>
        <v>132436202</v>
      </c>
      <c r="X49" s="46">
        <f>IF(F25=F48,0,X25-X48)</f>
        <v>42737558</v>
      </c>
      <c r="Y49" s="46">
        <f t="shared" si="10"/>
        <v>89698644</v>
      </c>
      <c r="Z49" s="47">
        <f>+IF(X49&lt;&gt;0,+(Y49/X49)*100,0)</f>
        <v>209.88247386525921</v>
      </c>
      <c r="AA49" s="44">
        <f>+AA25-AA48</f>
        <v>42122368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1096330206</v>
      </c>
      <c r="F5" s="21">
        <f t="shared" si="0"/>
        <v>963114591</v>
      </c>
      <c r="G5" s="21">
        <f t="shared" si="0"/>
        <v>0</v>
      </c>
      <c r="H5" s="21">
        <f t="shared" si="0"/>
        <v>165964774</v>
      </c>
      <c r="I5" s="21">
        <f t="shared" si="0"/>
        <v>190117651</v>
      </c>
      <c r="J5" s="21">
        <f t="shared" si="0"/>
        <v>356082425</v>
      </c>
      <c r="K5" s="21">
        <f t="shared" si="0"/>
        <v>-49270976</v>
      </c>
      <c r="L5" s="21">
        <f t="shared" si="0"/>
        <v>0</v>
      </c>
      <c r="M5" s="21">
        <f t="shared" si="0"/>
        <v>191194074</v>
      </c>
      <c r="N5" s="21">
        <f t="shared" si="0"/>
        <v>141923098</v>
      </c>
      <c r="O5" s="21">
        <f t="shared" si="0"/>
        <v>91784583</v>
      </c>
      <c r="P5" s="21">
        <f t="shared" si="0"/>
        <v>42701324</v>
      </c>
      <c r="Q5" s="21">
        <f t="shared" si="0"/>
        <v>187068999</v>
      </c>
      <c r="R5" s="21">
        <f t="shared" si="0"/>
        <v>321554906</v>
      </c>
      <c r="S5" s="21">
        <f t="shared" si="0"/>
        <v>47492622</v>
      </c>
      <c r="T5" s="21">
        <f t="shared" si="0"/>
        <v>42420884</v>
      </c>
      <c r="U5" s="21">
        <f t="shared" si="0"/>
        <v>83062146</v>
      </c>
      <c r="V5" s="21">
        <f t="shared" si="0"/>
        <v>172975652</v>
      </c>
      <c r="W5" s="21">
        <f t="shared" si="0"/>
        <v>992536081</v>
      </c>
      <c r="X5" s="21">
        <f t="shared" si="0"/>
        <v>1096330207</v>
      </c>
      <c r="Y5" s="21">
        <f t="shared" si="0"/>
        <v>-103794126</v>
      </c>
      <c r="Z5" s="4">
        <f>+IF(X5&lt;&gt;0,+(Y5/X5)*100,0)</f>
        <v>-9.46741459254529</v>
      </c>
      <c r="AA5" s="19">
        <f>SUM(AA6:AA8)</f>
        <v>963114591</v>
      </c>
    </row>
    <row r="6" spans="1:27" ht="13.5">
      <c r="A6" s="5" t="s">
        <v>33</v>
      </c>
      <c r="B6" s="3"/>
      <c r="C6" s="22"/>
      <c r="D6" s="22"/>
      <c r="E6" s="23">
        <v>4068798</v>
      </c>
      <c r="F6" s="24">
        <v>4068798</v>
      </c>
      <c r="G6" s="24"/>
      <c r="H6" s="24"/>
      <c r="I6" s="24">
        <v>353556</v>
      </c>
      <c r="J6" s="24">
        <v>353556</v>
      </c>
      <c r="K6" s="24">
        <v>125659</v>
      </c>
      <c r="L6" s="24"/>
      <c r="M6" s="24"/>
      <c r="N6" s="24">
        <v>125659</v>
      </c>
      <c r="O6" s="24">
        <v>5062</v>
      </c>
      <c r="P6" s="24">
        <v>5072</v>
      </c>
      <c r="Q6" s="24">
        <v>5072</v>
      </c>
      <c r="R6" s="24">
        <v>15206</v>
      </c>
      <c r="S6" s="24">
        <v>5072</v>
      </c>
      <c r="T6" s="24">
        <v>5072</v>
      </c>
      <c r="U6" s="24">
        <v>924382</v>
      </c>
      <c r="V6" s="24">
        <v>934526</v>
      </c>
      <c r="W6" s="24">
        <v>1428947</v>
      </c>
      <c r="X6" s="24">
        <v>4068798</v>
      </c>
      <c r="Y6" s="24">
        <v>-2639851</v>
      </c>
      <c r="Z6" s="6">
        <v>-64.88</v>
      </c>
      <c r="AA6" s="22">
        <v>4068798</v>
      </c>
    </row>
    <row r="7" spans="1:27" ht="13.5">
      <c r="A7" s="5" t="s">
        <v>34</v>
      </c>
      <c r="B7" s="3"/>
      <c r="C7" s="25"/>
      <c r="D7" s="25"/>
      <c r="E7" s="26">
        <v>1082692252</v>
      </c>
      <c r="F7" s="27">
        <v>959045793</v>
      </c>
      <c r="G7" s="27"/>
      <c r="H7" s="27">
        <v>165964678</v>
      </c>
      <c r="I7" s="27">
        <v>188243075</v>
      </c>
      <c r="J7" s="27">
        <v>354207753</v>
      </c>
      <c r="K7" s="27">
        <v>-46843706</v>
      </c>
      <c r="L7" s="27"/>
      <c r="M7" s="27">
        <v>190900934</v>
      </c>
      <c r="N7" s="27">
        <v>144057228</v>
      </c>
      <c r="O7" s="27">
        <v>86648833</v>
      </c>
      <c r="P7" s="27">
        <v>42503630</v>
      </c>
      <c r="Q7" s="27">
        <v>184819551</v>
      </c>
      <c r="R7" s="27">
        <v>313972014</v>
      </c>
      <c r="S7" s="27">
        <v>43485247</v>
      </c>
      <c r="T7" s="27">
        <v>43713794</v>
      </c>
      <c r="U7" s="27">
        <v>82193411</v>
      </c>
      <c r="V7" s="27">
        <v>169392452</v>
      </c>
      <c r="W7" s="27">
        <v>981629447</v>
      </c>
      <c r="X7" s="27">
        <v>1082692253</v>
      </c>
      <c r="Y7" s="27">
        <v>-101062806</v>
      </c>
      <c r="Z7" s="7">
        <v>-9.33</v>
      </c>
      <c r="AA7" s="25">
        <v>959045793</v>
      </c>
    </row>
    <row r="8" spans="1:27" ht="13.5">
      <c r="A8" s="5" t="s">
        <v>35</v>
      </c>
      <c r="B8" s="3"/>
      <c r="C8" s="22"/>
      <c r="D8" s="22"/>
      <c r="E8" s="23">
        <v>9569156</v>
      </c>
      <c r="F8" s="24"/>
      <c r="G8" s="24"/>
      <c r="H8" s="24">
        <v>96</v>
      </c>
      <c r="I8" s="24">
        <v>1521020</v>
      </c>
      <c r="J8" s="24">
        <v>1521116</v>
      </c>
      <c r="K8" s="24">
        <v>-2552929</v>
      </c>
      <c r="L8" s="24"/>
      <c r="M8" s="24">
        <v>293140</v>
      </c>
      <c r="N8" s="24">
        <v>-2259789</v>
      </c>
      <c r="O8" s="24">
        <v>5130688</v>
      </c>
      <c r="P8" s="24">
        <v>192622</v>
      </c>
      <c r="Q8" s="24">
        <v>2244376</v>
      </c>
      <c r="R8" s="24">
        <v>7567686</v>
      </c>
      <c r="S8" s="24">
        <v>4002303</v>
      </c>
      <c r="T8" s="24">
        <v>-1297982</v>
      </c>
      <c r="U8" s="24">
        <v>-55647</v>
      </c>
      <c r="V8" s="24">
        <v>2648674</v>
      </c>
      <c r="W8" s="24">
        <v>9477687</v>
      </c>
      <c r="X8" s="24">
        <v>9569156</v>
      </c>
      <c r="Y8" s="24">
        <v>-91469</v>
      </c>
      <c r="Z8" s="6">
        <v>-0.96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41467123</v>
      </c>
      <c r="F9" s="21">
        <f t="shared" si="1"/>
        <v>27890616</v>
      </c>
      <c r="G9" s="21">
        <f t="shared" si="1"/>
        <v>0</v>
      </c>
      <c r="H9" s="21">
        <f t="shared" si="1"/>
        <v>7442687</v>
      </c>
      <c r="I9" s="21">
        <f t="shared" si="1"/>
        <v>157213</v>
      </c>
      <c r="J9" s="21">
        <f t="shared" si="1"/>
        <v>7599900</v>
      </c>
      <c r="K9" s="21">
        <f t="shared" si="1"/>
        <v>-22829519</v>
      </c>
      <c r="L9" s="21">
        <f t="shared" si="1"/>
        <v>0</v>
      </c>
      <c r="M9" s="21">
        <f t="shared" si="1"/>
        <v>143526</v>
      </c>
      <c r="N9" s="21">
        <f t="shared" si="1"/>
        <v>-22685993</v>
      </c>
      <c r="O9" s="21">
        <f t="shared" si="1"/>
        <v>143260</v>
      </c>
      <c r="P9" s="21">
        <f t="shared" si="1"/>
        <v>144983</v>
      </c>
      <c r="Q9" s="21">
        <f t="shared" si="1"/>
        <v>4898443</v>
      </c>
      <c r="R9" s="21">
        <f t="shared" si="1"/>
        <v>5186686</v>
      </c>
      <c r="S9" s="21">
        <f t="shared" si="1"/>
        <v>286859</v>
      </c>
      <c r="T9" s="21">
        <f t="shared" si="1"/>
        <v>164051</v>
      </c>
      <c r="U9" s="21">
        <f t="shared" si="1"/>
        <v>177383</v>
      </c>
      <c r="V9" s="21">
        <f t="shared" si="1"/>
        <v>628293</v>
      </c>
      <c r="W9" s="21">
        <f t="shared" si="1"/>
        <v>-9271114</v>
      </c>
      <c r="X9" s="21">
        <f t="shared" si="1"/>
        <v>41467123</v>
      </c>
      <c r="Y9" s="21">
        <f t="shared" si="1"/>
        <v>-50738237</v>
      </c>
      <c r="Z9" s="4">
        <f>+IF(X9&lt;&gt;0,+(Y9/X9)*100,0)</f>
        <v>-122.35774591837489</v>
      </c>
      <c r="AA9" s="19">
        <f>SUM(AA10:AA14)</f>
        <v>27890616</v>
      </c>
    </row>
    <row r="10" spans="1:27" ht="13.5">
      <c r="A10" s="5" t="s">
        <v>37</v>
      </c>
      <c r="B10" s="3"/>
      <c r="C10" s="22"/>
      <c r="D10" s="22"/>
      <c r="E10" s="23">
        <v>2612362</v>
      </c>
      <c r="F10" s="24">
        <v>2612362</v>
      </c>
      <c r="G10" s="24"/>
      <c r="H10" s="24">
        <v>7432723</v>
      </c>
      <c r="I10" s="24">
        <v>106666</v>
      </c>
      <c r="J10" s="24">
        <v>7539389</v>
      </c>
      <c r="K10" s="24">
        <v>104456</v>
      </c>
      <c r="L10" s="24"/>
      <c r="M10" s="24">
        <v>128261</v>
      </c>
      <c r="N10" s="24">
        <v>232717</v>
      </c>
      <c r="O10" s="24">
        <v>134422</v>
      </c>
      <c r="P10" s="24">
        <v>126635</v>
      </c>
      <c r="Q10" s="24">
        <v>99334</v>
      </c>
      <c r="R10" s="24">
        <v>360391</v>
      </c>
      <c r="S10" s="24">
        <v>123311</v>
      </c>
      <c r="T10" s="24">
        <v>153449</v>
      </c>
      <c r="U10" s="24">
        <v>157005</v>
      </c>
      <c r="V10" s="24">
        <v>433765</v>
      </c>
      <c r="W10" s="24">
        <v>8566262</v>
      </c>
      <c r="X10" s="24">
        <v>2612362</v>
      </c>
      <c r="Y10" s="24">
        <v>5953900</v>
      </c>
      <c r="Z10" s="6">
        <v>227.91</v>
      </c>
      <c r="AA10" s="22">
        <v>2612362</v>
      </c>
    </row>
    <row r="11" spans="1:27" ht="13.5">
      <c r="A11" s="5" t="s">
        <v>38</v>
      </c>
      <c r="B11" s="3"/>
      <c r="C11" s="22"/>
      <c r="D11" s="22"/>
      <c r="E11" s="23">
        <v>13097965</v>
      </c>
      <c r="F11" s="24">
        <v>5039304</v>
      </c>
      <c r="G11" s="24"/>
      <c r="H11" s="24">
        <v>9964</v>
      </c>
      <c r="I11" s="24">
        <v>46249</v>
      </c>
      <c r="J11" s="24">
        <v>56213</v>
      </c>
      <c r="K11" s="24">
        <v>29243</v>
      </c>
      <c r="L11" s="24"/>
      <c r="M11" s="24">
        <v>2558</v>
      </c>
      <c r="N11" s="24">
        <v>31801</v>
      </c>
      <c r="O11" s="24">
        <v>3706</v>
      </c>
      <c r="P11" s="24">
        <v>11315</v>
      </c>
      <c r="Q11" s="24">
        <v>4282436</v>
      </c>
      <c r="R11" s="24">
        <v>4297457</v>
      </c>
      <c r="S11" s="24">
        <v>146380</v>
      </c>
      <c r="T11" s="24">
        <v>8043</v>
      </c>
      <c r="U11" s="24">
        <v>12188</v>
      </c>
      <c r="V11" s="24">
        <v>166611</v>
      </c>
      <c r="W11" s="24">
        <v>4552082</v>
      </c>
      <c r="X11" s="24">
        <v>13097965</v>
      </c>
      <c r="Y11" s="24">
        <v>-8545883</v>
      </c>
      <c r="Z11" s="6">
        <v>-65.25</v>
      </c>
      <c r="AA11" s="22">
        <v>5039304</v>
      </c>
    </row>
    <row r="12" spans="1:27" ht="13.5">
      <c r="A12" s="5" t="s">
        <v>39</v>
      </c>
      <c r="B12" s="3"/>
      <c r="C12" s="22"/>
      <c r="D12" s="22"/>
      <c r="E12" s="23">
        <v>25756796</v>
      </c>
      <c r="F12" s="24">
        <v>20238950</v>
      </c>
      <c r="G12" s="24"/>
      <c r="H12" s="24"/>
      <c r="I12" s="24">
        <v>4298</v>
      </c>
      <c r="J12" s="24">
        <v>4298</v>
      </c>
      <c r="K12" s="24">
        <v>-22964095</v>
      </c>
      <c r="L12" s="24"/>
      <c r="M12" s="24">
        <v>12707</v>
      </c>
      <c r="N12" s="24">
        <v>-22951388</v>
      </c>
      <c r="O12" s="24">
        <v>5132</v>
      </c>
      <c r="P12" s="24">
        <v>7033</v>
      </c>
      <c r="Q12" s="24">
        <v>516673</v>
      </c>
      <c r="R12" s="24">
        <v>528838</v>
      </c>
      <c r="S12" s="24">
        <v>17168</v>
      </c>
      <c r="T12" s="24">
        <v>2559</v>
      </c>
      <c r="U12" s="24">
        <v>8190</v>
      </c>
      <c r="V12" s="24">
        <v>27917</v>
      </c>
      <c r="W12" s="24">
        <v>-22390335</v>
      </c>
      <c r="X12" s="24">
        <v>25756796</v>
      </c>
      <c r="Y12" s="24">
        <v>-48147131</v>
      </c>
      <c r="Z12" s="6">
        <v>-186.93</v>
      </c>
      <c r="AA12" s="22">
        <v>20238950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>
        <v>877</v>
      </c>
      <c r="L13" s="24"/>
      <c r="M13" s="24"/>
      <c r="N13" s="24">
        <v>877</v>
      </c>
      <c r="O13" s="24"/>
      <c r="P13" s="24"/>
      <c r="Q13" s="24"/>
      <c r="R13" s="24"/>
      <c r="S13" s="24"/>
      <c r="T13" s="24"/>
      <c r="U13" s="24"/>
      <c r="V13" s="24"/>
      <c r="W13" s="24">
        <v>877</v>
      </c>
      <c r="X13" s="24"/>
      <c r="Y13" s="24">
        <v>877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731025201</v>
      </c>
      <c r="F15" s="21">
        <f t="shared" si="2"/>
        <v>576299905</v>
      </c>
      <c r="G15" s="21">
        <f t="shared" si="2"/>
        <v>0</v>
      </c>
      <c r="H15" s="21">
        <f t="shared" si="2"/>
        <v>25089596</v>
      </c>
      <c r="I15" s="21">
        <f t="shared" si="2"/>
        <v>15304130</v>
      </c>
      <c r="J15" s="21">
        <f t="shared" si="2"/>
        <v>40393726</v>
      </c>
      <c r="K15" s="21">
        <f t="shared" si="2"/>
        <v>33358481</v>
      </c>
      <c r="L15" s="21">
        <f t="shared" si="2"/>
        <v>0</v>
      </c>
      <c r="M15" s="21">
        <f t="shared" si="2"/>
        <v>19963024</v>
      </c>
      <c r="N15" s="21">
        <f t="shared" si="2"/>
        <v>53321505</v>
      </c>
      <c r="O15" s="21">
        <f t="shared" si="2"/>
        <v>15235635</v>
      </c>
      <c r="P15" s="21">
        <f t="shared" si="2"/>
        <v>19672465</v>
      </c>
      <c r="Q15" s="21">
        <f t="shared" si="2"/>
        <v>17512892</v>
      </c>
      <c r="R15" s="21">
        <f t="shared" si="2"/>
        <v>52420992</v>
      </c>
      <c r="S15" s="21">
        <f t="shared" si="2"/>
        <v>18123598</v>
      </c>
      <c r="T15" s="21">
        <f t="shared" si="2"/>
        <v>18578267</v>
      </c>
      <c r="U15" s="21">
        <f t="shared" si="2"/>
        <v>23676346</v>
      </c>
      <c r="V15" s="21">
        <f t="shared" si="2"/>
        <v>60378211</v>
      </c>
      <c r="W15" s="21">
        <f t="shared" si="2"/>
        <v>206514434</v>
      </c>
      <c r="X15" s="21">
        <f t="shared" si="2"/>
        <v>731025202</v>
      </c>
      <c r="Y15" s="21">
        <f t="shared" si="2"/>
        <v>-524510768</v>
      </c>
      <c r="Z15" s="4">
        <f>+IF(X15&lt;&gt;0,+(Y15/X15)*100,0)</f>
        <v>-71.75002538421377</v>
      </c>
      <c r="AA15" s="19">
        <f>SUM(AA16:AA18)</f>
        <v>576299905</v>
      </c>
    </row>
    <row r="16" spans="1:27" ht="13.5">
      <c r="A16" s="5" t="s">
        <v>43</v>
      </c>
      <c r="B16" s="3"/>
      <c r="C16" s="22"/>
      <c r="D16" s="22"/>
      <c r="E16" s="23">
        <v>13567164</v>
      </c>
      <c r="F16" s="24">
        <v>10992776</v>
      </c>
      <c r="G16" s="24"/>
      <c r="H16" s="24">
        <v>530673</v>
      </c>
      <c r="I16" s="24">
        <v>780895</v>
      </c>
      <c r="J16" s="24">
        <v>1311568</v>
      </c>
      <c r="K16" s="24">
        <v>20901466</v>
      </c>
      <c r="L16" s="24"/>
      <c r="M16" s="24">
        <v>7627751</v>
      </c>
      <c r="N16" s="24">
        <v>28529217</v>
      </c>
      <c r="O16" s="24">
        <v>2206781</v>
      </c>
      <c r="P16" s="24">
        <v>881390</v>
      </c>
      <c r="Q16" s="24">
        <v>3346291</v>
      </c>
      <c r="R16" s="24">
        <v>6434462</v>
      </c>
      <c r="S16" s="24">
        <v>2408515</v>
      </c>
      <c r="T16" s="24">
        <v>2183953</v>
      </c>
      <c r="U16" s="24">
        <v>2126455</v>
      </c>
      <c r="V16" s="24">
        <v>6718923</v>
      </c>
      <c r="W16" s="24">
        <v>42994170</v>
      </c>
      <c r="X16" s="24">
        <v>13567165</v>
      </c>
      <c r="Y16" s="24">
        <v>29427005</v>
      </c>
      <c r="Z16" s="6">
        <v>216.9</v>
      </c>
      <c r="AA16" s="22">
        <v>10992776</v>
      </c>
    </row>
    <row r="17" spans="1:27" ht="13.5">
      <c r="A17" s="5" t="s">
        <v>44</v>
      </c>
      <c r="B17" s="3"/>
      <c r="C17" s="22"/>
      <c r="D17" s="22"/>
      <c r="E17" s="23">
        <v>717458037</v>
      </c>
      <c r="F17" s="24">
        <v>565307129</v>
      </c>
      <c r="G17" s="24"/>
      <c r="H17" s="24">
        <v>24559158</v>
      </c>
      <c r="I17" s="24">
        <v>14523235</v>
      </c>
      <c r="J17" s="24">
        <v>39082393</v>
      </c>
      <c r="K17" s="24">
        <v>12457015</v>
      </c>
      <c r="L17" s="24"/>
      <c r="M17" s="24">
        <v>12335273</v>
      </c>
      <c r="N17" s="24">
        <v>24792288</v>
      </c>
      <c r="O17" s="24">
        <v>13028854</v>
      </c>
      <c r="P17" s="24">
        <v>18791075</v>
      </c>
      <c r="Q17" s="24">
        <v>14166601</v>
      </c>
      <c r="R17" s="24">
        <v>45986530</v>
      </c>
      <c r="S17" s="24">
        <v>15715083</v>
      </c>
      <c r="T17" s="24">
        <v>16394314</v>
      </c>
      <c r="U17" s="24">
        <v>21549891</v>
      </c>
      <c r="V17" s="24">
        <v>53659288</v>
      </c>
      <c r="W17" s="24">
        <v>163520499</v>
      </c>
      <c r="X17" s="24">
        <v>717458037</v>
      </c>
      <c r="Y17" s="24">
        <v>-553937538</v>
      </c>
      <c r="Z17" s="6">
        <v>-77.21</v>
      </c>
      <c r="AA17" s="22">
        <v>565307129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>
        <v>-235</v>
      </c>
      <c r="I18" s="24"/>
      <c r="J18" s="24">
        <v>-235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-235</v>
      </c>
      <c r="X18" s="24"/>
      <c r="Y18" s="24">
        <v>-235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1337890226</v>
      </c>
      <c r="F19" s="21">
        <f t="shared" si="3"/>
        <v>1196631059</v>
      </c>
      <c r="G19" s="21">
        <f t="shared" si="3"/>
        <v>0</v>
      </c>
      <c r="H19" s="21">
        <f t="shared" si="3"/>
        <v>172616560</v>
      </c>
      <c r="I19" s="21">
        <f t="shared" si="3"/>
        <v>76753398</v>
      </c>
      <c r="J19" s="21">
        <f t="shared" si="3"/>
        <v>249369958</v>
      </c>
      <c r="K19" s="21">
        <f t="shared" si="3"/>
        <v>85424143</v>
      </c>
      <c r="L19" s="21">
        <f t="shared" si="3"/>
        <v>0</v>
      </c>
      <c r="M19" s="21">
        <f t="shared" si="3"/>
        <v>88883001</v>
      </c>
      <c r="N19" s="21">
        <f t="shared" si="3"/>
        <v>174307144</v>
      </c>
      <c r="O19" s="21">
        <f t="shared" si="3"/>
        <v>80444674</v>
      </c>
      <c r="P19" s="21">
        <f t="shared" si="3"/>
        <v>91939325</v>
      </c>
      <c r="Q19" s="21">
        <f t="shared" si="3"/>
        <v>86549153</v>
      </c>
      <c r="R19" s="21">
        <f t="shared" si="3"/>
        <v>258933152</v>
      </c>
      <c r="S19" s="21">
        <f t="shared" si="3"/>
        <v>94022226</v>
      </c>
      <c r="T19" s="21">
        <f t="shared" si="3"/>
        <v>88350040</v>
      </c>
      <c r="U19" s="21">
        <f t="shared" si="3"/>
        <v>157036396</v>
      </c>
      <c r="V19" s="21">
        <f t="shared" si="3"/>
        <v>339408662</v>
      </c>
      <c r="W19" s="21">
        <f t="shared" si="3"/>
        <v>1022018916</v>
      </c>
      <c r="X19" s="21">
        <f t="shared" si="3"/>
        <v>1337890226</v>
      </c>
      <c r="Y19" s="21">
        <f t="shared" si="3"/>
        <v>-315871310</v>
      </c>
      <c r="Z19" s="4">
        <f>+IF(X19&lt;&gt;0,+(Y19/X19)*100,0)</f>
        <v>-23.60965824112389</v>
      </c>
      <c r="AA19" s="19">
        <f>SUM(AA20:AA23)</f>
        <v>1196631059</v>
      </c>
    </row>
    <row r="20" spans="1:27" ht="13.5">
      <c r="A20" s="5" t="s">
        <v>47</v>
      </c>
      <c r="B20" s="3"/>
      <c r="C20" s="22"/>
      <c r="D20" s="22"/>
      <c r="E20" s="23">
        <v>943966561</v>
      </c>
      <c r="F20" s="24">
        <v>841065884</v>
      </c>
      <c r="G20" s="24"/>
      <c r="H20" s="24">
        <v>138401266</v>
      </c>
      <c r="I20" s="24">
        <v>60646652</v>
      </c>
      <c r="J20" s="24">
        <v>199047918</v>
      </c>
      <c r="K20" s="24">
        <v>65238920</v>
      </c>
      <c r="L20" s="24"/>
      <c r="M20" s="24">
        <v>71116522</v>
      </c>
      <c r="N20" s="24">
        <v>136355442</v>
      </c>
      <c r="O20" s="24">
        <v>62798625</v>
      </c>
      <c r="P20" s="24">
        <v>75400734</v>
      </c>
      <c r="Q20" s="24">
        <v>68196307</v>
      </c>
      <c r="R20" s="24">
        <v>206395666</v>
      </c>
      <c r="S20" s="24">
        <v>75304033</v>
      </c>
      <c r="T20" s="24">
        <v>70657330</v>
      </c>
      <c r="U20" s="24">
        <v>123624338</v>
      </c>
      <c r="V20" s="24">
        <v>269585701</v>
      </c>
      <c r="W20" s="24">
        <v>811384727</v>
      </c>
      <c r="X20" s="24">
        <v>943966560</v>
      </c>
      <c r="Y20" s="24">
        <v>-132581833</v>
      </c>
      <c r="Z20" s="6">
        <v>-14.05</v>
      </c>
      <c r="AA20" s="22">
        <v>841065884</v>
      </c>
    </row>
    <row r="21" spans="1:27" ht="13.5">
      <c r="A21" s="5" t="s">
        <v>48</v>
      </c>
      <c r="B21" s="3"/>
      <c r="C21" s="22"/>
      <c r="D21" s="22"/>
      <c r="E21" s="23">
        <v>257526786</v>
      </c>
      <c r="F21" s="24">
        <v>241444320</v>
      </c>
      <c r="G21" s="24"/>
      <c r="H21" s="24">
        <v>13161673</v>
      </c>
      <c r="I21" s="24">
        <v>5964559</v>
      </c>
      <c r="J21" s="24">
        <v>19126232</v>
      </c>
      <c r="K21" s="24">
        <v>8250757</v>
      </c>
      <c r="L21" s="24"/>
      <c r="M21" s="24">
        <v>6304940</v>
      </c>
      <c r="N21" s="24">
        <v>14555697</v>
      </c>
      <c r="O21" s="24">
        <v>7693502</v>
      </c>
      <c r="P21" s="24">
        <v>6561464</v>
      </c>
      <c r="Q21" s="24">
        <v>8345445</v>
      </c>
      <c r="R21" s="24">
        <v>22600411</v>
      </c>
      <c r="S21" s="24">
        <v>8794250</v>
      </c>
      <c r="T21" s="24">
        <v>7477029</v>
      </c>
      <c r="U21" s="24">
        <v>13631134</v>
      </c>
      <c r="V21" s="24">
        <v>29902413</v>
      </c>
      <c r="W21" s="24">
        <v>86184753</v>
      </c>
      <c r="X21" s="24">
        <v>257526787</v>
      </c>
      <c r="Y21" s="24">
        <v>-171342034</v>
      </c>
      <c r="Z21" s="6">
        <v>-66.53</v>
      </c>
      <c r="AA21" s="22">
        <v>241444320</v>
      </c>
    </row>
    <row r="22" spans="1:27" ht="13.5">
      <c r="A22" s="5" t="s">
        <v>49</v>
      </c>
      <c r="B22" s="3"/>
      <c r="C22" s="25"/>
      <c r="D22" s="25"/>
      <c r="E22" s="26">
        <v>25485845</v>
      </c>
      <c r="F22" s="27">
        <v>23950461</v>
      </c>
      <c r="G22" s="27"/>
      <c r="H22" s="27">
        <v>3183440</v>
      </c>
      <c r="I22" s="27">
        <v>1856902</v>
      </c>
      <c r="J22" s="27">
        <v>5040342</v>
      </c>
      <c r="K22" s="27">
        <v>3161804</v>
      </c>
      <c r="L22" s="27"/>
      <c r="M22" s="27">
        <v>2486049</v>
      </c>
      <c r="N22" s="27">
        <v>5647853</v>
      </c>
      <c r="O22" s="27">
        <v>2187471</v>
      </c>
      <c r="P22" s="27">
        <v>2191216</v>
      </c>
      <c r="Q22" s="27">
        <v>2252025</v>
      </c>
      <c r="R22" s="27">
        <v>6630712</v>
      </c>
      <c r="S22" s="27">
        <v>2101338</v>
      </c>
      <c r="T22" s="27">
        <v>2340364</v>
      </c>
      <c r="U22" s="27">
        <v>4138459</v>
      </c>
      <c r="V22" s="27">
        <v>8580161</v>
      </c>
      <c r="W22" s="27">
        <v>25899068</v>
      </c>
      <c r="X22" s="27">
        <v>25485844</v>
      </c>
      <c r="Y22" s="27">
        <v>413224</v>
      </c>
      <c r="Z22" s="7">
        <v>1.62</v>
      </c>
      <c r="AA22" s="25">
        <v>23950461</v>
      </c>
    </row>
    <row r="23" spans="1:27" ht="13.5">
      <c r="A23" s="5" t="s">
        <v>50</v>
      </c>
      <c r="B23" s="3"/>
      <c r="C23" s="22"/>
      <c r="D23" s="22"/>
      <c r="E23" s="23">
        <v>110911034</v>
      </c>
      <c r="F23" s="24">
        <v>90170394</v>
      </c>
      <c r="G23" s="24"/>
      <c r="H23" s="24">
        <v>17870181</v>
      </c>
      <c r="I23" s="24">
        <v>8285285</v>
      </c>
      <c r="J23" s="24">
        <v>26155466</v>
      </c>
      <c r="K23" s="24">
        <v>8772662</v>
      </c>
      <c r="L23" s="24"/>
      <c r="M23" s="24">
        <v>8975490</v>
      </c>
      <c r="N23" s="24">
        <v>17748152</v>
      </c>
      <c r="O23" s="24">
        <v>7765076</v>
      </c>
      <c r="P23" s="24">
        <v>7785911</v>
      </c>
      <c r="Q23" s="24">
        <v>7755376</v>
      </c>
      <c r="R23" s="24">
        <v>23306363</v>
      </c>
      <c r="S23" s="24">
        <v>7822605</v>
      </c>
      <c r="T23" s="24">
        <v>7875317</v>
      </c>
      <c r="U23" s="24">
        <v>15642465</v>
      </c>
      <c r="V23" s="24">
        <v>31340387</v>
      </c>
      <c r="W23" s="24">
        <v>98550368</v>
      </c>
      <c r="X23" s="24">
        <v>110911035</v>
      </c>
      <c r="Y23" s="24">
        <v>-12360667</v>
      </c>
      <c r="Z23" s="6">
        <v>-11.14</v>
      </c>
      <c r="AA23" s="22">
        <v>90170394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156238544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156238544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3206712756</v>
      </c>
      <c r="F25" s="42">
        <f t="shared" si="4"/>
        <v>2920174715</v>
      </c>
      <c r="G25" s="42">
        <f t="shared" si="4"/>
        <v>0</v>
      </c>
      <c r="H25" s="42">
        <f t="shared" si="4"/>
        <v>371113617</v>
      </c>
      <c r="I25" s="42">
        <f t="shared" si="4"/>
        <v>282332392</v>
      </c>
      <c r="J25" s="42">
        <f t="shared" si="4"/>
        <v>653446009</v>
      </c>
      <c r="K25" s="42">
        <f t="shared" si="4"/>
        <v>46682129</v>
      </c>
      <c r="L25" s="42">
        <f t="shared" si="4"/>
        <v>0</v>
      </c>
      <c r="M25" s="42">
        <f t="shared" si="4"/>
        <v>300183625</v>
      </c>
      <c r="N25" s="42">
        <f t="shared" si="4"/>
        <v>346865754</v>
      </c>
      <c r="O25" s="42">
        <f t="shared" si="4"/>
        <v>187608152</v>
      </c>
      <c r="P25" s="42">
        <f t="shared" si="4"/>
        <v>154458097</v>
      </c>
      <c r="Q25" s="42">
        <f t="shared" si="4"/>
        <v>296029487</v>
      </c>
      <c r="R25" s="42">
        <f t="shared" si="4"/>
        <v>638095736</v>
      </c>
      <c r="S25" s="42">
        <f t="shared" si="4"/>
        <v>159925305</v>
      </c>
      <c r="T25" s="42">
        <f t="shared" si="4"/>
        <v>149513242</v>
      </c>
      <c r="U25" s="42">
        <f t="shared" si="4"/>
        <v>263952271</v>
      </c>
      <c r="V25" s="42">
        <f t="shared" si="4"/>
        <v>573390818</v>
      </c>
      <c r="W25" s="42">
        <f t="shared" si="4"/>
        <v>2211798317</v>
      </c>
      <c r="X25" s="42">
        <f t="shared" si="4"/>
        <v>3206712758</v>
      </c>
      <c r="Y25" s="42">
        <f t="shared" si="4"/>
        <v>-994914441</v>
      </c>
      <c r="Z25" s="43">
        <f>+IF(X25&lt;&gt;0,+(Y25/X25)*100,0)</f>
        <v>-31.025991913928703</v>
      </c>
      <c r="AA25" s="40">
        <f>+AA5+AA9+AA15+AA19+AA24</f>
        <v>2920174715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629470315</v>
      </c>
      <c r="F28" s="21">
        <f t="shared" si="5"/>
        <v>645420054</v>
      </c>
      <c r="G28" s="21">
        <f t="shared" si="5"/>
        <v>0</v>
      </c>
      <c r="H28" s="21">
        <f t="shared" si="5"/>
        <v>124677276</v>
      </c>
      <c r="I28" s="21">
        <f t="shared" si="5"/>
        <v>55900465</v>
      </c>
      <c r="J28" s="21">
        <f t="shared" si="5"/>
        <v>180577741</v>
      </c>
      <c r="K28" s="21">
        <f t="shared" si="5"/>
        <v>43500404</v>
      </c>
      <c r="L28" s="21">
        <f t="shared" si="5"/>
        <v>0</v>
      </c>
      <c r="M28" s="21">
        <f t="shared" si="5"/>
        <v>65854842</v>
      </c>
      <c r="N28" s="21">
        <f t="shared" si="5"/>
        <v>109355246</v>
      </c>
      <c r="O28" s="21">
        <f t="shared" si="5"/>
        <v>-27509216</v>
      </c>
      <c r="P28" s="21">
        <f t="shared" si="5"/>
        <v>22517712</v>
      </c>
      <c r="Q28" s="21">
        <f t="shared" si="5"/>
        <v>22535809</v>
      </c>
      <c r="R28" s="21">
        <f t="shared" si="5"/>
        <v>17544305</v>
      </c>
      <c r="S28" s="21">
        <f t="shared" si="5"/>
        <v>50883403</v>
      </c>
      <c r="T28" s="21">
        <f t="shared" si="5"/>
        <v>38757910</v>
      </c>
      <c r="U28" s="21">
        <f t="shared" si="5"/>
        <v>45838873</v>
      </c>
      <c r="V28" s="21">
        <f t="shared" si="5"/>
        <v>135480186</v>
      </c>
      <c r="W28" s="21">
        <f t="shared" si="5"/>
        <v>442957478</v>
      </c>
      <c r="X28" s="21">
        <f t="shared" si="5"/>
        <v>629470317</v>
      </c>
      <c r="Y28" s="21">
        <f t="shared" si="5"/>
        <v>-186512839</v>
      </c>
      <c r="Z28" s="4">
        <f>+IF(X28&lt;&gt;0,+(Y28/X28)*100,0)</f>
        <v>-29.630124560742395</v>
      </c>
      <c r="AA28" s="19">
        <f>SUM(AA29:AA31)</f>
        <v>645420054</v>
      </c>
    </row>
    <row r="29" spans="1:27" ht="13.5">
      <c r="A29" s="5" t="s">
        <v>33</v>
      </c>
      <c r="B29" s="3"/>
      <c r="C29" s="22"/>
      <c r="D29" s="22"/>
      <c r="E29" s="23">
        <v>252371204</v>
      </c>
      <c r="F29" s="24">
        <v>244833885</v>
      </c>
      <c r="G29" s="24"/>
      <c r="H29" s="24">
        <v>6533620</v>
      </c>
      <c r="I29" s="24">
        <v>16546769</v>
      </c>
      <c r="J29" s="24">
        <v>23080389</v>
      </c>
      <c r="K29" s="24">
        <v>15912451</v>
      </c>
      <c r="L29" s="24"/>
      <c r="M29" s="24">
        <v>18545239</v>
      </c>
      <c r="N29" s="24">
        <v>34457690</v>
      </c>
      <c r="O29" s="24">
        <v>10070860</v>
      </c>
      <c r="P29" s="24">
        <v>5046094</v>
      </c>
      <c r="Q29" s="24">
        <v>15444740</v>
      </c>
      <c r="R29" s="24">
        <v>30561694</v>
      </c>
      <c r="S29" s="24">
        <v>11760447</v>
      </c>
      <c r="T29" s="24">
        <v>9207228</v>
      </c>
      <c r="U29" s="24">
        <v>8968022</v>
      </c>
      <c r="V29" s="24">
        <v>29935697</v>
      </c>
      <c r="W29" s="24">
        <v>118035470</v>
      </c>
      <c r="X29" s="24">
        <v>252371204</v>
      </c>
      <c r="Y29" s="24">
        <v>-134335734</v>
      </c>
      <c r="Z29" s="6">
        <v>-53.23</v>
      </c>
      <c r="AA29" s="22">
        <v>244833885</v>
      </c>
    </row>
    <row r="30" spans="1:27" ht="13.5">
      <c r="A30" s="5" t="s">
        <v>34</v>
      </c>
      <c r="B30" s="3"/>
      <c r="C30" s="25"/>
      <c r="D30" s="25"/>
      <c r="E30" s="26">
        <v>213371244</v>
      </c>
      <c r="F30" s="27">
        <v>400586169</v>
      </c>
      <c r="G30" s="27"/>
      <c r="H30" s="27">
        <v>116270479</v>
      </c>
      <c r="I30" s="27">
        <v>17232850</v>
      </c>
      <c r="J30" s="27">
        <v>133503329</v>
      </c>
      <c r="K30" s="27">
        <v>16614703</v>
      </c>
      <c r="L30" s="27"/>
      <c r="M30" s="27">
        <v>12508529</v>
      </c>
      <c r="N30" s="27">
        <v>29123232</v>
      </c>
      <c r="O30" s="27">
        <v>-49913379</v>
      </c>
      <c r="P30" s="27">
        <v>5022164</v>
      </c>
      <c r="Q30" s="27">
        <v>19448511</v>
      </c>
      <c r="R30" s="27">
        <v>-25442704</v>
      </c>
      <c r="S30" s="27">
        <v>13169150</v>
      </c>
      <c r="T30" s="27">
        <v>6035455</v>
      </c>
      <c r="U30" s="27">
        <v>14683876</v>
      </c>
      <c r="V30" s="27">
        <v>33888481</v>
      </c>
      <c r="W30" s="27">
        <v>171072338</v>
      </c>
      <c r="X30" s="27">
        <v>213371245</v>
      </c>
      <c r="Y30" s="27">
        <v>-42298907</v>
      </c>
      <c r="Z30" s="7">
        <v>-19.82</v>
      </c>
      <c r="AA30" s="25">
        <v>400586169</v>
      </c>
    </row>
    <row r="31" spans="1:27" ht="13.5">
      <c r="A31" s="5" t="s">
        <v>35</v>
      </c>
      <c r="B31" s="3"/>
      <c r="C31" s="22"/>
      <c r="D31" s="22"/>
      <c r="E31" s="23">
        <v>163727867</v>
      </c>
      <c r="F31" s="24"/>
      <c r="G31" s="24"/>
      <c r="H31" s="24">
        <v>1873177</v>
      </c>
      <c r="I31" s="24">
        <v>22120846</v>
      </c>
      <c r="J31" s="24">
        <v>23994023</v>
      </c>
      <c r="K31" s="24">
        <v>10973250</v>
      </c>
      <c r="L31" s="24"/>
      <c r="M31" s="24">
        <v>34801074</v>
      </c>
      <c r="N31" s="24">
        <v>45774324</v>
      </c>
      <c r="O31" s="24">
        <v>12333303</v>
      </c>
      <c r="P31" s="24">
        <v>12449454</v>
      </c>
      <c r="Q31" s="24">
        <v>-12357442</v>
      </c>
      <c r="R31" s="24">
        <v>12425315</v>
      </c>
      <c r="S31" s="24">
        <v>25953806</v>
      </c>
      <c r="T31" s="24">
        <v>23515227</v>
      </c>
      <c r="U31" s="24">
        <v>22186975</v>
      </c>
      <c r="V31" s="24">
        <v>71656008</v>
      </c>
      <c r="W31" s="24">
        <v>153849670</v>
      </c>
      <c r="X31" s="24">
        <v>163727868</v>
      </c>
      <c r="Y31" s="24">
        <v>-9878198</v>
      </c>
      <c r="Z31" s="6">
        <v>-6.03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346913728</v>
      </c>
      <c r="F32" s="21">
        <f t="shared" si="6"/>
        <v>349864894</v>
      </c>
      <c r="G32" s="21">
        <f t="shared" si="6"/>
        <v>0</v>
      </c>
      <c r="H32" s="21">
        <f t="shared" si="6"/>
        <v>40555130</v>
      </c>
      <c r="I32" s="21">
        <f t="shared" si="6"/>
        <v>16230354</v>
      </c>
      <c r="J32" s="21">
        <f t="shared" si="6"/>
        <v>56785484</v>
      </c>
      <c r="K32" s="21">
        <f t="shared" si="6"/>
        <v>24259957</v>
      </c>
      <c r="L32" s="21">
        <f t="shared" si="6"/>
        <v>0</v>
      </c>
      <c r="M32" s="21">
        <f t="shared" si="6"/>
        <v>29448480</v>
      </c>
      <c r="N32" s="21">
        <f t="shared" si="6"/>
        <v>53708437</v>
      </c>
      <c r="O32" s="21">
        <f t="shared" si="6"/>
        <v>16583256</v>
      </c>
      <c r="P32" s="21">
        <f t="shared" si="6"/>
        <v>7001926</v>
      </c>
      <c r="Q32" s="21">
        <f t="shared" si="6"/>
        <v>27301326</v>
      </c>
      <c r="R32" s="21">
        <f t="shared" si="6"/>
        <v>50886508</v>
      </c>
      <c r="S32" s="21">
        <f t="shared" si="6"/>
        <v>20409399</v>
      </c>
      <c r="T32" s="21">
        <f t="shared" si="6"/>
        <v>17160542</v>
      </c>
      <c r="U32" s="21">
        <f t="shared" si="6"/>
        <v>18379098</v>
      </c>
      <c r="V32" s="21">
        <f t="shared" si="6"/>
        <v>55949039</v>
      </c>
      <c r="W32" s="21">
        <f t="shared" si="6"/>
        <v>217329468</v>
      </c>
      <c r="X32" s="21">
        <f t="shared" si="6"/>
        <v>346913727</v>
      </c>
      <c r="Y32" s="21">
        <f t="shared" si="6"/>
        <v>-129584259</v>
      </c>
      <c r="Z32" s="4">
        <f>+IF(X32&lt;&gt;0,+(Y32/X32)*100,0)</f>
        <v>-37.35345387471508</v>
      </c>
      <c r="AA32" s="19">
        <f>SUM(AA33:AA37)</f>
        <v>349864894</v>
      </c>
    </row>
    <row r="33" spans="1:27" ht="13.5">
      <c r="A33" s="5" t="s">
        <v>37</v>
      </c>
      <c r="B33" s="3"/>
      <c r="C33" s="22"/>
      <c r="D33" s="22"/>
      <c r="E33" s="23">
        <v>59000779</v>
      </c>
      <c r="F33" s="24">
        <v>70342456</v>
      </c>
      <c r="G33" s="24"/>
      <c r="H33" s="24">
        <v>49356</v>
      </c>
      <c r="I33" s="24">
        <v>3103277</v>
      </c>
      <c r="J33" s="24">
        <v>3152633</v>
      </c>
      <c r="K33" s="24">
        <v>4637572</v>
      </c>
      <c r="L33" s="24"/>
      <c r="M33" s="24">
        <v>5017730</v>
      </c>
      <c r="N33" s="24">
        <v>9655302</v>
      </c>
      <c r="O33" s="24">
        <v>2635419</v>
      </c>
      <c r="P33" s="24">
        <v>922241</v>
      </c>
      <c r="Q33" s="24">
        <v>4792511</v>
      </c>
      <c r="R33" s="24">
        <v>8350171</v>
      </c>
      <c r="S33" s="24">
        <v>2824823</v>
      </c>
      <c r="T33" s="24">
        <v>3359446</v>
      </c>
      <c r="U33" s="24">
        <v>3595893</v>
      </c>
      <c r="V33" s="24">
        <v>9780162</v>
      </c>
      <c r="W33" s="24">
        <v>30938268</v>
      </c>
      <c r="X33" s="24">
        <v>59000779</v>
      </c>
      <c r="Y33" s="24">
        <v>-28062511</v>
      </c>
      <c r="Z33" s="6">
        <v>-47.56</v>
      </c>
      <c r="AA33" s="22">
        <v>70342456</v>
      </c>
    </row>
    <row r="34" spans="1:27" ht="13.5">
      <c r="A34" s="5" t="s">
        <v>38</v>
      </c>
      <c r="B34" s="3"/>
      <c r="C34" s="22"/>
      <c r="D34" s="22"/>
      <c r="E34" s="23">
        <v>138834108</v>
      </c>
      <c r="F34" s="24">
        <v>138834108</v>
      </c>
      <c r="G34" s="24"/>
      <c r="H34" s="24">
        <v>177718</v>
      </c>
      <c r="I34" s="24">
        <v>7425672</v>
      </c>
      <c r="J34" s="24">
        <v>7603390</v>
      </c>
      <c r="K34" s="24">
        <v>12111893</v>
      </c>
      <c r="L34" s="24"/>
      <c r="M34" s="24">
        <v>18182446</v>
      </c>
      <c r="N34" s="24">
        <v>30294339</v>
      </c>
      <c r="O34" s="24">
        <v>9327565</v>
      </c>
      <c r="P34" s="24">
        <v>4581007</v>
      </c>
      <c r="Q34" s="24">
        <v>15684504</v>
      </c>
      <c r="R34" s="24">
        <v>29593076</v>
      </c>
      <c r="S34" s="24">
        <v>12835629</v>
      </c>
      <c r="T34" s="24">
        <v>9361495</v>
      </c>
      <c r="U34" s="24">
        <v>10227620</v>
      </c>
      <c r="V34" s="24">
        <v>32424744</v>
      </c>
      <c r="W34" s="24">
        <v>99915549</v>
      </c>
      <c r="X34" s="24">
        <v>138834107</v>
      </c>
      <c r="Y34" s="24">
        <v>-38918558</v>
      </c>
      <c r="Z34" s="6">
        <v>-28.03</v>
      </c>
      <c r="AA34" s="22">
        <v>138834108</v>
      </c>
    </row>
    <row r="35" spans="1:27" ht="13.5">
      <c r="A35" s="5" t="s">
        <v>39</v>
      </c>
      <c r="B35" s="3"/>
      <c r="C35" s="22"/>
      <c r="D35" s="22"/>
      <c r="E35" s="23">
        <v>119870549</v>
      </c>
      <c r="F35" s="24">
        <v>122821715</v>
      </c>
      <c r="G35" s="24"/>
      <c r="H35" s="24">
        <v>40328056</v>
      </c>
      <c r="I35" s="24">
        <v>4711371</v>
      </c>
      <c r="J35" s="24">
        <v>45039427</v>
      </c>
      <c r="K35" s="24">
        <v>5721912</v>
      </c>
      <c r="L35" s="24"/>
      <c r="M35" s="24">
        <v>5217085</v>
      </c>
      <c r="N35" s="24">
        <v>10938997</v>
      </c>
      <c r="O35" s="24">
        <v>3205409</v>
      </c>
      <c r="P35" s="24">
        <v>852644</v>
      </c>
      <c r="Q35" s="24">
        <v>4857323</v>
      </c>
      <c r="R35" s="24">
        <v>8915376</v>
      </c>
      <c r="S35" s="24">
        <v>3917352</v>
      </c>
      <c r="T35" s="24">
        <v>3363244</v>
      </c>
      <c r="U35" s="24">
        <v>3631944</v>
      </c>
      <c r="V35" s="24">
        <v>10912540</v>
      </c>
      <c r="W35" s="24">
        <v>75806340</v>
      </c>
      <c r="X35" s="24">
        <v>119870549</v>
      </c>
      <c r="Y35" s="24">
        <v>-44064209</v>
      </c>
      <c r="Z35" s="6">
        <v>-36.76</v>
      </c>
      <c r="AA35" s="22">
        <v>122821715</v>
      </c>
    </row>
    <row r="36" spans="1:27" ht="13.5">
      <c r="A36" s="5" t="s">
        <v>40</v>
      </c>
      <c r="B36" s="3"/>
      <c r="C36" s="22"/>
      <c r="D36" s="22"/>
      <c r="E36" s="23">
        <v>17866615</v>
      </c>
      <c r="F36" s="24">
        <v>17866615</v>
      </c>
      <c r="G36" s="24"/>
      <c r="H36" s="24"/>
      <c r="I36" s="24">
        <v>718859</v>
      </c>
      <c r="J36" s="24">
        <v>718859</v>
      </c>
      <c r="K36" s="24">
        <v>1313497</v>
      </c>
      <c r="L36" s="24"/>
      <c r="M36" s="24">
        <v>524557</v>
      </c>
      <c r="N36" s="24">
        <v>1838054</v>
      </c>
      <c r="O36" s="24">
        <v>1094888</v>
      </c>
      <c r="P36" s="24">
        <v>548335</v>
      </c>
      <c r="Q36" s="24">
        <v>1494892</v>
      </c>
      <c r="R36" s="24">
        <v>3138115</v>
      </c>
      <c r="S36" s="24">
        <v>571087</v>
      </c>
      <c r="T36" s="24">
        <v>774436</v>
      </c>
      <c r="U36" s="24">
        <v>632955</v>
      </c>
      <c r="V36" s="24">
        <v>1978478</v>
      </c>
      <c r="W36" s="24">
        <v>7673506</v>
      </c>
      <c r="X36" s="24">
        <v>17866615</v>
      </c>
      <c r="Y36" s="24">
        <v>-10193109</v>
      </c>
      <c r="Z36" s="6">
        <v>-57.05</v>
      </c>
      <c r="AA36" s="22">
        <v>17866615</v>
      </c>
    </row>
    <row r="37" spans="1:27" ht="13.5">
      <c r="A37" s="5" t="s">
        <v>41</v>
      </c>
      <c r="B37" s="3"/>
      <c r="C37" s="25"/>
      <c r="D37" s="25"/>
      <c r="E37" s="26">
        <v>11341677</v>
      </c>
      <c r="F37" s="27"/>
      <c r="G37" s="27"/>
      <c r="H37" s="27"/>
      <c r="I37" s="27">
        <v>271175</v>
      </c>
      <c r="J37" s="27">
        <v>271175</v>
      </c>
      <c r="K37" s="27">
        <v>475083</v>
      </c>
      <c r="L37" s="27"/>
      <c r="M37" s="27">
        <v>506662</v>
      </c>
      <c r="N37" s="27">
        <v>981745</v>
      </c>
      <c r="O37" s="27">
        <v>319975</v>
      </c>
      <c r="P37" s="27">
        <v>97699</v>
      </c>
      <c r="Q37" s="27">
        <v>472096</v>
      </c>
      <c r="R37" s="27">
        <v>889770</v>
      </c>
      <c r="S37" s="27">
        <v>260508</v>
      </c>
      <c r="T37" s="27">
        <v>301921</v>
      </c>
      <c r="U37" s="27">
        <v>290686</v>
      </c>
      <c r="V37" s="27">
        <v>853115</v>
      </c>
      <c r="W37" s="27">
        <v>2995805</v>
      </c>
      <c r="X37" s="27">
        <v>11341677</v>
      </c>
      <c r="Y37" s="27">
        <v>-8345872</v>
      </c>
      <c r="Z37" s="7">
        <v>-73.59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501071805</v>
      </c>
      <c r="F38" s="21">
        <f t="shared" si="7"/>
        <v>354299514</v>
      </c>
      <c r="G38" s="21">
        <f t="shared" si="7"/>
        <v>0</v>
      </c>
      <c r="H38" s="21">
        <f t="shared" si="7"/>
        <v>50694919</v>
      </c>
      <c r="I38" s="21">
        <f t="shared" si="7"/>
        <v>45246370</v>
      </c>
      <c r="J38" s="21">
        <f t="shared" si="7"/>
        <v>95941289</v>
      </c>
      <c r="K38" s="21">
        <f t="shared" si="7"/>
        <v>53520209</v>
      </c>
      <c r="L38" s="21">
        <f t="shared" si="7"/>
        <v>0</v>
      </c>
      <c r="M38" s="21">
        <f t="shared" si="7"/>
        <v>64614031</v>
      </c>
      <c r="N38" s="21">
        <f t="shared" si="7"/>
        <v>118134240</v>
      </c>
      <c r="O38" s="21">
        <f t="shared" si="7"/>
        <v>82444968</v>
      </c>
      <c r="P38" s="21">
        <f t="shared" si="7"/>
        <v>39893593</v>
      </c>
      <c r="Q38" s="21">
        <f t="shared" si="7"/>
        <v>79942148</v>
      </c>
      <c r="R38" s="21">
        <f t="shared" si="7"/>
        <v>202280709</v>
      </c>
      <c r="S38" s="21">
        <f t="shared" si="7"/>
        <v>32591268</v>
      </c>
      <c r="T38" s="21">
        <f t="shared" si="7"/>
        <v>66532523</v>
      </c>
      <c r="U38" s="21">
        <f t="shared" si="7"/>
        <v>75547903</v>
      </c>
      <c r="V38" s="21">
        <f t="shared" si="7"/>
        <v>174671694</v>
      </c>
      <c r="W38" s="21">
        <f t="shared" si="7"/>
        <v>591027932</v>
      </c>
      <c r="X38" s="21">
        <f t="shared" si="7"/>
        <v>501071805</v>
      </c>
      <c r="Y38" s="21">
        <f t="shared" si="7"/>
        <v>89956127</v>
      </c>
      <c r="Z38" s="4">
        <f>+IF(X38&lt;&gt;0,+(Y38/X38)*100,0)</f>
        <v>17.952741723314485</v>
      </c>
      <c r="AA38" s="19">
        <f>SUM(AA39:AA41)</f>
        <v>354299514</v>
      </c>
    </row>
    <row r="39" spans="1:27" ht="13.5">
      <c r="A39" s="5" t="s">
        <v>43</v>
      </c>
      <c r="B39" s="3"/>
      <c r="C39" s="22"/>
      <c r="D39" s="22"/>
      <c r="E39" s="23">
        <v>47922071</v>
      </c>
      <c r="F39" s="24">
        <v>44034733</v>
      </c>
      <c r="G39" s="24"/>
      <c r="H39" s="24">
        <v>65081</v>
      </c>
      <c r="I39" s="24">
        <v>10165701</v>
      </c>
      <c r="J39" s="24">
        <v>10230782</v>
      </c>
      <c r="K39" s="24">
        <v>12699526</v>
      </c>
      <c r="L39" s="24"/>
      <c r="M39" s="24">
        <v>26363304</v>
      </c>
      <c r="N39" s="24">
        <v>39062830</v>
      </c>
      <c r="O39" s="24">
        <v>14288436</v>
      </c>
      <c r="P39" s="24">
        <v>2375084</v>
      </c>
      <c r="Q39" s="24">
        <v>15817684</v>
      </c>
      <c r="R39" s="24">
        <v>32481204</v>
      </c>
      <c r="S39" s="24">
        <v>9156121</v>
      </c>
      <c r="T39" s="24">
        <v>11419754</v>
      </c>
      <c r="U39" s="24">
        <v>17816369</v>
      </c>
      <c r="V39" s="24">
        <v>38392244</v>
      </c>
      <c r="W39" s="24">
        <v>120167060</v>
      </c>
      <c r="X39" s="24">
        <v>47922071</v>
      </c>
      <c r="Y39" s="24">
        <v>72244989</v>
      </c>
      <c r="Z39" s="6">
        <v>150.76</v>
      </c>
      <c r="AA39" s="22">
        <v>44034733</v>
      </c>
    </row>
    <row r="40" spans="1:27" ht="13.5">
      <c r="A40" s="5" t="s">
        <v>44</v>
      </c>
      <c r="B40" s="3"/>
      <c r="C40" s="22"/>
      <c r="D40" s="22"/>
      <c r="E40" s="23">
        <v>450153834</v>
      </c>
      <c r="F40" s="24">
        <v>307127469</v>
      </c>
      <c r="G40" s="24"/>
      <c r="H40" s="24">
        <v>50627968</v>
      </c>
      <c r="I40" s="24">
        <v>34770569</v>
      </c>
      <c r="J40" s="24">
        <v>85398537</v>
      </c>
      <c r="K40" s="24">
        <v>38966231</v>
      </c>
      <c r="L40" s="24"/>
      <c r="M40" s="24">
        <v>36024363</v>
      </c>
      <c r="N40" s="24">
        <v>74990594</v>
      </c>
      <c r="O40" s="24">
        <v>67483193</v>
      </c>
      <c r="P40" s="24">
        <v>37514077</v>
      </c>
      <c r="Q40" s="24">
        <v>63644115</v>
      </c>
      <c r="R40" s="24">
        <v>168641385</v>
      </c>
      <c r="S40" s="24">
        <v>22704783</v>
      </c>
      <c r="T40" s="24">
        <v>52129454</v>
      </c>
      <c r="U40" s="24">
        <v>53777315</v>
      </c>
      <c r="V40" s="24">
        <v>128611552</v>
      </c>
      <c r="W40" s="24">
        <v>457642068</v>
      </c>
      <c r="X40" s="24">
        <v>450153834</v>
      </c>
      <c r="Y40" s="24">
        <v>7488234</v>
      </c>
      <c r="Z40" s="6">
        <v>1.66</v>
      </c>
      <c r="AA40" s="22">
        <v>307127469</v>
      </c>
    </row>
    <row r="41" spans="1:27" ht="13.5">
      <c r="A41" s="5" t="s">
        <v>45</v>
      </c>
      <c r="B41" s="3"/>
      <c r="C41" s="22"/>
      <c r="D41" s="22"/>
      <c r="E41" s="23">
        <v>2995900</v>
      </c>
      <c r="F41" s="24">
        <v>3137312</v>
      </c>
      <c r="G41" s="24"/>
      <c r="H41" s="24">
        <v>1870</v>
      </c>
      <c r="I41" s="24">
        <v>310100</v>
      </c>
      <c r="J41" s="24">
        <v>311970</v>
      </c>
      <c r="K41" s="24">
        <v>1854452</v>
      </c>
      <c r="L41" s="24"/>
      <c r="M41" s="24">
        <v>2226364</v>
      </c>
      <c r="N41" s="24">
        <v>4080816</v>
      </c>
      <c r="O41" s="24">
        <v>673339</v>
      </c>
      <c r="P41" s="24">
        <v>4432</v>
      </c>
      <c r="Q41" s="24">
        <v>480349</v>
      </c>
      <c r="R41" s="24">
        <v>1158120</v>
      </c>
      <c r="S41" s="24">
        <v>730364</v>
      </c>
      <c r="T41" s="24">
        <v>2983315</v>
      </c>
      <c r="U41" s="24">
        <v>3954219</v>
      </c>
      <c r="V41" s="24">
        <v>7667898</v>
      </c>
      <c r="W41" s="24">
        <v>13218804</v>
      </c>
      <c r="X41" s="24">
        <v>2995900</v>
      </c>
      <c r="Y41" s="24">
        <v>10222904</v>
      </c>
      <c r="Z41" s="6">
        <v>341.23</v>
      </c>
      <c r="AA41" s="22">
        <v>3137312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1193103539</v>
      </c>
      <c r="F42" s="21">
        <f t="shared" si="8"/>
        <v>1048871080</v>
      </c>
      <c r="G42" s="21">
        <f t="shared" si="8"/>
        <v>0</v>
      </c>
      <c r="H42" s="21">
        <f t="shared" si="8"/>
        <v>139297192</v>
      </c>
      <c r="I42" s="21">
        <f t="shared" si="8"/>
        <v>65123343</v>
      </c>
      <c r="J42" s="21">
        <f t="shared" si="8"/>
        <v>204420535</v>
      </c>
      <c r="K42" s="21">
        <f t="shared" si="8"/>
        <v>41092754</v>
      </c>
      <c r="L42" s="21">
        <f t="shared" si="8"/>
        <v>0</v>
      </c>
      <c r="M42" s="21">
        <f t="shared" si="8"/>
        <v>144029667</v>
      </c>
      <c r="N42" s="21">
        <f t="shared" si="8"/>
        <v>185122421</v>
      </c>
      <c r="O42" s="21">
        <f t="shared" si="8"/>
        <v>120947679</v>
      </c>
      <c r="P42" s="21">
        <f t="shared" si="8"/>
        <v>120855414</v>
      </c>
      <c r="Q42" s="21">
        <f t="shared" si="8"/>
        <v>133139963</v>
      </c>
      <c r="R42" s="21">
        <f t="shared" si="8"/>
        <v>374943056</v>
      </c>
      <c r="S42" s="21">
        <f t="shared" si="8"/>
        <v>85559850</v>
      </c>
      <c r="T42" s="21">
        <f t="shared" si="8"/>
        <v>36657349</v>
      </c>
      <c r="U42" s="21">
        <f t="shared" si="8"/>
        <v>84877031</v>
      </c>
      <c r="V42" s="21">
        <f t="shared" si="8"/>
        <v>207094230</v>
      </c>
      <c r="W42" s="21">
        <f t="shared" si="8"/>
        <v>971580242</v>
      </c>
      <c r="X42" s="21">
        <f t="shared" si="8"/>
        <v>1193103540</v>
      </c>
      <c r="Y42" s="21">
        <f t="shared" si="8"/>
        <v>-221523298</v>
      </c>
      <c r="Z42" s="4">
        <f>+IF(X42&lt;&gt;0,+(Y42/X42)*100,0)</f>
        <v>-18.56698019687378</v>
      </c>
      <c r="AA42" s="19">
        <f>SUM(AA43:AA46)</f>
        <v>1048871080</v>
      </c>
    </row>
    <row r="43" spans="1:27" ht="13.5">
      <c r="A43" s="5" t="s">
        <v>47</v>
      </c>
      <c r="B43" s="3"/>
      <c r="C43" s="22"/>
      <c r="D43" s="22"/>
      <c r="E43" s="23">
        <v>713873248</v>
      </c>
      <c r="F43" s="24">
        <v>571940789</v>
      </c>
      <c r="G43" s="24"/>
      <c r="H43" s="24">
        <v>92363634</v>
      </c>
      <c r="I43" s="24">
        <v>29994695</v>
      </c>
      <c r="J43" s="24">
        <v>122358329</v>
      </c>
      <c r="K43" s="24">
        <v>-2441351</v>
      </c>
      <c r="L43" s="24"/>
      <c r="M43" s="24">
        <v>62926576</v>
      </c>
      <c r="N43" s="24">
        <v>60485225</v>
      </c>
      <c r="O43" s="24">
        <v>88196803</v>
      </c>
      <c r="P43" s="24">
        <v>68622932</v>
      </c>
      <c r="Q43" s="24">
        <v>65439583</v>
      </c>
      <c r="R43" s="24">
        <v>222259318</v>
      </c>
      <c r="S43" s="24">
        <v>49623032</v>
      </c>
      <c r="T43" s="24">
        <v>-896525</v>
      </c>
      <c r="U43" s="24">
        <v>37624952</v>
      </c>
      <c r="V43" s="24">
        <v>86351459</v>
      </c>
      <c r="W43" s="24">
        <v>491454331</v>
      </c>
      <c r="X43" s="24">
        <v>713873247</v>
      </c>
      <c r="Y43" s="24">
        <v>-222418916</v>
      </c>
      <c r="Z43" s="6">
        <v>-31.16</v>
      </c>
      <c r="AA43" s="22">
        <v>571940789</v>
      </c>
    </row>
    <row r="44" spans="1:27" ht="13.5">
      <c r="A44" s="5" t="s">
        <v>48</v>
      </c>
      <c r="B44" s="3"/>
      <c r="C44" s="22"/>
      <c r="D44" s="22"/>
      <c r="E44" s="23">
        <v>261546574</v>
      </c>
      <c r="F44" s="24">
        <v>259246574</v>
      </c>
      <c r="G44" s="24"/>
      <c r="H44" s="24">
        <v>67932</v>
      </c>
      <c r="I44" s="24">
        <v>20282498</v>
      </c>
      <c r="J44" s="24">
        <v>20350430</v>
      </c>
      <c r="K44" s="24">
        <v>18638058</v>
      </c>
      <c r="L44" s="24"/>
      <c r="M44" s="24">
        <v>33095142</v>
      </c>
      <c r="N44" s="24">
        <v>51733200</v>
      </c>
      <c r="O44" s="24">
        <v>12965842</v>
      </c>
      <c r="P44" s="24">
        <v>6148379</v>
      </c>
      <c r="Q44" s="24">
        <v>40482023</v>
      </c>
      <c r="R44" s="24">
        <v>59596244</v>
      </c>
      <c r="S44" s="24">
        <v>18250953</v>
      </c>
      <c r="T44" s="24">
        <v>22427774</v>
      </c>
      <c r="U44" s="24">
        <v>24507875</v>
      </c>
      <c r="V44" s="24">
        <v>65186602</v>
      </c>
      <c r="W44" s="24">
        <v>196866476</v>
      </c>
      <c r="X44" s="24">
        <v>261546575</v>
      </c>
      <c r="Y44" s="24">
        <v>-64680099</v>
      </c>
      <c r="Z44" s="6">
        <v>-24.73</v>
      </c>
      <c r="AA44" s="22">
        <v>259246574</v>
      </c>
    </row>
    <row r="45" spans="1:27" ht="13.5">
      <c r="A45" s="5" t="s">
        <v>49</v>
      </c>
      <c r="B45" s="3"/>
      <c r="C45" s="25"/>
      <c r="D45" s="25"/>
      <c r="E45" s="26">
        <v>34001250</v>
      </c>
      <c r="F45" s="27">
        <v>34001250</v>
      </c>
      <c r="G45" s="27"/>
      <c r="H45" s="27">
        <v>46571090</v>
      </c>
      <c r="I45" s="27">
        <v>1554019</v>
      </c>
      <c r="J45" s="27">
        <v>48125109</v>
      </c>
      <c r="K45" s="27">
        <v>2164591</v>
      </c>
      <c r="L45" s="27"/>
      <c r="M45" s="27">
        <v>23958739</v>
      </c>
      <c r="N45" s="27">
        <v>26123330</v>
      </c>
      <c r="O45" s="27">
        <v>1153661</v>
      </c>
      <c r="P45" s="27">
        <v>35867488</v>
      </c>
      <c r="Q45" s="27">
        <v>4219439</v>
      </c>
      <c r="R45" s="27">
        <v>41240588</v>
      </c>
      <c r="S45" s="27">
        <v>963134</v>
      </c>
      <c r="T45" s="27">
        <v>947200</v>
      </c>
      <c r="U45" s="27">
        <v>2416263</v>
      </c>
      <c r="V45" s="27">
        <v>4326597</v>
      </c>
      <c r="W45" s="27">
        <v>119815624</v>
      </c>
      <c r="X45" s="27">
        <v>34001251</v>
      </c>
      <c r="Y45" s="27">
        <v>85814373</v>
      </c>
      <c r="Z45" s="7">
        <v>252.39</v>
      </c>
      <c r="AA45" s="25">
        <v>34001250</v>
      </c>
    </row>
    <row r="46" spans="1:27" ht="13.5">
      <c r="A46" s="5" t="s">
        <v>50</v>
      </c>
      <c r="B46" s="3"/>
      <c r="C46" s="22"/>
      <c r="D46" s="22"/>
      <c r="E46" s="23">
        <v>183682467</v>
      </c>
      <c r="F46" s="24">
        <v>183682467</v>
      </c>
      <c r="G46" s="24"/>
      <c r="H46" s="24">
        <v>294536</v>
      </c>
      <c r="I46" s="24">
        <v>13292131</v>
      </c>
      <c r="J46" s="24">
        <v>13586667</v>
      </c>
      <c r="K46" s="24">
        <v>22731456</v>
      </c>
      <c r="L46" s="24"/>
      <c r="M46" s="24">
        <v>24049210</v>
      </c>
      <c r="N46" s="24">
        <v>46780666</v>
      </c>
      <c r="O46" s="24">
        <v>18631373</v>
      </c>
      <c r="P46" s="24">
        <v>10216615</v>
      </c>
      <c r="Q46" s="24">
        <v>22998918</v>
      </c>
      <c r="R46" s="24">
        <v>51846906</v>
      </c>
      <c r="S46" s="24">
        <v>16722731</v>
      </c>
      <c r="T46" s="24">
        <v>14178900</v>
      </c>
      <c r="U46" s="24">
        <v>20327941</v>
      </c>
      <c r="V46" s="24">
        <v>51229572</v>
      </c>
      <c r="W46" s="24">
        <v>163443811</v>
      </c>
      <c r="X46" s="24">
        <v>183682467</v>
      </c>
      <c r="Y46" s="24">
        <v>-20238656</v>
      </c>
      <c r="Z46" s="6">
        <v>-11.02</v>
      </c>
      <c r="AA46" s="22">
        <v>183682467</v>
      </c>
    </row>
    <row r="47" spans="1:27" ht="13.5">
      <c r="A47" s="2" t="s">
        <v>51</v>
      </c>
      <c r="B47" s="8" t="s">
        <v>52</v>
      </c>
      <c r="C47" s="19"/>
      <c r="D47" s="19"/>
      <c r="E47" s="20">
        <v>5035435</v>
      </c>
      <c r="F47" s="21">
        <v>5035435</v>
      </c>
      <c r="G47" s="21"/>
      <c r="H47" s="21"/>
      <c r="I47" s="21">
        <v>181107</v>
      </c>
      <c r="J47" s="21">
        <v>181107</v>
      </c>
      <c r="K47" s="21">
        <v>307939</v>
      </c>
      <c r="L47" s="21"/>
      <c r="M47" s="21">
        <v>286264</v>
      </c>
      <c r="N47" s="21">
        <v>594203</v>
      </c>
      <c r="O47" s="21">
        <v>143243</v>
      </c>
      <c r="P47" s="21"/>
      <c r="Q47" s="21">
        <v>287995</v>
      </c>
      <c r="R47" s="21">
        <v>431238</v>
      </c>
      <c r="S47" s="21">
        <v>144751</v>
      </c>
      <c r="T47" s="21">
        <v>144751</v>
      </c>
      <c r="U47" s="21">
        <v>294854</v>
      </c>
      <c r="V47" s="21">
        <v>584356</v>
      </c>
      <c r="W47" s="21">
        <v>1790904</v>
      </c>
      <c r="X47" s="21">
        <v>5035435</v>
      </c>
      <c r="Y47" s="21">
        <v>-3244531</v>
      </c>
      <c r="Z47" s="4">
        <v>-64.43</v>
      </c>
      <c r="AA47" s="19">
        <v>5035435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2675594822</v>
      </c>
      <c r="F48" s="42">
        <f t="shared" si="9"/>
        <v>2403490977</v>
      </c>
      <c r="G48" s="42">
        <f t="shared" si="9"/>
        <v>0</v>
      </c>
      <c r="H48" s="42">
        <f t="shared" si="9"/>
        <v>355224517</v>
      </c>
      <c r="I48" s="42">
        <f t="shared" si="9"/>
        <v>182681639</v>
      </c>
      <c r="J48" s="42">
        <f t="shared" si="9"/>
        <v>537906156</v>
      </c>
      <c r="K48" s="42">
        <f t="shared" si="9"/>
        <v>162681263</v>
      </c>
      <c r="L48" s="42">
        <f t="shared" si="9"/>
        <v>0</v>
      </c>
      <c r="M48" s="42">
        <f t="shared" si="9"/>
        <v>304233284</v>
      </c>
      <c r="N48" s="42">
        <f t="shared" si="9"/>
        <v>466914547</v>
      </c>
      <c r="O48" s="42">
        <f t="shared" si="9"/>
        <v>192609930</v>
      </c>
      <c r="P48" s="42">
        <f t="shared" si="9"/>
        <v>190268645</v>
      </c>
      <c r="Q48" s="42">
        <f t="shared" si="9"/>
        <v>263207241</v>
      </c>
      <c r="R48" s="42">
        <f t="shared" si="9"/>
        <v>646085816</v>
      </c>
      <c r="S48" s="42">
        <f t="shared" si="9"/>
        <v>189588671</v>
      </c>
      <c r="T48" s="42">
        <f t="shared" si="9"/>
        <v>159253075</v>
      </c>
      <c r="U48" s="42">
        <f t="shared" si="9"/>
        <v>224937759</v>
      </c>
      <c r="V48" s="42">
        <f t="shared" si="9"/>
        <v>573779505</v>
      </c>
      <c r="W48" s="42">
        <f t="shared" si="9"/>
        <v>2224686024</v>
      </c>
      <c r="X48" s="42">
        <f t="shared" si="9"/>
        <v>2675594824</v>
      </c>
      <c r="Y48" s="42">
        <f t="shared" si="9"/>
        <v>-450908800</v>
      </c>
      <c r="Z48" s="43">
        <f>+IF(X48&lt;&gt;0,+(Y48/X48)*100,0)</f>
        <v>-16.8526563123595</v>
      </c>
      <c r="AA48" s="40">
        <f>+AA28+AA32+AA38+AA42+AA47</f>
        <v>2403490977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531117934</v>
      </c>
      <c r="F49" s="46">
        <f t="shared" si="10"/>
        <v>516683738</v>
      </c>
      <c r="G49" s="46">
        <f t="shared" si="10"/>
        <v>0</v>
      </c>
      <c r="H49" s="46">
        <f t="shared" si="10"/>
        <v>15889100</v>
      </c>
      <c r="I49" s="46">
        <f t="shared" si="10"/>
        <v>99650753</v>
      </c>
      <c r="J49" s="46">
        <f t="shared" si="10"/>
        <v>115539853</v>
      </c>
      <c r="K49" s="46">
        <f t="shared" si="10"/>
        <v>-115999134</v>
      </c>
      <c r="L49" s="46">
        <f t="shared" si="10"/>
        <v>0</v>
      </c>
      <c r="M49" s="46">
        <f t="shared" si="10"/>
        <v>-4049659</v>
      </c>
      <c r="N49" s="46">
        <f t="shared" si="10"/>
        <v>-120048793</v>
      </c>
      <c r="O49" s="46">
        <f t="shared" si="10"/>
        <v>-5001778</v>
      </c>
      <c r="P49" s="46">
        <f t="shared" si="10"/>
        <v>-35810548</v>
      </c>
      <c r="Q49" s="46">
        <f t="shared" si="10"/>
        <v>32822246</v>
      </c>
      <c r="R49" s="46">
        <f t="shared" si="10"/>
        <v>-7990080</v>
      </c>
      <c r="S49" s="46">
        <f t="shared" si="10"/>
        <v>-29663366</v>
      </c>
      <c r="T49" s="46">
        <f t="shared" si="10"/>
        <v>-9739833</v>
      </c>
      <c r="U49" s="46">
        <f t="shared" si="10"/>
        <v>39014512</v>
      </c>
      <c r="V49" s="46">
        <f t="shared" si="10"/>
        <v>-388687</v>
      </c>
      <c r="W49" s="46">
        <f t="shared" si="10"/>
        <v>-12887707</v>
      </c>
      <c r="X49" s="46">
        <f>IF(F25=F48,0,X25-X48)</f>
        <v>531117934</v>
      </c>
      <c r="Y49" s="46">
        <f t="shared" si="10"/>
        <v>-544005641</v>
      </c>
      <c r="Z49" s="47">
        <f>+IF(X49&lt;&gt;0,+(Y49/X49)*100,0)</f>
        <v>-102.42652453908664</v>
      </c>
      <c r="AA49" s="44">
        <f>+AA25-AA48</f>
        <v>516683738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894682131</v>
      </c>
      <c r="D5" s="19">
        <f>SUM(D6:D8)</f>
        <v>0</v>
      </c>
      <c r="E5" s="20">
        <f t="shared" si="0"/>
        <v>834891661</v>
      </c>
      <c r="F5" s="21">
        <f t="shared" si="0"/>
        <v>889603690</v>
      </c>
      <c r="G5" s="21">
        <f t="shared" si="0"/>
        <v>279441503</v>
      </c>
      <c r="H5" s="21">
        <f t="shared" si="0"/>
        <v>36788045</v>
      </c>
      <c r="I5" s="21">
        <f t="shared" si="0"/>
        <v>14276892</v>
      </c>
      <c r="J5" s="21">
        <f t="shared" si="0"/>
        <v>330506440</v>
      </c>
      <c r="K5" s="21">
        <f t="shared" si="0"/>
        <v>44021766</v>
      </c>
      <c r="L5" s="21">
        <f t="shared" si="0"/>
        <v>38394156</v>
      </c>
      <c r="M5" s="21">
        <f t="shared" si="0"/>
        <v>86355355</v>
      </c>
      <c r="N5" s="21">
        <f t="shared" si="0"/>
        <v>168771277</v>
      </c>
      <c r="O5" s="21">
        <f t="shared" si="0"/>
        <v>40646585</v>
      </c>
      <c r="P5" s="21">
        <f t="shared" si="0"/>
        <v>42676624</v>
      </c>
      <c r="Q5" s="21">
        <f t="shared" si="0"/>
        <v>73756727</v>
      </c>
      <c r="R5" s="21">
        <f t="shared" si="0"/>
        <v>157079936</v>
      </c>
      <c r="S5" s="21">
        <f t="shared" si="0"/>
        <v>39676303</v>
      </c>
      <c r="T5" s="21">
        <f t="shared" si="0"/>
        <v>38931927</v>
      </c>
      <c r="U5" s="21">
        <f t="shared" si="0"/>
        <v>53684620</v>
      </c>
      <c r="V5" s="21">
        <f t="shared" si="0"/>
        <v>132292850</v>
      </c>
      <c r="W5" s="21">
        <f t="shared" si="0"/>
        <v>788650503</v>
      </c>
      <c r="X5" s="21">
        <f t="shared" si="0"/>
        <v>834891660</v>
      </c>
      <c r="Y5" s="21">
        <f t="shared" si="0"/>
        <v>-46241157</v>
      </c>
      <c r="Z5" s="4">
        <f>+IF(X5&lt;&gt;0,+(Y5/X5)*100,0)</f>
        <v>-5.538581736461471</v>
      </c>
      <c r="AA5" s="19">
        <f>SUM(AA6:AA8)</f>
        <v>889603690</v>
      </c>
    </row>
    <row r="6" spans="1:27" ht="13.5">
      <c r="A6" s="5" t="s">
        <v>33</v>
      </c>
      <c r="B6" s="3"/>
      <c r="C6" s="22">
        <v>394931177</v>
      </c>
      <c r="D6" s="22"/>
      <c r="E6" s="23">
        <v>326157000</v>
      </c>
      <c r="F6" s="24">
        <v>397362828</v>
      </c>
      <c r="G6" s="24">
        <v>67642102</v>
      </c>
      <c r="H6" s="24">
        <v>11020427</v>
      </c>
      <c r="I6" s="24">
        <v>15402556</v>
      </c>
      <c r="J6" s="24">
        <v>94065085</v>
      </c>
      <c r="K6" s="24">
        <v>18145285</v>
      </c>
      <c r="L6" s="24">
        <v>11709929</v>
      </c>
      <c r="M6" s="24">
        <v>60620751</v>
      </c>
      <c r="N6" s="24">
        <v>90475965</v>
      </c>
      <c r="O6" s="24">
        <v>14920697</v>
      </c>
      <c r="P6" s="24">
        <v>14000636</v>
      </c>
      <c r="Q6" s="24">
        <v>47635816</v>
      </c>
      <c r="R6" s="24">
        <v>76557149</v>
      </c>
      <c r="S6" s="24">
        <v>12350303</v>
      </c>
      <c r="T6" s="24">
        <v>13405397</v>
      </c>
      <c r="U6" s="24">
        <v>27693634</v>
      </c>
      <c r="V6" s="24">
        <v>53449334</v>
      </c>
      <c r="W6" s="24">
        <v>314547533</v>
      </c>
      <c r="X6" s="24">
        <v>326157000</v>
      </c>
      <c r="Y6" s="24">
        <v>-11609467</v>
      </c>
      <c r="Z6" s="6">
        <v>-3.56</v>
      </c>
      <c r="AA6" s="22">
        <v>397362828</v>
      </c>
    </row>
    <row r="7" spans="1:27" ht="13.5">
      <c r="A7" s="5" t="s">
        <v>34</v>
      </c>
      <c r="B7" s="3"/>
      <c r="C7" s="25">
        <v>496684358</v>
      </c>
      <c r="D7" s="25"/>
      <c r="E7" s="26">
        <v>501836261</v>
      </c>
      <c r="F7" s="27">
        <v>484836261</v>
      </c>
      <c r="G7" s="27">
        <v>211765228</v>
      </c>
      <c r="H7" s="27">
        <v>25493377</v>
      </c>
      <c r="I7" s="27">
        <v>-1188732</v>
      </c>
      <c r="J7" s="27">
        <v>236069873</v>
      </c>
      <c r="K7" s="27">
        <v>25289892</v>
      </c>
      <c r="L7" s="27">
        <v>26166873</v>
      </c>
      <c r="M7" s="27">
        <v>25426254</v>
      </c>
      <c r="N7" s="27">
        <v>76883019</v>
      </c>
      <c r="O7" s="27">
        <v>25385689</v>
      </c>
      <c r="P7" s="27">
        <v>28636772</v>
      </c>
      <c r="Q7" s="27">
        <v>26082257</v>
      </c>
      <c r="R7" s="27">
        <v>80104718</v>
      </c>
      <c r="S7" s="27">
        <v>26901982</v>
      </c>
      <c r="T7" s="27">
        <v>25368162</v>
      </c>
      <c r="U7" s="27">
        <v>25427060</v>
      </c>
      <c r="V7" s="27">
        <v>77697204</v>
      </c>
      <c r="W7" s="27">
        <v>470754814</v>
      </c>
      <c r="X7" s="27">
        <v>501836260</v>
      </c>
      <c r="Y7" s="27">
        <v>-31081446</v>
      </c>
      <c r="Z7" s="7">
        <v>-6.19</v>
      </c>
      <c r="AA7" s="25">
        <v>484836261</v>
      </c>
    </row>
    <row r="8" spans="1:27" ht="13.5">
      <c r="A8" s="5" t="s">
        <v>35</v>
      </c>
      <c r="B8" s="3"/>
      <c r="C8" s="22">
        <v>3066596</v>
      </c>
      <c r="D8" s="22"/>
      <c r="E8" s="23">
        <v>6898400</v>
      </c>
      <c r="F8" s="24">
        <v>7404601</v>
      </c>
      <c r="G8" s="24">
        <v>34173</v>
      </c>
      <c r="H8" s="24">
        <v>274241</v>
      </c>
      <c r="I8" s="24">
        <v>63068</v>
      </c>
      <c r="J8" s="24">
        <v>371482</v>
      </c>
      <c r="K8" s="24">
        <v>586589</v>
      </c>
      <c r="L8" s="24">
        <v>517354</v>
      </c>
      <c r="M8" s="24">
        <v>308350</v>
      </c>
      <c r="N8" s="24">
        <v>1412293</v>
      </c>
      <c r="O8" s="24">
        <v>340199</v>
      </c>
      <c r="P8" s="24">
        <v>39216</v>
      </c>
      <c r="Q8" s="24">
        <v>38654</v>
      </c>
      <c r="R8" s="24">
        <v>418069</v>
      </c>
      <c r="S8" s="24">
        <v>424018</v>
      </c>
      <c r="T8" s="24">
        <v>158368</v>
      </c>
      <c r="U8" s="24">
        <v>563926</v>
      </c>
      <c r="V8" s="24">
        <v>1146312</v>
      </c>
      <c r="W8" s="24">
        <v>3348156</v>
      </c>
      <c r="X8" s="24">
        <v>6898400</v>
      </c>
      <c r="Y8" s="24">
        <v>-3550244</v>
      </c>
      <c r="Z8" s="6">
        <v>-51.46</v>
      </c>
      <c r="AA8" s="22">
        <v>7404601</v>
      </c>
    </row>
    <row r="9" spans="1:27" ht="13.5">
      <c r="A9" s="2" t="s">
        <v>36</v>
      </c>
      <c r="B9" s="3"/>
      <c r="C9" s="19">
        <f aca="true" t="shared" si="1" ref="C9:Y9">SUM(C10:C14)</f>
        <v>32931949</v>
      </c>
      <c r="D9" s="19">
        <f>SUM(D10:D14)</f>
        <v>0</v>
      </c>
      <c r="E9" s="20">
        <f t="shared" si="1"/>
        <v>39091535</v>
      </c>
      <c r="F9" s="21">
        <f t="shared" si="1"/>
        <v>36660535</v>
      </c>
      <c r="G9" s="21">
        <f t="shared" si="1"/>
        <v>5310754</v>
      </c>
      <c r="H9" s="21">
        <f t="shared" si="1"/>
        <v>1935104</v>
      </c>
      <c r="I9" s="21">
        <f t="shared" si="1"/>
        <v>1487646</v>
      </c>
      <c r="J9" s="21">
        <f t="shared" si="1"/>
        <v>8733504</v>
      </c>
      <c r="K9" s="21">
        <f t="shared" si="1"/>
        <v>2023166</v>
      </c>
      <c r="L9" s="21">
        <f t="shared" si="1"/>
        <v>2148812</v>
      </c>
      <c r="M9" s="21">
        <f t="shared" si="1"/>
        <v>1791053</v>
      </c>
      <c r="N9" s="21">
        <f t="shared" si="1"/>
        <v>5963031</v>
      </c>
      <c r="O9" s="21">
        <f t="shared" si="1"/>
        <v>1875727</v>
      </c>
      <c r="P9" s="21">
        <f t="shared" si="1"/>
        <v>1550798</v>
      </c>
      <c r="Q9" s="21">
        <f t="shared" si="1"/>
        <v>1461310</v>
      </c>
      <c r="R9" s="21">
        <f t="shared" si="1"/>
        <v>4887835</v>
      </c>
      <c r="S9" s="21">
        <f t="shared" si="1"/>
        <v>5623769</v>
      </c>
      <c r="T9" s="21">
        <f t="shared" si="1"/>
        <v>1446980</v>
      </c>
      <c r="U9" s="21">
        <f t="shared" si="1"/>
        <v>1554766</v>
      </c>
      <c r="V9" s="21">
        <f t="shared" si="1"/>
        <v>8625515</v>
      </c>
      <c r="W9" s="21">
        <f t="shared" si="1"/>
        <v>28209885</v>
      </c>
      <c r="X9" s="21">
        <f t="shared" si="1"/>
        <v>39091537</v>
      </c>
      <c r="Y9" s="21">
        <f t="shared" si="1"/>
        <v>-10881652</v>
      </c>
      <c r="Z9" s="4">
        <f>+IF(X9&lt;&gt;0,+(Y9/X9)*100,0)</f>
        <v>-27.836337056790576</v>
      </c>
      <c r="AA9" s="19">
        <f>SUM(AA10:AA14)</f>
        <v>36660535</v>
      </c>
    </row>
    <row r="10" spans="1:27" ht="13.5">
      <c r="A10" s="5" t="s">
        <v>37</v>
      </c>
      <c r="B10" s="3"/>
      <c r="C10" s="22">
        <v>19734402</v>
      </c>
      <c r="D10" s="22"/>
      <c r="E10" s="23">
        <v>23103000</v>
      </c>
      <c r="F10" s="24">
        <v>21872000</v>
      </c>
      <c r="G10" s="24">
        <v>4479855</v>
      </c>
      <c r="H10" s="24">
        <v>905871</v>
      </c>
      <c r="I10" s="24">
        <v>645469</v>
      </c>
      <c r="J10" s="24">
        <v>6031195</v>
      </c>
      <c r="K10" s="24">
        <v>789131</v>
      </c>
      <c r="L10" s="24">
        <v>608940</v>
      </c>
      <c r="M10" s="24">
        <v>428320</v>
      </c>
      <c r="N10" s="24">
        <v>1826391</v>
      </c>
      <c r="O10" s="24">
        <v>403289</v>
      </c>
      <c r="P10" s="24">
        <v>440707</v>
      </c>
      <c r="Q10" s="24">
        <v>559370</v>
      </c>
      <c r="R10" s="24">
        <v>1403366</v>
      </c>
      <c r="S10" s="24">
        <v>4696660</v>
      </c>
      <c r="T10" s="24">
        <v>453906</v>
      </c>
      <c r="U10" s="24">
        <v>679127</v>
      </c>
      <c r="V10" s="24">
        <v>5829693</v>
      </c>
      <c r="W10" s="24">
        <v>15090645</v>
      </c>
      <c r="X10" s="24">
        <v>23103001</v>
      </c>
      <c r="Y10" s="24">
        <v>-8012356</v>
      </c>
      <c r="Z10" s="6">
        <v>-34.68</v>
      </c>
      <c r="AA10" s="22">
        <v>21872000</v>
      </c>
    </row>
    <row r="11" spans="1:27" ht="13.5">
      <c r="A11" s="5" t="s">
        <v>38</v>
      </c>
      <c r="B11" s="3"/>
      <c r="C11" s="22">
        <v>3564793</v>
      </c>
      <c r="D11" s="22"/>
      <c r="E11" s="23">
        <v>5932535</v>
      </c>
      <c r="F11" s="24">
        <v>4732535</v>
      </c>
      <c r="G11" s="24">
        <v>40531</v>
      </c>
      <c r="H11" s="24">
        <v>139717</v>
      </c>
      <c r="I11" s="24">
        <v>93534</v>
      </c>
      <c r="J11" s="24">
        <v>273782</v>
      </c>
      <c r="K11" s="24">
        <v>321920</v>
      </c>
      <c r="L11" s="24">
        <v>677216</v>
      </c>
      <c r="M11" s="24">
        <v>565597</v>
      </c>
      <c r="N11" s="24">
        <v>1564733</v>
      </c>
      <c r="O11" s="24">
        <v>604804</v>
      </c>
      <c r="P11" s="24">
        <v>279930</v>
      </c>
      <c r="Q11" s="24">
        <v>106222</v>
      </c>
      <c r="R11" s="24">
        <v>990956</v>
      </c>
      <c r="S11" s="24">
        <v>95476</v>
      </c>
      <c r="T11" s="24">
        <v>216319</v>
      </c>
      <c r="U11" s="24">
        <v>139609</v>
      </c>
      <c r="V11" s="24">
        <v>451404</v>
      </c>
      <c r="W11" s="24">
        <v>3280875</v>
      </c>
      <c r="X11" s="24">
        <v>5932536</v>
      </c>
      <c r="Y11" s="24">
        <v>-2651661</v>
      </c>
      <c r="Z11" s="6">
        <v>-44.7</v>
      </c>
      <c r="AA11" s="22">
        <v>4732535</v>
      </c>
    </row>
    <row r="12" spans="1:27" ht="13.5">
      <c r="A12" s="5" t="s">
        <v>39</v>
      </c>
      <c r="B12" s="3"/>
      <c r="C12" s="22">
        <v>73766</v>
      </c>
      <c r="D12" s="22"/>
      <c r="E12" s="23">
        <v>240000</v>
      </c>
      <c r="F12" s="24">
        <v>240000</v>
      </c>
      <c r="G12" s="24">
        <v>1146</v>
      </c>
      <c r="H12" s="24">
        <v>35561</v>
      </c>
      <c r="I12" s="24">
        <v>9058</v>
      </c>
      <c r="J12" s="24">
        <v>45765</v>
      </c>
      <c r="K12" s="24">
        <v>39598</v>
      </c>
      <c r="L12" s="24">
        <v>6775</v>
      </c>
      <c r="M12" s="24">
        <v>5097</v>
      </c>
      <c r="N12" s="24">
        <v>51470</v>
      </c>
      <c r="O12" s="24">
        <v>2082</v>
      </c>
      <c r="P12" s="24">
        <v>4271</v>
      </c>
      <c r="Q12" s="24">
        <v>1738</v>
      </c>
      <c r="R12" s="24">
        <v>8091</v>
      </c>
      <c r="S12" s="24">
        <v>1560</v>
      </c>
      <c r="T12" s="24">
        <v>5239</v>
      </c>
      <c r="U12" s="24">
        <v>16347</v>
      </c>
      <c r="V12" s="24">
        <v>23146</v>
      </c>
      <c r="W12" s="24">
        <v>128472</v>
      </c>
      <c r="X12" s="24">
        <v>240000</v>
      </c>
      <c r="Y12" s="24">
        <v>-111528</v>
      </c>
      <c r="Z12" s="6">
        <v>-46.47</v>
      </c>
      <c r="AA12" s="22">
        <v>240000</v>
      </c>
    </row>
    <row r="13" spans="1:27" ht="13.5">
      <c r="A13" s="5" t="s">
        <v>40</v>
      </c>
      <c r="B13" s="3"/>
      <c r="C13" s="22">
        <v>9529414</v>
      </c>
      <c r="D13" s="22"/>
      <c r="E13" s="23">
        <v>9801000</v>
      </c>
      <c r="F13" s="24">
        <v>9801000</v>
      </c>
      <c r="G13" s="24">
        <v>788380</v>
      </c>
      <c r="H13" s="24">
        <v>853744</v>
      </c>
      <c r="I13" s="24">
        <v>738532</v>
      </c>
      <c r="J13" s="24">
        <v>2380656</v>
      </c>
      <c r="K13" s="24">
        <v>872517</v>
      </c>
      <c r="L13" s="24">
        <v>841837</v>
      </c>
      <c r="M13" s="24">
        <v>791302</v>
      </c>
      <c r="N13" s="24">
        <v>2505656</v>
      </c>
      <c r="O13" s="24">
        <v>863026</v>
      </c>
      <c r="P13" s="24">
        <v>824943</v>
      </c>
      <c r="Q13" s="24">
        <v>788450</v>
      </c>
      <c r="R13" s="24">
        <v>2476419</v>
      </c>
      <c r="S13" s="24">
        <v>787623</v>
      </c>
      <c r="T13" s="24">
        <v>764932</v>
      </c>
      <c r="U13" s="24">
        <v>719683</v>
      </c>
      <c r="V13" s="24">
        <v>2272238</v>
      </c>
      <c r="W13" s="24">
        <v>9634969</v>
      </c>
      <c r="X13" s="24">
        <v>9801000</v>
      </c>
      <c r="Y13" s="24">
        <v>-166031</v>
      </c>
      <c r="Z13" s="6">
        <v>-1.69</v>
      </c>
      <c r="AA13" s="22">
        <v>9801000</v>
      </c>
    </row>
    <row r="14" spans="1:27" ht="13.5">
      <c r="A14" s="5" t="s">
        <v>41</v>
      </c>
      <c r="B14" s="3"/>
      <c r="C14" s="25">
        <v>29574</v>
      </c>
      <c r="D14" s="25"/>
      <c r="E14" s="26">
        <v>15000</v>
      </c>
      <c r="F14" s="27">
        <v>15000</v>
      </c>
      <c r="G14" s="27">
        <v>842</v>
      </c>
      <c r="H14" s="27">
        <v>211</v>
      </c>
      <c r="I14" s="27">
        <v>1053</v>
      </c>
      <c r="J14" s="27">
        <v>2106</v>
      </c>
      <c r="K14" s="27"/>
      <c r="L14" s="27">
        <v>14044</v>
      </c>
      <c r="M14" s="27">
        <v>737</v>
      </c>
      <c r="N14" s="27">
        <v>14781</v>
      </c>
      <c r="O14" s="27">
        <v>2526</v>
      </c>
      <c r="P14" s="27">
        <v>947</v>
      </c>
      <c r="Q14" s="27">
        <v>5530</v>
      </c>
      <c r="R14" s="27">
        <v>9003</v>
      </c>
      <c r="S14" s="27">
        <v>42450</v>
      </c>
      <c r="T14" s="27">
        <v>6584</v>
      </c>
      <c r="U14" s="27"/>
      <c r="V14" s="27">
        <v>49034</v>
      </c>
      <c r="W14" s="27">
        <v>74924</v>
      </c>
      <c r="X14" s="27">
        <v>15000</v>
      </c>
      <c r="Y14" s="27">
        <v>59924</v>
      </c>
      <c r="Z14" s="7">
        <v>399.49</v>
      </c>
      <c r="AA14" s="25">
        <v>15000</v>
      </c>
    </row>
    <row r="15" spans="1:27" ht="13.5">
      <c r="A15" s="2" t="s">
        <v>42</v>
      </c>
      <c r="B15" s="8"/>
      <c r="C15" s="19">
        <f aca="true" t="shared" si="2" ref="C15:Y15">SUM(C16:C18)</f>
        <v>11754168</v>
      </c>
      <c r="D15" s="19">
        <f>SUM(D16:D18)</f>
        <v>0</v>
      </c>
      <c r="E15" s="20">
        <f t="shared" si="2"/>
        <v>12936000</v>
      </c>
      <c r="F15" s="21">
        <f t="shared" si="2"/>
        <v>11456000</v>
      </c>
      <c r="G15" s="21">
        <f t="shared" si="2"/>
        <v>2417632</v>
      </c>
      <c r="H15" s="21">
        <f t="shared" si="2"/>
        <v>-1184418</v>
      </c>
      <c r="I15" s="21">
        <f t="shared" si="2"/>
        <v>1549039</v>
      </c>
      <c r="J15" s="21">
        <f t="shared" si="2"/>
        <v>2782253</v>
      </c>
      <c r="K15" s="21">
        <f t="shared" si="2"/>
        <v>3162258</v>
      </c>
      <c r="L15" s="21">
        <f t="shared" si="2"/>
        <v>2483345</v>
      </c>
      <c r="M15" s="21">
        <f t="shared" si="2"/>
        <v>-874359</v>
      </c>
      <c r="N15" s="21">
        <f t="shared" si="2"/>
        <v>4771244</v>
      </c>
      <c r="O15" s="21">
        <f t="shared" si="2"/>
        <v>428501</v>
      </c>
      <c r="P15" s="21">
        <f t="shared" si="2"/>
        <v>2401704</v>
      </c>
      <c r="Q15" s="21">
        <f t="shared" si="2"/>
        <v>2196660</v>
      </c>
      <c r="R15" s="21">
        <f t="shared" si="2"/>
        <v>5026865</v>
      </c>
      <c r="S15" s="21">
        <f t="shared" si="2"/>
        <v>-515387</v>
      </c>
      <c r="T15" s="21">
        <f t="shared" si="2"/>
        <v>2495455</v>
      </c>
      <c r="U15" s="21">
        <f t="shared" si="2"/>
        <v>913299</v>
      </c>
      <c r="V15" s="21">
        <f t="shared" si="2"/>
        <v>2893367</v>
      </c>
      <c r="W15" s="21">
        <f t="shared" si="2"/>
        <v>15473729</v>
      </c>
      <c r="X15" s="21">
        <f t="shared" si="2"/>
        <v>12936001</v>
      </c>
      <c r="Y15" s="21">
        <f t="shared" si="2"/>
        <v>2537728</v>
      </c>
      <c r="Z15" s="4">
        <f>+IF(X15&lt;&gt;0,+(Y15/X15)*100,0)</f>
        <v>19.617561872482845</v>
      </c>
      <c r="AA15" s="19">
        <f>SUM(AA16:AA18)</f>
        <v>11456000</v>
      </c>
    </row>
    <row r="16" spans="1:27" ht="13.5">
      <c r="A16" s="5" t="s">
        <v>43</v>
      </c>
      <c r="B16" s="3"/>
      <c r="C16" s="22">
        <v>2722444</v>
      </c>
      <c r="D16" s="22"/>
      <c r="E16" s="23">
        <v>3420000</v>
      </c>
      <c r="F16" s="24">
        <v>3420000</v>
      </c>
      <c r="G16" s="24">
        <v>185573</v>
      </c>
      <c r="H16" s="24">
        <v>259340</v>
      </c>
      <c r="I16" s="24">
        <v>226609</v>
      </c>
      <c r="J16" s="24">
        <v>671522</v>
      </c>
      <c r="K16" s="24">
        <v>253113</v>
      </c>
      <c r="L16" s="24">
        <v>255770</v>
      </c>
      <c r="M16" s="24">
        <v>167336</v>
      </c>
      <c r="N16" s="24">
        <v>676219</v>
      </c>
      <c r="O16" s="24">
        <v>132140</v>
      </c>
      <c r="P16" s="24">
        <v>194676</v>
      </c>
      <c r="Q16" s="24">
        <v>243427</v>
      </c>
      <c r="R16" s="24">
        <v>570243</v>
      </c>
      <c r="S16" s="24">
        <v>122284</v>
      </c>
      <c r="T16" s="24">
        <v>147277</v>
      </c>
      <c r="U16" s="24">
        <v>326403</v>
      </c>
      <c r="V16" s="24">
        <v>595964</v>
      </c>
      <c r="W16" s="24">
        <v>2513948</v>
      </c>
      <c r="X16" s="24">
        <v>3420001</v>
      </c>
      <c r="Y16" s="24">
        <v>-906053</v>
      </c>
      <c r="Z16" s="6">
        <v>-26.49</v>
      </c>
      <c r="AA16" s="22">
        <v>3420000</v>
      </c>
    </row>
    <row r="17" spans="1:27" ht="13.5">
      <c r="A17" s="5" t="s">
        <v>44</v>
      </c>
      <c r="B17" s="3"/>
      <c r="C17" s="22">
        <v>9031724</v>
      </c>
      <c r="D17" s="22"/>
      <c r="E17" s="23">
        <v>9516000</v>
      </c>
      <c r="F17" s="24">
        <v>8036000</v>
      </c>
      <c r="G17" s="24">
        <v>2232059</v>
      </c>
      <c r="H17" s="24">
        <v>-1443758</v>
      </c>
      <c r="I17" s="24">
        <v>1322430</v>
      </c>
      <c r="J17" s="24">
        <v>2110731</v>
      </c>
      <c r="K17" s="24">
        <v>2909145</v>
      </c>
      <c r="L17" s="24">
        <v>2227575</v>
      </c>
      <c r="M17" s="24">
        <v>-1041695</v>
      </c>
      <c r="N17" s="24">
        <v>4095025</v>
      </c>
      <c r="O17" s="24">
        <v>296361</v>
      </c>
      <c r="P17" s="24">
        <v>2207028</v>
      </c>
      <c r="Q17" s="24">
        <v>1953233</v>
      </c>
      <c r="R17" s="24">
        <v>4456622</v>
      </c>
      <c r="S17" s="24">
        <v>-637671</v>
      </c>
      <c r="T17" s="24">
        <v>2348178</v>
      </c>
      <c r="U17" s="24">
        <v>586896</v>
      </c>
      <c r="V17" s="24">
        <v>2297403</v>
      </c>
      <c r="W17" s="24">
        <v>12959781</v>
      </c>
      <c r="X17" s="24">
        <v>9516000</v>
      </c>
      <c r="Y17" s="24">
        <v>3443781</v>
      </c>
      <c r="Z17" s="6">
        <v>36.19</v>
      </c>
      <c r="AA17" s="22">
        <v>8036000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1006131158</v>
      </c>
      <c r="D19" s="19">
        <f>SUM(D20:D23)</f>
        <v>0</v>
      </c>
      <c r="E19" s="20">
        <f t="shared" si="3"/>
        <v>1089187246</v>
      </c>
      <c r="F19" s="21">
        <f t="shared" si="3"/>
        <v>1064187246</v>
      </c>
      <c r="G19" s="21">
        <f t="shared" si="3"/>
        <v>77981152</v>
      </c>
      <c r="H19" s="21">
        <f t="shared" si="3"/>
        <v>98043616</v>
      </c>
      <c r="I19" s="21">
        <f t="shared" si="3"/>
        <v>85553652</v>
      </c>
      <c r="J19" s="21">
        <f t="shared" si="3"/>
        <v>261578420</v>
      </c>
      <c r="K19" s="21">
        <f t="shared" si="3"/>
        <v>83925698</v>
      </c>
      <c r="L19" s="21">
        <f t="shared" si="3"/>
        <v>88739139</v>
      </c>
      <c r="M19" s="21">
        <f t="shared" si="3"/>
        <v>86450441</v>
      </c>
      <c r="N19" s="21">
        <f t="shared" si="3"/>
        <v>259115278</v>
      </c>
      <c r="O19" s="21">
        <f t="shared" si="3"/>
        <v>112506768</v>
      </c>
      <c r="P19" s="21">
        <f t="shared" si="3"/>
        <v>78974502</v>
      </c>
      <c r="Q19" s="21">
        <f t="shared" si="3"/>
        <v>82973018</v>
      </c>
      <c r="R19" s="21">
        <f t="shared" si="3"/>
        <v>274454288</v>
      </c>
      <c r="S19" s="21">
        <f t="shared" si="3"/>
        <v>103523783</v>
      </c>
      <c r="T19" s="21">
        <f t="shared" si="3"/>
        <v>65301191</v>
      </c>
      <c r="U19" s="21">
        <f t="shared" si="3"/>
        <v>84949713</v>
      </c>
      <c r="V19" s="21">
        <f t="shared" si="3"/>
        <v>253774687</v>
      </c>
      <c r="W19" s="21">
        <f t="shared" si="3"/>
        <v>1048922673</v>
      </c>
      <c r="X19" s="21">
        <f t="shared" si="3"/>
        <v>1089187246</v>
      </c>
      <c r="Y19" s="21">
        <f t="shared" si="3"/>
        <v>-40264573</v>
      </c>
      <c r="Z19" s="4">
        <f>+IF(X19&lt;&gt;0,+(Y19/X19)*100,0)</f>
        <v>-3.6967539922883015</v>
      </c>
      <c r="AA19" s="19">
        <f>SUM(AA20:AA23)</f>
        <v>1064187246</v>
      </c>
    </row>
    <row r="20" spans="1:27" ht="13.5">
      <c r="A20" s="5" t="s">
        <v>47</v>
      </c>
      <c r="B20" s="3"/>
      <c r="C20" s="22">
        <v>645803948</v>
      </c>
      <c r="D20" s="22"/>
      <c r="E20" s="23">
        <v>700550681</v>
      </c>
      <c r="F20" s="24">
        <v>675550681</v>
      </c>
      <c r="G20" s="24">
        <v>52491462</v>
      </c>
      <c r="H20" s="24">
        <v>67083446</v>
      </c>
      <c r="I20" s="24">
        <v>55001757</v>
      </c>
      <c r="J20" s="24">
        <v>174576665</v>
      </c>
      <c r="K20" s="24">
        <v>48844360</v>
      </c>
      <c r="L20" s="24">
        <v>52227841</v>
      </c>
      <c r="M20" s="24">
        <v>38757514</v>
      </c>
      <c r="N20" s="24">
        <v>139829715</v>
      </c>
      <c r="O20" s="24">
        <v>71344660</v>
      </c>
      <c r="P20" s="24">
        <v>53513864</v>
      </c>
      <c r="Q20" s="24">
        <v>50344551</v>
      </c>
      <c r="R20" s="24">
        <v>175203075</v>
      </c>
      <c r="S20" s="24">
        <v>66918974</v>
      </c>
      <c r="T20" s="24">
        <v>38424535</v>
      </c>
      <c r="U20" s="24">
        <v>56552619</v>
      </c>
      <c r="V20" s="24">
        <v>161896128</v>
      </c>
      <c r="W20" s="24">
        <v>651505583</v>
      </c>
      <c r="X20" s="24">
        <v>700550681</v>
      </c>
      <c r="Y20" s="24">
        <v>-49045098</v>
      </c>
      <c r="Z20" s="6">
        <v>-7</v>
      </c>
      <c r="AA20" s="22">
        <v>675550681</v>
      </c>
    </row>
    <row r="21" spans="1:27" ht="13.5">
      <c r="A21" s="5" t="s">
        <v>48</v>
      </c>
      <c r="B21" s="3"/>
      <c r="C21" s="22">
        <v>233488576</v>
      </c>
      <c r="D21" s="22"/>
      <c r="E21" s="23">
        <v>255383822</v>
      </c>
      <c r="F21" s="24">
        <v>255383822</v>
      </c>
      <c r="G21" s="24">
        <v>14450814</v>
      </c>
      <c r="H21" s="24">
        <v>19901939</v>
      </c>
      <c r="I21" s="24">
        <v>19454542</v>
      </c>
      <c r="J21" s="24">
        <v>53807295</v>
      </c>
      <c r="K21" s="24">
        <v>24002061</v>
      </c>
      <c r="L21" s="24">
        <v>25444150</v>
      </c>
      <c r="M21" s="24">
        <v>36613701</v>
      </c>
      <c r="N21" s="24">
        <v>86059912</v>
      </c>
      <c r="O21" s="24">
        <v>30049007</v>
      </c>
      <c r="P21" s="24">
        <v>14446511</v>
      </c>
      <c r="Q21" s="24">
        <v>21551643</v>
      </c>
      <c r="R21" s="24">
        <v>66047161</v>
      </c>
      <c r="S21" s="24">
        <v>25547630</v>
      </c>
      <c r="T21" s="24">
        <v>15858233</v>
      </c>
      <c r="U21" s="24">
        <v>17288272</v>
      </c>
      <c r="V21" s="24">
        <v>58694135</v>
      </c>
      <c r="W21" s="24">
        <v>264608503</v>
      </c>
      <c r="X21" s="24">
        <v>255383822</v>
      </c>
      <c r="Y21" s="24">
        <v>9224681</v>
      </c>
      <c r="Z21" s="6">
        <v>3.61</v>
      </c>
      <c r="AA21" s="22">
        <v>255383822</v>
      </c>
    </row>
    <row r="22" spans="1:27" ht="13.5">
      <c r="A22" s="5" t="s">
        <v>49</v>
      </c>
      <c r="B22" s="3"/>
      <c r="C22" s="25">
        <v>72841277</v>
      </c>
      <c r="D22" s="25"/>
      <c r="E22" s="26">
        <v>76449657</v>
      </c>
      <c r="F22" s="27">
        <v>76449657</v>
      </c>
      <c r="G22" s="27">
        <v>6334296</v>
      </c>
      <c r="H22" s="27">
        <v>6357497</v>
      </c>
      <c r="I22" s="27">
        <v>6383673</v>
      </c>
      <c r="J22" s="27">
        <v>19075466</v>
      </c>
      <c r="K22" s="27">
        <v>6360955</v>
      </c>
      <c r="L22" s="27">
        <v>6361181</v>
      </c>
      <c r="M22" s="27">
        <v>6361814</v>
      </c>
      <c r="N22" s="27">
        <v>19083950</v>
      </c>
      <c r="O22" s="27">
        <v>6366417</v>
      </c>
      <c r="P22" s="27">
        <v>6359804</v>
      </c>
      <c r="Q22" s="27">
        <v>6394424</v>
      </c>
      <c r="R22" s="27">
        <v>19120645</v>
      </c>
      <c r="S22" s="27">
        <v>6352036</v>
      </c>
      <c r="T22" s="27">
        <v>6351415</v>
      </c>
      <c r="U22" s="27">
        <v>6393337</v>
      </c>
      <c r="V22" s="27">
        <v>19096788</v>
      </c>
      <c r="W22" s="27">
        <v>76376849</v>
      </c>
      <c r="X22" s="27">
        <v>76449657</v>
      </c>
      <c r="Y22" s="27">
        <v>-72808</v>
      </c>
      <c r="Z22" s="7">
        <v>-0.1</v>
      </c>
      <c r="AA22" s="25">
        <v>76449657</v>
      </c>
    </row>
    <row r="23" spans="1:27" ht="13.5">
      <c r="A23" s="5" t="s">
        <v>50</v>
      </c>
      <c r="B23" s="3"/>
      <c r="C23" s="22">
        <v>53997357</v>
      </c>
      <c r="D23" s="22"/>
      <c r="E23" s="23">
        <v>56803086</v>
      </c>
      <c r="F23" s="24">
        <v>56803086</v>
      </c>
      <c r="G23" s="24">
        <v>4704580</v>
      </c>
      <c r="H23" s="24">
        <v>4700734</v>
      </c>
      <c r="I23" s="24">
        <v>4713680</v>
      </c>
      <c r="J23" s="24">
        <v>14118994</v>
      </c>
      <c r="K23" s="24">
        <v>4718322</v>
      </c>
      <c r="L23" s="24">
        <v>4705967</v>
      </c>
      <c r="M23" s="24">
        <v>4717412</v>
      </c>
      <c r="N23" s="24">
        <v>14141701</v>
      </c>
      <c r="O23" s="24">
        <v>4746684</v>
      </c>
      <c r="P23" s="24">
        <v>4654323</v>
      </c>
      <c r="Q23" s="24">
        <v>4682400</v>
      </c>
      <c r="R23" s="24">
        <v>14083407</v>
      </c>
      <c r="S23" s="24">
        <v>4705143</v>
      </c>
      <c r="T23" s="24">
        <v>4667008</v>
      </c>
      <c r="U23" s="24">
        <v>4715485</v>
      </c>
      <c r="V23" s="24">
        <v>14087636</v>
      </c>
      <c r="W23" s="24">
        <v>56431738</v>
      </c>
      <c r="X23" s="24">
        <v>56803086</v>
      </c>
      <c r="Y23" s="24">
        <v>-371348</v>
      </c>
      <c r="Z23" s="6">
        <v>-0.65</v>
      </c>
      <c r="AA23" s="22">
        <v>56803086</v>
      </c>
    </row>
    <row r="24" spans="1:27" ht="13.5">
      <c r="A24" s="2" t="s">
        <v>51</v>
      </c>
      <c r="B24" s="8" t="s">
        <v>52</v>
      </c>
      <c r="C24" s="19">
        <v>4102623</v>
      </c>
      <c r="D24" s="19"/>
      <c r="E24" s="20">
        <v>5009400</v>
      </c>
      <c r="F24" s="21">
        <v>4309400</v>
      </c>
      <c r="G24" s="21">
        <v>10964</v>
      </c>
      <c r="H24" s="21">
        <v>376817</v>
      </c>
      <c r="I24" s="21">
        <v>310929</v>
      </c>
      <c r="J24" s="21">
        <v>698710</v>
      </c>
      <c r="K24" s="21">
        <v>15593</v>
      </c>
      <c r="L24" s="21">
        <v>11471</v>
      </c>
      <c r="M24" s="21">
        <v>597327</v>
      </c>
      <c r="N24" s="21">
        <v>624391</v>
      </c>
      <c r="O24" s="21">
        <v>303810</v>
      </c>
      <c r="P24" s="21">
        <v>614451</v>
      </c>
      <c r="Q24" s="21">
        <v>11971</v>
      </c>
      <c r="R24" s="21">
        <v>930232</v>
      </c>
      <c r="S24" s="21">
        <v>579214</v>
      </c>
      <c r="T24" s="21">
        <v>274413</v>
      </c>
      <c r="U24" s="21">
        <v>637320</v>
      </c>
      <c r="V24" s="21">
        <v>1490947</v>
      </c>
      <c r="W24" s="21">
        <v>3744280</v>
      </c>
      <c r="X24" s="21">
        <v>5009401</v>
      </c>
      <c r="Y24" s="21">
        <v>-1265121</v>
      </c>
      <c r="Z24" s="4">
        <v>-25.25</v>
      </c>
      <c r="AA24" s="19">
        <v>4309400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1949602029</v>
      </c>
      <c r="D25" s="40">
        <f>+D5+D9+D15+D19+D24</f>
        <v>0</v>
      </c>
      <c r="E25" s="41">
        <f t="shared" si="4"/>
        <v>1981115842</v>
      </c>
      <c r="F25" s="42">
        <f t="shared" si="4"/>
        <v>2006216871</v>
      </c>
      <c r="G25" s="42">
        <f t="shared" si="4"/>
        <v>365162005</v>
      </c>
      <c r="H25" s="42">
        <f t="shared" si="4"/>
        <v>135959164</v>
      </c>
      <c r="I25" s="42">
        <f t="shared" si="4"/>
        <v>103178158</v>
      </c>
      <c r="J25" s="42">
        <f t="shared" si="4"/>
        <v>604299327</v>
      </c>
      <c r="K25" s="42">
        <f t="shared" si="4"/>
        <v>133148481</v>
      </c>
      <c r="L25" s="42">
        <f t="shared" si="4"/>
        <v>131776923</v>
      </c>
      <c r="M25" s="42">
        <f t="shared" si="4"/>
        <v>174319817</v>
      </c>
      <c r="N25" s="42">
        <f t="shared" si="4"/>
        <v>439245221</v>
      </c>
      <c r="O25" s="42">
        <f t="shared" si="4"/>
        <v>155761391</v>
      </c>
      <c r="P25" s="42">
        <f t="shared" si="4"/>
        <v>126218079</v>
      </c>
      <c r="Q25" s="42">
        <f t="shared" si="4"/>
        <v>160399686</v>
      </c>
      <c r="R25" s="42">
        <f t="shared" si="4"/>
        <v>442379156</v>
      </c>
      <c r="S25" s="42">
        <f t="shared" si="4"/>
        <v>148887682</v>
      </c>
      <c r="T25" s="42">
        <f t="shared" si="4"/>
        <v>108449966</v>
      </c>
      <c r="U25" s="42">
        <f t="shared" si="4"/>
        <v>141739718</v>
      </c>
      <c r="V25" s="42">
        <f t="shared" si="4"/>
        <v>399077366</v>
      </c>
      <c r="W25" s="42">
        <f t="shared" si="4"/>
        <v>1885001070</v>
      </c>
      <c r="X25" s="42">
        <f t="shared" si="4"/>
        <v>1981115845</v>
      </c>
      <c r="Y25" s="42">
        <f t="shared" si="4"/>
        <v>-96114775</v>
      </c>
      <c r="Z25" s="43">
        <f>+IF(X25&lt;&gt;0,+(Y25/X25)*100,0)</f>
        <v>-4.85154743689408</v>
      </c>
      <c r="AA25" s="40">
        <f>+AA5+AA9+AA15+AA19+AA24</f>
        <v>2006216871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518247616</v>
      </c>
      <c r="D28" s="19">
        <f>SUM(D29:D31)</f>
        <v>0</v>
      </c>
      <c r="E28" s="20">
        <f t="shared" si="5"/>
        <v>597627457</v>
      </c>
      <c r="F28" s="21">
        <f t="shared" si="5"/>
        <v>608945412</v>
      </c>
      <c r="G28" s="21">
        <f t="shared" si="5"/>
        <v>33331102</v>
      </c>
      <c r="H28" s="21">
        <f t="shared" si="5"/>
        <v>29482908</v>
      </c>
      <c r="I28" s="21">
        <f t="shared" si="5"/>
        <v>110058245</v>
      </c>
      <c r="J28" s="21">
        <f t="shared" si="5"/>
        <v>172872255</v>
      </c>
      <c r="K28" s="21">
        <f t="shared" si="5"/>
        <v>30676638</v>
      </c>
      <c r="L28" s="21">
        <f t="shared" si="5"/>
        <v>28637594</v>
      </c>
      <c r="M28" s="21">
        <f t="shared" si="5"/>
        <v>39705262</v>
      </c>
      <c r="N28" s="21">
        <f t="shared" si="5"/>
        <v>99019494</v>
      </c>
      <c r="O28" s="21">
        <f t="shared" si="5"/>
        <v>25854365</v>
      </c>
      <c r="P28" s="21">
        <f t="shared" si="5"/>
        <v>32358298</v>
      </c>
      <c r="Q28" s="21">
        <f t="shared" si="5"/>
        <v>30586737</v>
      </c>
      <c r="R28" s="21">
        <f t="shared" si="5"/>
        <v>88799400</v>
      </c>
      <c r="S28" s="21">
        <f t="shared" si="5"/>
        <v>29390326</v>
      </c>
      <c r="T28" s="21">
        <f t="shared" si="5"/>
        <v>31874858</v>
      </c>
      <c r="U28" s="21">
        <f t="shared" si="5"/>
        <v>37473465</v>
      </c>
      <c r="V28" s="21">
        <f t="shared" si="5"/>
        <v>98738649</v>
      </c>
      <c r="W28" s="21">
        <f t="shared" si="5"/>
        <v>459429798</v>
      </c>
      <c r="X28" s="21">
        <f t="shared" si="5"/>
        <v>597627456</v>
      </c>
      <c r="Y28" s="21">
        <f t="shared" si="5"/>
        <v>-138197658</v>
      </c>
      <c r="Z28" s="4">
        <f>+IF(X28&lt;&gt;0,+(Y28/X28)*100,0)</f>
        <v>-23.12438235769409</v>
      </c>
      <c r="AA28" s="19">
        <f>SUM(AA29:AA31)</f>
        <v>608945412</v>
      </c>
    </row>
    <row r="29" spans="1:27" ht="13.5">
      <c r="A29" s="5" t="s">
        <v>33</v>
      </c>
      <c r="B29" s="3"/>
      <c r="C29" s="22">
        <v>356837394</v>
      </c>
      <c r="D29" s="22"/>
      <c r="E29" s="23">
        <v>414038822</v>
      </c>
      <c r="F29" s="24">
        <v>424850761</v>
      </c>
      <c r="G29" s="24">
        <v>19536848</v>
      </c>
      <c r="H29" s="24">
        <v>14266417</v>
      </c>
      <c r="I29" s="24">
        <v>96430748</v>
      </c>
      <c r="J29" s="24">
        <v>130234013</v>
      </c>
      <c r="K29" s="24">
        <v>16962176</v>
      </c>
      <c r="L29" s="24">
        <v>14248627</v>
      </c>
      <c r="M29" s="24">
        <v>25750708</v>
      </c>
      <c r="N29" s="24">
        <v>56961511</v>
      </c>
      <c r="O29" s="24">
        <v>13272532</v>
      </c>
      <c r="P29" s="24">
        <v>19695239</v>
      </c>
      <c r="Q29" s="24">
        <v>17789325</v>
      </c>
      <c r="R29" s="24">
        <v>50757096</v>
      </c>
      <c r="S29" s="24">
        <v>16715151</v>
      </c>
      <c r="T29" s="24">
        <v>19045133</v>
      </c>
      <c r="U29" s="24">
        <v>23621259</v>
      </c>
      <c r="V29" s="24">
        <v>59381543</v>
      </c>
      <c r="W29" s="24">
        <v>297334163</v>
      </c>
      <c r="X29" s="24">
        <v>414038822</v>
      </c>
      <c r="Y29" s="24">
        <v>-116704659</v>
      </c>
      <c r="Z29" s="6">
        <v>-28.19</v>
      </c>
      <c r="AA29" s="22">
        <v>424850761</v>
      </c>
    </row>
    <row r="30" spans="1:27" ht="13.5">
      <c r="A30" s="5" t="s">
        <v>34</v>
      </c>
      <c r="B30" s="3"/>
      <c r="C30" s="25">
        <v>92886482</v>
      </c>
      <c r="D30" s="25"/>
      <c r="E30" s="26">
        <v>110427264</v>
      </c>
      <c r="F30" s="27">
        <v>110427262</v>
      </c>
      <c r="G30" s="27">
        <v>7519168</v>
      </c>
      <c r="H30" s="27">
        <v>8964723</v>
      </c>
      <c r="I30" s="27">
        <v>8093306</v>
      </c>
      <c r="J30" s="27">
        <v>24577197</v>
      </c>
      <c r="K30" s="27">
        <v>8525517</v>
      </c>
      <c r="L30" s="27">
        <v>8111770</v>
      </c>
      <c r="M30" s="27">
        <v>8111964</v>
      </c>
      <c r="N30" s="27">
        <v>24749251</v>
      </c>
      <c r="O30" s="27">
        <v>7515621</v>
      </c>
      <c r="P30" s="27">
        <v>7485202</v>
      </c>
      <c r="Q30" s="27">
        <v>7874331</v>
      </c>
      <c r="R30" s="27">
        <v>22875154</v>
      </c>
      <c r="S30" s="27">
        <v>7213246</v>
      </c>
      <c r="T30" s="27">
        <v>7960191</v>
      </c>
      <c r="U30" s="27">
        <v>8012434</v>
      </c>
      <c r="V30" s="27">
        <v>23185871</v>
      </c>
      <c r="W30" s="27">
        <v>95387473</v>
      </c>
      <c r="X30" s="27">
        <v>110427264</v>
      </c>
      <c r="Y30" s="27">
        <v>-15039791</v>
      </c>
      <c r="Z30" s="7">
        <v>-13.62</v>
      </c>
      <c r="AA30" s="25">
        <v>110427262</v>
      </c>
    </row>
    <row r="31" spans="1:27" ht="13.5">
      <c r="A31" s="5" t="s">
        <v>35</v>
      </c>
      <c r="B31" s="3"/>
      <c r="C31" s="22">
        <v>68523740</v>
      </c>
      <c r="D31" s="22"/>
      <c r="E31" s="23">
        <v>73161371</v>
      </c>
      <c r="F31" s="24">
        <v>73667389</v>
      </c>
      <c r="G31" s="24">
        <v>6275086</v>
      </c>
      <c r="H31" s="24">
        <v>6251768</v>
      </c>
      <c r="I31" s="24">
        <v>5534191</v>
      </c>
      <c r="J31" s="24">
        <v>18061045</v>
      </c>
      <c r="K31" s="24">
        <v>5188945</v>
      </c>
      <c r="L31" s="24">
        <v>6277197</v>
      </c>
      <c r="M31" s="24">
        <v>5842590</v>
      </c>
      <c r="N31" s="24">
        <v>17308732</v>
      </c>
      <c r="O31" s="24">
        <v>5066212</v>
      </c>
      <c r="P31" s="24">
        <v>5177857</v>
      </c>
      <c r="Q31" s="24">
        <v>4923081</v>
      </c>
      <c r="R31" s="24">
        <v>15167150</v>
      </c>
      <c r="S31" s="24">
        <v>5461929</v>
      </c>
      <c r="T31" s="24">
        <v>4869534</v>
      </c>
      <c r="U31" s="24">
        <v>5839772</v>
      </c>
      <c r="V31" s="24">
        <v>16171235</v>
      </c>
      <c r="W31" s="24">
        <v>66708162</v>
      </c>
      <c r="X31" s="24">
        <v>73161370</v>
      </c>
      <c r="Y31" s="24">
        <v>-6453208</v>
      </c>
      <c r="Z31" s="6">
        <v>-8.82</v>
      </c>
      <c r="AA31" s="22">
        <v>73667389</v>
      </c>
    </row>
    <row r="32" spans="1:27" ht="13.5">
      <c r="A32" s="2" t="s">
        <v>36</v>
      </c>
      <c r="B32" s="3"/>
      <c r="C32" s="19">
        <f aca="true" t="shared" si="6" ref="C32:Y32">SUM(C33:C37)</f>
        <v>207940937</v>
      </c>
      <c r="D32" s="19">
        <f>SUM(D33:D37)</f>
        <v>0</v>
      </c>
      <c r="E32" s="20">
        <f t="shared" si="6"/>
        <v>221370412</v>
      </c>
      <c r="F32" s="21">
        <f t="shared" si="6"/>
        <v>222639410</v>
      </c>
      <c r="G32" s="21">
        <f t="shared" si="6"/>
        <v>14250592</v>
      </c>
      <c r="H32" s="21">
        <f t="shared" si="6"/>
        <v>15597063</v>
      </c>
      <c r="I32" s="21">
        <f t="shared" si="6"/>
        <v>16547298</v>
      </c>
      <c r="J32" s="21">
        <f t="shared" si="6"/>
        <v>46394953</v>
      </c>
      <c r="K32" s="21">
        <f t="shared" si="6"/>
        <v>17845275</v>
      </c>
      <c r="L32" s="21">
        <f t="shared" si="6"/>
        <v>18210915</v>
      </c>
      <c r="M32" s="21">
        <f t="shared" si="6"/>
        <v>17014507</v>
      </c>
      <c r="N32" s="21">
        <f t="shared" si="6"/>
        <v>53070697</v>
      </c>
      <c r="O32" s="21">
        <f t="shared" si="6"/>
        <v>16355246</v>
      </c>
      <c r="P32" s="21">
        <f t="shared" si="6"/>
        <v>15972278</v>
      </c>
      <c r="Q32" s="21">
        <f t="shared" si="6"/>
        <v>16753266</v>
      </c>
      <c r="R32" s="21">
        <f t="shared" si="6"/>
        <v>49080790</v>
      </c>
      <c r="S32" s="21">
        <f t="shared" si="6"/>
        <v>16199926</v>
      </c>
      <c r="T32" s="21">
        <f t="shared" si="6"/>
        <v>16963292</v>
      </c>
      <c r="U32" s="21">
        <f t="shared" si="6"/>
        <v>19000250</v>
      </c>
      <c r="V32" s="21">
        <f t="shared" si="6"/>
        <v>52163468</v>
      </c>
      <c r="W32" s="21">
        <f t="shared" si="6"/>
        <v>200709908</v>
      </c>
      <c r="X32" s="21">
        <f t="shared" si="6"/>
        <v>221370407</v>
      </c>
      <c r="Y32" s="21">
        <f t="shared" si="6"/>
        <v>-20660499</v>
      </c>
      <c r="Z32" s="4">
        <f>+IF(X32&lt;&gt;0,+(Y32/X32)*100,0)</f>
        <v>-9.332999509731216</v>
      </c>
      <c r="AA32" s="19">
        <f>SUM(AA33:AA37)</f>
        <v>222639410</v>
      </c>
    </row>
    <row r="33" spans="1:27" ht="13.5">
      <c r="A33" s="5" t="s">
        <v>37</v>
      </c>
      <c r="B33" s="3"/>
      <c r="C33" s="22">
        <v>70200789</v>
      </c>
      <c r="D33" s="22"/>
      <c r="E33" s="23">
        <v>77036815</v>
      </c>
      <c r="F33" s="24">
        <v>78305810</v>
      </c>
      <c r="G33" s="24">
        <v>5701567</v>
      </c>
      <c r="H33" s="24">
        <v>6060165</v>
      </c>
      <c r="I33" s="24">
        <v>6040148</v>
      </c>
      <c r="J33" s="24">
        <v>17801880</v>
      </c>
      <c r="K33" s="24">
        <v>6170576</v>
      </c>
      <c r="L33" s="24">
        <v>6633760</v>
      </c>
      <c r="M33" s="24">
        <v>6455640</v>
      </c>
      <c r="N33" s="24">
        <v>19259976</v>
      </c>
      <c r="O33" s="24">
        <v>5795490</v>
      </c>
      <c r="P33" s="24">
        <v>5779947</v>
      </c>
      <c r="Q33" s="24">
        <v>5671277</v>
      </c>
      <c r="R33" s="24">
        <v>17246714</v>
      </c>
      <c r="S33" s="24">
        <v>6323912</v>
      </c>
      <c r="T33" s="24">
        <v>6041354</v>
      </c>
      <c r="U33" s="24">
        <v>6450175</v>
      </c>
      <c r="V33" s="24">
        <v>18815441</v>
      </c>
      <c r="W33" s="24">
        <v>73124011</v>
      </c>
      <c r="X33" s="24">
        <v>77036815</v>
      </c>
      <c r="Y33" s="24">
        <v>-3912804</v>
      </c>
      <c r="Z33" s="6">
        <v>-5.08</v>
      </c>
      <c r="AA33" s="22">
        <v>78305810</v>
      </c>
    </row>
    <row r="34" spans="1:27" ht="13.5">
      <c r="A34" s="5" t="s">
        <v>38</v>
      </c>
      <c r="B34" s="3"/>
      <c r="C34" s="22">
        <v>47017030</v>
      </c>
      <c r="D34" s="22"/>
      <c r="E34" s="23">
        <v>50678872</v>
      </c>
      <c r="F34" s="24">
        <v>50678872</v>
      </c>
      <c r="G34" s="24">
        <v>3095319</v>
      </c>
      <c r="H34" s="24">
        <v>3630758</v>
      </c>
      <c r="I34" s="24">
        <v>3926827</v>
      </c>
      <c r="J34" s="24">
        <v>10652904</v>
      </c>
      <c r="K34" s="24">
        <v>4890639</v>
      </c>
      <c r="L34" s="24">
        <v>4556744</v>
      </c>
      <c r="M34" s="24">
        <v>4246612</v>
      </c>
      <c r="N34" s="24">
        <v>13693995</v>
      </c>
      <c r="O34" s="24">
        <v>4467475</v>
      </c>
      <c r="P34" s="24">
        <v>4180729</v>
      </c>
      <c r="Q34" s="24">
        <v>4443095</v>
      </c>
      <c r="R34" s="24">
        <v>13091299</v>
      </c>
      <c r="S34" s="24">
        <v>3777941</v>
      </c>
      <c r="T34" s="24">
        <v>4675219</v>
      </c>
      <c r="U34" s="24">
        <v>4340091</v>
      </c>
      <c r="V34" s="24">
        <v>12793251</v>
      </c>
      <c r="W34" s="24">
        <v>50231449</v>
      </c>
      <c r="X34" s="24">
        <v>50678873</v>
      </c>
      <c r="Y34" s="24">
        <v>-447424</v>
      </c>
      <c r="Z34" s="6">
        <v>-0.88</v>
      </c>
      <c r="AA34" s="22">
        <v>50678872</v>
      </c>
    </row>
    <row r="35" spans="1:27" ht="13.5">
      <c r="A35" s="5" t="s">
        <v>39</v>
      </c>
      <c r="B35" s="3"/>
      <c r="C35" s="22">
        <v>45278956</v>
      </c>
      <c r="D35" s="22"/>
      <c r="E35" s="23">
        <v>53832018</v>
      </c>
      <c r="F35" s="24">
        <v>53832019</v>
      </c>
      <c r="G35" s="24">
        <v>2696494</v>
      </c>
      <c r="H35" s="24">
        <v>2486368</v>
      </c>
      <c r="I35" s="24">
        <v>3224104</v>
      </c>
      <c r="J35" s="24">
        <v>8406966</v>
      </c>
      <c r="K35" s="24">
        <v>2821347</v>
      </c>
      <c r="L35" s="24">
        <v>3371788</v>
      </c>
      <c r="M35" s="24">
        <v>2991564</v>
      </c>
      <c r="N35" s="24">
        <v>9184699</v>
      </c>
      <c r="O35" s="24">
        <v>2775894</v>
      </c>
      <c r="P35" s="24">
        <v>2808874</v>
      </c>
      <c r="Q35" s="24">
        <v>3392144</v>
      </c>
      <c r="R35" s="24">
        <v>8976912</v>
      </c>
      <c r="S35" s="24">
        <v>2951591</v>
      </c>
      <c r="T35" s="24">
        <v>3579475</v>
      </c>
      <c r="U35" s="24">
        <v>4361072</v>
      </c>
      <c r="V35" s="24">
        <v>10892138</v>
      </c>
      <c r="W35" s="24">
        <v>37460715</v>
      </c>
      <c r="X35" s="24">
        <v>53832012</v>
      </c>
      <c r="Y35" s="24">
        <v>-16371297</v>
      </c>
      <c r="Z35" s="6">
        <v>-30.41</v>
      </c>
      <c r="AA35" s="22">
        <v>53832019</v>
      </c>
    </row>
    <row r="36" spans="1:27" ht="13.5">
      <c r="A36" s="5" t="s">
        <v>40</v>
      </c>
      <c r="B36" s="3"/>
      <c r="C36" s="22">
        <v>24394266</v>
      </c>
      <c r="D36" s="22"/>
      <c r="E36" s="23">
        <v>23195819</v>
      </c>
      <c r="F36" s="24">
        <v>23195820</v>
      </c>
      <c r="G36" s="24">
        <v>1498719</v>
      </c>
      <c r="H36" s="24">
        <v>1857554</v>
      </c>
      <c r="I36" s="24">
        <v>1981344</v>
      </c>
      <c r="J36" s="24">
        <v>5337617</v>
      </c>
      <c r="K36" s="24">
        <v>1912128</v>
      </c>
      <c r="L36" s="24">
        <v>1919089</v>
      </c>
      <c r="M36" s="24">
        <v>1695424</v>
      </c>
      <c r="N36" s="24">
        <v>5526641</v>
      </c>
      <c r="O36" s="24">
        <v>1784873</v>
      </c>
      <c r="P36" s="24">
        <v>1731879</v>
      </c>
      <c r="Q36" s="24">
        <v>1871113</v>
      </c>
      <c r="R36" s="24">
        <v>5387865</v>
      </c>
      <c r="S36" s="24">
        <v>1751998</v>
      </c>
      <c r="T36" s="24">
        <v>1829267</v>
      </c>
      <c r="U36" s="24">
        <v>2215684</v>
      </c>
      <c r="V36" s="24">
        <v>5796949</v>
      </c>
      <c r="W36" s="24">
        <v>22049072</v>
      </c>
      <c r="X36" s="24">
        <v>23195819</v>
      </c>
      <c r="Y36" s="24">
        <v>-1146747</v>
      </c>
      <c r="Z36" s="6">
        <v>-4.94</v>
      </c>
      <c r="AA36" s="22">
        <v>23195820</v>
      </c>
    </row>
    <row r="37" spans="1:27" ht="13.5">
      <c r="A37" s="5" t="s">
        <v>41</v>
      </c>
      <c r="B37" s="3"/>
      <c r="C37" s="25">
        <v>21049896</v>
      </c>
      <c r="D37" s="25"/>
      <c r="E37" s="26">
        <v>16626888</v>
      </c>
      <c r="F37" s="27">
        <v>16626889</v>
      </c>
      <c r="G37" s="27">
        <v>1258493</v>
      </c>
      <c r="H37" s="27">
        <v>1562218</v>
      </c>
      <c r="I37" s="27">
        <v>1374875</v>
      </c>
      <c r="J37" s="27">
        <v>4195586</v>
      </c>
      <c r="K37" s="27">
        <v>2050585</v>
      </c>
      <c r="L37" s="27">
        <v>1729534</v>
      </c>
      <c r="M37" s="27">
        <v>1625267</v>
      </c>
      <c r="N37" s="27">
        <v>5405386</v>
      </c>
      <c r="O37" s="27">
        <v>1531514</v>
      </c>
      <c r="P37" s="27">
        <v>1470849</v>
      </c>
      <c r="Q37" s="27">
        <v>1375637</v>
      </c>
      <c r="R37" s="27">
        <v>4378000</v>
      </c>
      <c r="S37" s="27">
        <v>1394484</v>
      </c>
      <c r="T37" s="27">
        <v>837977</v>
      </c>
      <c r="U37" s="27">
        <v>1633228</v>
      </c>
      <c r="V37" s="27">
        <v>3865689</v>
      </c>
      <c r="W37" s="27">
        <v>17844661</v>
      </c>
      <c r="X37" s="27">
        <v>16626888</v>
      </c>
      <c r="Y37" s="27">
        <v>1217773</v>
      </c>
      <c r="Z37" s="7">
        <v>7.32</v>
      </c>
      <c r="AA37" s="25">
        <v>16626889</v>
      </c>
    </row>
    <row r="38" spans="1:27" ht="13.5">
      <c r="A38" s="2" t="s">
        <v>42</v>
      </c>
      <c r="B38" s="8"/>
      <c r="C38" s="19">
        <f aca="true" t="shared" si="7" ref="C38:Y38">SUM(C39:C41)</f>
        <v>96638123</v>
      </c>
      <c r="D38" s="19">
        <f>SUM(D39:D41)</f>
        <v>0</v>
      </c>
      <c r="E38" s="20">
        <f t="shared" si="7"/>
        <v>113056272</v>
      </c>
      <c r="F38" s="21">
        <f t="shared" si="7"/>
        <v>114606269</v>
      </c>
      <c r="G38" s="21">
        <f t="shared" si="7"/>
        <v>8385150</v>
      </c>
      <c r="H38" s="21">
        <f t="shared" si="7"/>
        <v>8847286</v>
      </c>
      <c r="I38" s="21">
        <f t="shared" si="7"/>
        <v>8786418</v>
      </c>
      <c r="J38" s="21">
        <f t="shared" si="7"/>
        <v>26018854</v>
      </c>
      <c r="K38" s="21">
        <f t="shared" si="7"/>
        <v>10986425</v>
      </c>
      <c r="L38" s="21">
        <f t="shared" si="7"/>
        <v>8579710</v>
      </c>
      <c r="M38" s="21">
        <f t="shared" si="7"/>
        <v>8690067</v>
      </c>
      <c r="N38" s="21">
        <f t="shared" si="7"/>
        <v>28256202</v>
      </c>
      <c r="O38" s="21">
        <f t="shared" si="7"/>
        <v>7549097</v>
      </c>
      <c r="P38" s="21">
        <f t="shared" si="7"/>
        <v>7507283</v>
      </c>
      <c r="Q38" s="21">
        <f t="shared" si="7"/>
        <v>7463170</v>
      </c>
      <c r="R38" s="21">
        <f t="shared" si="7"/>
        <v>22519550</v>
      </c>
      <c r="S38" s="21">
        <f t="shared" si="7"/>
        <v>6344803</v>
      </c>
      <c r="T38" s="21">
        <f t="shared" si="7"/>
        <v>11556706</v>
      </c>
      <c r="U38" s="21">
        <f t="shared" si="7"/>
        <v>4815435</v>
      </c>
      <c r="V38" s="21">
        <f t="shared" si="7"/>
        <v>22716944</v>
      </c>
      <c r="W38" s="21">
        <f t="shared" si="7"/>
        <v>99511550</v>
      </c>
      <c r="X38" s="21">
        <f t="shared" si="7"/>
        <v>113056270</v>
      </c>
      <c r="Y38" s="21">
        <f t="shared" si="7"/>
        <v>-13544720</v>
      </c>
      <c r="Z38" s="4">
        <f>+IF(X38&lt;&gt;0,+(Y38/X38)*100,0)</f>
        <v>-11.980512005216518</v>
      </c>
      <c r="AA38" s="19">
        <f>SUM(AA39:AA41)</f>
        <v>114606269</v>
      </c>
    </row>
    <row r="39" spans="1:27" ht="13.5">
      <c r="A39" s="5" t="s">
        <v>43</v>
      </c>
      <c r="B39" s="3"/>
      <c r="C39" s="22">
        <v>37852405</v>
      </c>
      <c r="D39" s="22"/>
      <c r="E39" s="23">
        <v>39450075</v>
      </c>
      <c r="F39" s="24">
        <v>39700072</v>
      </c>
      <c r="G39" s="24">
        <v>2976024</v>
      </c>
      <c r="H39" s="24">
        <v>3643305</v>
      </c>
      <c r="I39" s="24">
        <v>3306920</v>
      </c>
      <c r="J39" s="24">
        <v>9926249</v>
      </c>
      <c r="K39" s="24">
        <v>3268339</v>
      </c>
      <c r="L39" s="24">
        <v>3605321</v>
      </c>
      <c r="M39" s="24">
        <v>3112219</v>
      </c>
      <c r="N39" s="24">
        <v>9985879</v>
      </c>
      <c r="O39" s="24">
        <v>3013991</v>
      </c>
      <c r="P39" s="24">
        <v>3221182</v>
      </c>
      <c r="Q39" s="24">
        <v>3298806</v>
      </c>
      <c r="R39" s="24">
        <v>9533979</v>
      </c>
      <c r="S39" s="24">
        <v>2904776</v>
      </c>
      <c r="T39" s="24">
        <v>3220744</v>
      </c>
      <c r="U39" s="24">
        <v>3761649</v>
      </c>
      <c r="V39" s="24">
        <v>9887169</v>
      </c>
      <c r="W39" s="24">
        <v>39333276</v>
      </c>
      <c r="X39" s="24">
        <v>39450074</v>
      </c>
      <c r="Y39" s="24">
        <v>-116798</v>
      </c>
      <c r="Z39" s="6">
        <v>-0.3</v>
      </c>
      <c r="AA39" s="22">
        <v>39700072</v>
      </c>
    </row>
    <row r="40" spans="1:27" ht="13.5">
      <c r="A40" s="5" t="s">
        <v>44</v>
      </c>
      <c r="B40" s="3"/>
      <c r="C40" s="22">
        <v>58785718</v>
      </c>
      <c r="D40" s="22"/>
      <c r="E40" s="23">
        <v>73606197</v>
      </c>
      <c r="F40" s="24">
        <v>74906197</v>
      </c>
      <c r="G40" s="24">
        <v>5409126</v>
      </c>
      <c r="H40" s="24">
        <v>5203981</v>
      </c>
      <c r="I40" s="24">
        <v>5479498</v>
      </c>
      <c r="J40" s="24">
        <v>16092605</v>
      </c>
      <c r="K40" s="24">
        <v>7718086</v>
      </c>
      <c r="L40" s="24">
        <v>4974389</v>
      </c>
      <c r="M40" s="24">
        <v>5577848</v>
      </c>
      <c r="N40" s="24">
        <v>18270323</v>
      </c>
      <c r="O40" s="24">
        <v>4535106</v>
      </c>
      <c r="P40" s="24">
        <v>4286101</v>
      </c>
      <c r="Q40" s="24">
        <v>4164364</v>
      </c>
      <c r="R40" s="24">
        <v>12985571</v>
      </c>
      <c r="S40" s="24">
        <v>3440027</v>
      </c>
      <c r="T40" s="24">
        <v>8335962</v>
      </c>
      <c r="U40" s="24">
        <v>1053786</v>
      </c>
      <c r="V40" s="24">
        <v>12829775</v>
      </c>
      <c r="W40" s="24">
        <v>60178274</v>
      </c>
      <c r="X40" s="24">
        <v>73606196</v>
      </c>
      <c r="Y40" s="24">
        <v>-13427922</v>
      </c>
      <c r="Z40" s="6">
        <v>-18.24</v>
      </c>
      <c r="AA40" s="22">
        <v>74906197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857762437</v>
      </c>
      <c r="D42" s="19">
        <f>SUM(D43:D46)</f>
        <v>0</v>
      </c>
      <c r="E42" s="20">
        <f t="shared" si="8"/>
        <v>948341064</v>
      </c>
      <c r="F42" s="21">
        <f t="shared" si="8"/>
        <v>963541069</v>
      </c>
      <c r="G42" s="21">
        <f t="shared" si="8"/>
        <v>16217979</v>
      </c>
      <c r="H42" s="21">
        <f t="shared" si="8"/>
        <v>80399817</v>
      </c>
      <c r="I42" s="21">
        <f t="shared" si="8"/>
        <v>191978669</v>
      </c>
      <c r="J42" s="21">
        <f t="shared" si="8"/>
        <v>288596465</v>
      </c>
      <c r="K42" s="21">
        <f t="shared" si="8"/>
        <v>54332970</v>
      </c>
      <c r="L42" s="21">
        <f t="shared" si="8"/>
        <v>69785805</v>
      </c>
      <c r="M42" s="21">
        <f t="shared" si="8"/>
        <v>66599146</v>
      </c>
      <c r="N42" s="21">
        <f t="shared" si="8"/>
        <v>190717921</v>
      </c>
      <c r="O42" s="21">
        <f t="shared" si="8"/>
        <v>67986196</v>
      </c>
      <c r="P42" s="21">
        <f t="shared" si="8"/>
        <v>51721006</v>
      </c>
      <c r="Q42" s="21">
        <f t="shared" si="8"/>
        <v>70993060</v>
      </c>
      <c r="R42" s="21">
        <f t="shared" si="8"/>
        <v>190700262</v>
      </c>
      <c r="S42" s="21">
        <f t="shared" si="8"/>
        <v>52315561</v>
      </c>
      <c r="T42" s="21">
        <f t="shared" si="8"/>
        <v>61591916</v>
      </c>
      <c r="U42" s="21">
        <f t="shared" si="8"/>
        <v>77513238</v>
      </c>
      <c r="V42" s="21">
        <f t="shared" si="8"/>
        <v>191420715</v>
      </c>
      <c r="W42" s="21">
        <f t="shared" si="8"/>
        <v>861435363</v>
      </c>
      <c r="X42" s="21">
        <f t="shared" si="8"/>
        <v>948341065</v>
      </c>
      <c r="Y42" s="21">
        <f t="shared" si="8"/>
        <v>-86905702</v>
      </c>
      <c r="Z42" s="4">
        <f>+IF(X42&lt;&gt;0,+(Y42/X42)*100,0)</f>
        <v>-9.163971192157538</v>
      </c>
      <c r="AA42" s="19">
        <f>SUM(AA43:AA46)</f>
        <v>963541069</v>
      </c>
    </row>
    <row r="43" spans="1:27" ht="13.5">
      <c r="A43" s="5" t="s">
        <v>47</v>
      </c>
      <c r="B43" s="3"/>
      <c r="C43" s="22">
        <v>558288803</v>
      </c>
      <c r="D43" s="22"/>
      <c r="E43" s="23">
        <v>622242751</v>
      </c>
      <c r="F43" s="24">
        <v>631642753</v>
      </c>
      <c r="G43" s="24">
        <v>3731314</v>
      </c>
      <c r="H43" s="24">
        <v>60089880</v>
      </c>
      <c r="I43" s="24">
        <v>138826869</v>
      </c>
      <c r="J43" s="24">
        <v>202648063</v>
      </c>
      <c r="K43" s="24">
        <v>37252012</v>
      </c>
      <c r="L43" s="24">
        <v>35398975</v>
      </c>
      <c r="M43" s="24">
        <v>46676297</v>
      </c>
      <c r="N43" s="24">
        <v>119327284</v>
      </c>
      <c r="O43" s="24">
        <v>35215662</v>
      </c>
      <c r="P43" s="24">
        <v>35864708</v>
      </c>
      <c r="Q43" s="24">
        <v>36489568</v>
      </c>
      <c r="R43" s="24">
        <v>107569938</v>
      </c>
      <c r="S43" s="24">
        <v>37433819</v>
      </c>
      <c r="T43" s="24">
        <v>34492275</v>
      </c>
      <c r="U43" s="24">
        <v>51124778</v>
      </c>
      <c r="V43" s="24">
        <v>123050872</v>
      </c>
      <c r="W43" s="24">
        <v>552596157</v>
      </c>
      <c r="X43" s="24">
        <v>622242752</v>
      </c>
      <c r="Y43" s="24">
        <v>-69646595</v>
      </c>
      <c r="Z43" s="6">
        <v>-11.19</v>
      </c>
      <c r="AA43" s="22">
        <v>631642753</v>
      </c>
    </row>
    <row r="44" spans="1:27" ht="13.5">
      <c r="A44" s="5" t="s">
        <v>48</v>
      </c>
      <c r="B44" s="3"/>
      <c r="C44" s="22">
        <v>189421697</v>
      </c>
      <c r="D44" s="22"/>
      <c r="E44" s="23">
        <v>209194211</v>
      </c>
      <c r="F44" s="24">
        <v>208294212</v>
      </c>
      <c r="G44" s="24">
        <v>4625339</v>
      </c>
      <c r="H44" s="24">
        <v>9174882</v>
      </c>
      <c r="I44" s="24">
        <v>44277418</v>
      </c>
      <c r="J44" s="24">
        <v>58077639</v>
      </c>
      <c r="K44" s="24">
        <v>6680310</v>
      </c>
      <c r="L44" s="24">
        <v>25258647</v>
      </c>
      <c r="M44" s="24">
        <v>9824700</v>
      </c>
      <c r="N44" s="24">
        <v>41763657</v>
      </c>
      <c r="O44" s="24">
        <v>24620012</v>
      </c>
      <c r="P44" s="24">
        <v>7333453</v>
      </c>
      <c r="Q44" s="24">
        <v>24627858</v>
      </c>
      <c r="R44" s="24">
        <v>56581323</v>
      </c>
      <c r="S44" s="24">
        <v>6930607</v>
      </c>
      <c r="T44" s="24">
        <v>14811627</v>
      </c>
      <c r="U44" s="24">
        <v>13288245</v>
      </c>
      <c r="V44" s="24">
        <v>35030479</v>
      </c>
      <c r="W44" s="24">
        <v>191453098</v>
      </c>
      <c r="X44" s="24">
        <v>209194210</v>
      </c>
      <c r="Y44" s="24">
        <v>-17741112</v>
      </c>
      <c r="Z44" s="6">
        <v>-8.48</v>
      </c>
      <c r="AA44" s="22">
        <v>208294212</v>
      </c>
    </row>
    <row r="45" spans="1:27" ht="13.5">
      <c r="A45" s="5" t="s">
        <v>49</v>
      </c>
      <c r="B45" s="3"/>
      <c r="C45" s="25">
        <v>62977052</v>
      </c>
      <c r="D45" s="25"/>
      <c r="E45" s="26">
        <v>63501015</v>
      </c>
      <c r="F45" s="27">
        <v>70201017</v>
      </c>
      <c r="G45" s="27">
        <v>3988048</v>
      </c>
      <c r="H45" s="27">
        <v>5895440</v>
      </c>
      <c r="I45" s="27">
        <v>4855334</v>
      </c>
      <c r="J45" s="27">
        <v>14738822</v>
      </c>
      <c r="K45" s="27">
        <v>6110247</v>
      </c>
      <c r="L45" s="27">
        <v>4983481</v>
      </c>
      <c r="M45" s="27">
        <v>6837200</v>
      </c>
      <c r="N45" s="27">
        <v>17930928</v>
      </c>
      <c r="O45" s="27">
        <v>4341445</v>
      </c>
      <c r="P45" s="27">
        <v>4499439</v>
      </c>
      <c r="Q45" s="27">
        <v>5391481</v>
      </c>
      <c r="R45" s="27">
        <v>14232365</v>
      </c>
      <c r="S45" s="27">
        <v>4473965</v>
      </c>
      <c r="T45" s="27">
        <v>6062413</v>
      </c>
      <c r="U45" s="27">
        <v>7958105</v>
      </c>
      <c r="V45" s="27">
        <v>18494483</v>
      </c>
      <c r="W45" s="27">
        <v>65396598</v>
      </c>
      <c r="X45" s="27">
        <v>63501016</v>
      </c>
      <c r="Y45" s="27">
        <v>1895582</v>
      </c>
      <c r="Z45" s="7">
        <v>2.99</v>
      </c>
      <c r="AA45" s="25">
        <v>70201017</v>
      </c>
    </row>
    <row r="46" spans="1:27" ht="13.5">
      <c r="A46" s="5" t="s">
        <v>50</v>
      </c>
      <c r="B46" s="3"/>
      <c r="C46" s="22">
        <v>47074885</v>
      </c>
      <c r="D46" s="22"/>
      <c r="E46" s="23">
        <v>53403087</v>
      </c>
      <c r="F46" s="24">
        <v>53403087</v>
      </c>
      <c r="G46" s="24">
        <v>3873278</v>
      </c>
      <c r="H46" s="24">
        <v>5239615</v>
      </c>
      <c r="I46" s="24">
        <v>4019048</v>
      </c>
      <c r="J46" s="24">
        <v>13131941</v>
      </c>
      <c r="K46" s="24">
        <v>4290401</v>
      </c>
      <c r="L46" s="24">
        <v>4144702</v>
      </c>
      <c r="M46" s="24">
        <v>3260949</v>
      </c>
      <c r="N46" s="24">
        <v>11696052</v>
      </c>
      <c r="O46" s="24">
        <v>3809077</v>
      </c>
      <c r="P46" s="24">
        <v>4023406</v>
      </c>
      <c r="Q46" s="24">
        <v>4484153</v>
      </c>
      <c r="R46" s="24">
        <v>12316636</v>
      </c>
      <c r="S46" s="24">
        <v>3477170</v>
      </c>
      <c r="T46" s="24">
        <v>6225601</v>
      </c>
      <c r="U46" s="24">
        <v>5142110</v>
      </c>
      <c r="V46" s="24">
        <v>14844881</v>
      </c>
      <c r="W46" s="24">
        <v>51989510</v>
      </c>
      <c r="X46" s="24">
        <v>53403087</v>
      </c>
      <c r="Y46" s="24">
        <v>-1413577</v>
      </c>
      <c r="Z46" s="6">
        <v>-2.65</v>
      </c>
      <c r="AA46" s="22">
        <v>53403087</v>
      </c>
    </row>
    <row r="47" spans="1:27" ht="13.5">
      <c r="A47" s="2" t="s">
        <v>51</v>
      </c>
      <c r="B47" s="8" t="s">
        <v>52</v>
      </c>
      <c r="C47" s="19">
        <v>8786653</v>
      </c>
      <c r="D47" s="19"/>
      <c r="E47" s="20">
        <v>10948629</v>
      </c>
      <c r="F47" s="21">
        <v>10948630</v>
      </c>
      <c r="G47" s="21">
        <v>630813</v>
      </c>
      <c r="H47" s="21">
        <v>731547</v>
      </c>
      <c r="I47" s="21">
        <v>786088</v>
      </c>
      <c r="J47" s="21">
        <v>2148448</v>
      </c>
      <c r="K47" s="21">
        <v>930212</v>
      </c>
      <c r="L47" s="21">
        <v>900925</v>
      </c>
      <c r="M47" s="21">
        <v>764413</v>
      </c>
      <c r="N47" s="21">
        <v>2595550</v>
      </c>
      <c r="O47" s="21">
        <v>787251</v>
      </c>
      <c r="P47" s="21">
        <v>781441</v>
      </c>
      <c r="Q47" s="21">
        <v>774882</v>
      </c>
      <c r="R47" s="21">
        <v>2343574</v>
      </c>
      <c r="S47" s="21">
        <v>721854</v>
      </c>
      <c r="T47" s="21">
        <v>879325</v>
      </c>
      <c r="U47" s="21">
        <v>984917</v>
      </c>
      <c r="V47" s="21">
        <v>2586096</v>
      </c>
      <c r="W47" s="21">
        <v>9673668</v>
      </c>
      <c r="X47" s="21">
        <v>10948629</v>
      </c>
      <c r="Y47" s="21">
        <v>-1274961</v>
      </c>
      <c r="Z47" s="4">
        <v>-11.64</v>
      </c>
      <c r="AA47" s="19">
        <v>10948630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1689375766</v>
      </c>
      <c r="D48" s="40">
        <f>+D28+D32+D38+D42+D47</f>
        <v>0</v>
      </c>
      <c r="E48" s="41">
        <f t="shared" si="9"/>
        <v>1891343834</v>
      </c>
      <c r="F48" s="42">
        <f t="shared" si="9"/>
        <v>1920680790</v>
      </c>
      <c r="G48" s="42">
        <f t="shared" si="9"/>
        <v>72815636</v>
      </c>
      <c r="H48" s="42">
        <f t="shared" si="9"/>
        <v>135058621</v>
      </c>
      <c r="I48" s="42">
        <f t="shared" si="9"/>
        <v>328156718</v>
      </c>
      <c r="J48" s="42">
        <f t="shared" si="9"/>
        <v>536030975</v>
      </c>
      <c r="K48" s="42">
        <f t="shared" si="9"/>
        <v>114771520</v>
      </c>
      <c r="L48" s="42">
        <f t="shared" si="9"/>
        <v>126114949</v>
      </c>
      <c r="M48" s="42">
        <f t="shared" si="9"/>
        <v>132773395</v>
      </c>
      <c r="N48" s="42">
        <f t="shared" si="9"/>
        <v>373659864</v>
      </c>
      <c r="O48" s="42">
        <f t="shared" si="9"/>
        <v>118532155</v>
      </c>
      <c r="P48" s="42">
        <f t="shared" si="9"/>
        <v>108340306</v>
      </c>
      <c r="Q48" s="42">
        <f t="shared" si="9"/>
        <v>126571115</v>
      </c>
      <c r="R48" s="42">
        <f t="shared" si="9"/>
        <v>353443576</v>
      </c>
      <c r="S48" s="42">
        <f t="shared" si="9"/>
        <v>104972470</v>
      </c>
      <c r="T48" s="42">
        <f t="shared" si="9"/>
        <v>122866097</v>
      </c>
      <c r="U48" s="42">
        <f t="shared" si="9"/>
        <v>139787305</v>
      </c>
      <c r="V48" s="42">
        <f t="shared" si="9"/>
        <v>367625872</v>
      </c>
      <c r="W48" s="42">
        <f t="shared" si="9"/>
        <v>1630760287</v>
      </c>
      <c r="X48" s="42">
        <f t="shared" si="9"/>
        <v>1891343827</v>
      </c>
      <c r="Y48" s="42">
        <f t="shared" si="9"/>
        <v>-260583540</v>
      </c>
      <c r="Z48" s="43">
        <f>+IF(X48&lt;&gt;0,+(Y48/X48)*100,0)</f>
        <v>-13.777692679671617</v>
      </c>
      <c r="AA48" s="40">
        <f>+AA28+AA32+AA38+AA42+AA47</f>
        <v>1920680790</v>
      </c>
    </row>
    <row r="49" spans="1:27" ht="13.5">
      <c r="A49" s="14" t="s">
        <v>58</v>
      </c>
      <c r="B49" s="15"/>
      <c r="C49" s="44">
        <f aca="true" t="shared" si="10" ref="C49:Y49">+C25-C48</f>
        <v>260226263</v>
      </c>
      <c r="D49" s="44">
        <f>+D25-D48</f>
        <v>0</v>
      </c>
      <c r="E49" s="45">
        <f t="shared" si="10"/>
        <v>89772008</v>
      </c>
      <c r="F49" s="46">
        <f t="shared" si="10"/>
        <v>85536081</v>
      </c>
      <c r="G49" s="46">
        <f t="shared" si="10"/>
        <v>292346369</v>
      </c>
      <c r="H49" s="46">
        <f t="shared" si="10"/>
        <v>900543</v>
      </c>
      <c r="I49" s="46">
        <f t="shared" si="10"/>
        <v>-224978560</v>
      </c>
      <c r="J49" s="46">
        <f t="shared" si="10"/>
        <v>68268352</v>
      </c>
      <c r="K49" s="46">
        <f t="shared" si="10"/>
        <v>18376961</v>
      </c>
      <c r="L49" s="46">
        <f t="shared" si="10"/>
        <v>5661974</v>
      </c>
      <c r="M49" s="46">
        <f t="shared" si="10"/>
        <v>41546422</v>
      </c>
      <c r="N49" s="46">
        <f t="shared" si="10"/>
        <v>65585357</v>
      </c>
      <c r="O49" s="46">
        <f t="shared" si="10"/>
        <v>37229236</v>
      </c>
      <c r="P49" s="46">
        <f t="shared" si="10"/>
        <v>17877773</v>
      </c>
      <c r="Q49" s="46">
        <f t="shared" si="10"/>
        <v>33828571</v>
      </c>
      <c r="R49" s="46">
        <f t="shared" si="10"/>
        <v>88935580</v>
      </c>
      <c r="S49" s="46">
        <f t="shared" si="10"/>
        <v>43915212</v>
      </c>
      <c r="T49" s="46">
        <f t="shared" si="10"/>
        <v>-14416131</v>
      </c>
      <c r="U49" s="46">
        <f t="shared" si="10"/>
        <v>1952413</v>
      </c>
      <c r="V49" s="46">
        <f t="shared" si="10"/>
        <v>31451494</v>
      </c>
      <c r="W49" s="46">
        <f t="shared" si="10"/>
        <v>254240783</v>
      </c>
      <c r="X49" s="46">
        <f>IF(F25=F48,0,X25-X48)</f>
        <v>89772018</v>
      </c>
      <c r="Y49" s="46">
        <f t="shared" si="10"/>
        <v>164468765</v>
      </c>
      <c r="Z49" s="47">
        <f>+IF(X49&lt;&gt;0,+(Y49/X49)*100,0)</f>
        <v>183.20716038710415</v>
      </c>
      <c r="AA49" s="44">
        <f>+AA25-AA48</f>
        <v>85536081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799234526</v>
      </c>
      <c r="D5" s="19">
        <f>SUM(D6:D8)</f>
        <v>0</v>
      </c>
      <c r="E5" s="20">
        <f t="shared" si="0"/>
        <v>405470843</v>
      </c>
      <c r="F5" s="21">
        <f t="shared" si="0"/>
        <v>903864000</v>
      </c>
      <c r="G5" s="21">
        <f t="shared" si="0"/>
        <v>32577895</v>
      </c>
      <c r="H5" s="21">
        <f t="shared" si="0"/>
        <v>243913225</v>
      </c>
      <c r="I5" s="21">
        <f t="shared" si="0"/>
        <v>31709313</v>
      </c>
      <c r="J5" s="21">
        <f t="shared" si="0"/>
        <v>308200433</v>
      </c>
      <c r="K5" s="21">
        <f t="shared" si="0"/>
        <v>28958241</v>
      </c>
      <c r="L5" s="21">
        <f t="shared" si="0"/>
        <v>30781596</v>
      </c>
      <c r="M5" s="21">
        <f t="shared" si="0"/>
        <v>32490007</v>
      </c>
      <c r="N5" s="21">
        <f t="shared" si="0"/>
        <v>92229844</v>
      </c>
      <c r="O5" s="21">
        <f t="shared" si="0"/>
        <v>34026110</v>
      </c>
      <c r="P5" s="21">
        <f t="shared" si="0"/>
        <v>197830323</v>
      </c>
      <c r="Q5" s="21">
        <f t="shared" si="0"/>
        <v>34598820</v>
      </c>
      <c r="R5" s="21">
        <f t="shared" si="0"/>
        <v>266455253</v>
      </c>
      <c r="S5" s="21">
        <f t="shared" si="0"/>
        <v>37351983</v>
      </c>
      <c r="T5" s="21">
        <f t="shared" si="0"/>
        <v>37329748</v>
      </c>
      <c r="U5" s="21">
        <f t="shared" si="0"/>
        <v>159997435</v>
      </c>
      <c r="V5" s="21">
        <f t="shared" si="0"/>
        <v>234679166</v>
      </c>
      <c r="W5" s="21">
        <f t="shared" si="0"/>
        <v>901564696</v>
      </c>
      <c r="X5" s="21">
        <f t="shared" si="0"/>
        <v>405470844</v>
      </c>
      <c r="Y5" s="21">
        <f t="shared" si="0"/>
        <v>496093852</v>
      </c>
      <c r="Z5" s="4">
        <f>+IF(X5&lt;&gt;0,+(Y5/X5)*100,0)</f>
        <v>122.35006766602434</v>
      </c>
      <c r="AA5" s="19">
        <f>SUM(AA6:AA8)</f>
        <v>903864000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799210726</v>
      </c>
      <c r="D7" s="25"/>
      <c r="E7" s="26">
        <v>405470843</v>
      </c>
      <c r="F7" s="27">
        <v>903864000</v>
      </c>
      <c r="G7" s="27">
        <v>32575890</v>
      </c>
      <c r="H7" s="27">
        <v>243911220</v>
      </c>
      <c r="I7" s="27">
        <v>31704951</v>
      </c>
      <c r="J7" s="27">
        <v>308192061</v>
      </c>
      <c r="K7" s="27">
        <v>28958241</v>
      </c>
      <c r="L7" s="27">
        <v>30781596</v>
      </c>
      <c r="M7" s="27">
        <v>32488102</v>
      </c>
      <c r="N7" s="27">
        <v>92227939</v>
      </c>
      <c r="O7" s="27">
        <v>34024205</v>
      </c>
      <c r="P7" s="27">
        <v>197828168</v>
      </c>
      <c r="Q7" s="27">
        <v>34596925</v>
      </c>
      <c r="R7" s="27">
        <v>266449298</v>
      </c>
      <c r="S7" s="27">
        <v>37348123</v>
      </c>
      <c r="T7" s="27">
        <v>37329748</v>
      </c>
      <c r="U7" s="27">
        <v>159995380</v>
      </c>
      <c r="V7" s="27">
        <v>234673251</v>
      </c>
      <c r="W7" s="27">
        <v>901542549</v>
      </c>
      <c r="X7" s="27">
        <v>405470844</v>
      </c>
      <c r="Y7" s="27">
        <v>496071705</v>
      </c>
      <c r="Z7" s="7">
        <v>122.34</v>
      </c>
      <c r="AA7" s="25">
        <v>903864000</v>
      </c>
    </row>
    <row r="8" spans="1:27" ht="13.5">
      <c r="A8" s="5" t="s">
        <v>35</v>
      </c>
      <c r="B8" s="3"/>
      <c r="C8" s="22">
        <v>23800</v>
      </c>
      <c r="D8" s="22"/>
      <c r="E8" s="23"/>
      <c r="F8" s="24"/>
      <c r="G8" s="24">
        <v>2005</v>
      </c>
      <c r="H8" s="24">
        <v>2005</v>
      </c>
      <c r="I8" s="24">
        <v>4362</v>
      </c>
      <c r="J8" s="24">
        <v>8372</v>
      </c>
      <c r="K8" s="24"/>
      <c r="L8" s="24"/>
      <c r="M8" s="24">
        <v>1905</v>
      </c>
      <c r="N8" s="24">
        <v>1905</v>
      </c>
      <c r="O8" s="24">
        <v>1905</v>
      </c>
      <c r="P8" s="24">
        <v>2155</v>
      </c>
      <c r="Q8" s="24">
        <v>1895</v>
      </c>
      <c r="R8" s="24">
        <v>5955</v>
      </c>
      <c r="S8" s="24">
        <v>3860</v>
      </c>
      <c r="T8" s="24"/>
      <c r="U8" s="24">
        <v>2055</v>
      </c>
      <c r="V8" s="24">
        <v>5915</v>
      </c>
      <c r="W8" s="24">
        <v>22147</v>
      </c>
      <c r="X8" s="24"/>
      <c r="Y8" s="24">
        <v>22147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11273633</v>
      </c>
      <c r="D9" s="19">
        <f>SUM(D10:D14)</f>
        <v>0</v>
      </c>
      <c r="E9" s="20">
        <f t="shared" si="1"/>
        <v>14976000</v>
      </c>
      <c r="F9" s="21">
        <f t="shared" si="1"/>
        <v>11685000</v>
      </c>
      <c r="G9" s="21">
        <f t="shared" si="1"/>
        <v>152047</v>
      </c>
      <c r="H9" s="21">
        <f t="shared" si="1"/>
        <v>129184</v>
      </c>
      <c r="I9" s="21">
        <f t="shared" si="1"/>
        <v>104466</v>
      </c>
      <c r="J9" s="21">
        <f t="shared" si="1"/>
        <v>385697</v>
      </c>
      <c r="K9" s="21">
        <f t="shared" si="1"/>
        <v>142417</v>
      </c>
      <c r="L9" s="21">
        <f t="shared" si="1"/>
        <v>111910</v>
      </c>
      <c r="M9" s="21">
        <f t="shared" si="1"/>
        <v>-66105</v>
      </c>
      <c r="N9" s="21">
        <f t="shared" si="1"/>
        <v>188222</v>
      </c>
      <c r="O9" s="21">
        <f t="shared" si="1"/>
        <v>87805</v>
      </c>
      <c r="P9" s="21">
        <f t="shared" si="1"/>
        <v>113272</v>
      </c>
      <c r="Q9" s="21">
        <f t="shared" si="1"/>
        <v>156671</v>
      </c>
      <c r="R9" s="21">
        <f t="shared" si="1"/>
        <v>357748</v>
      </c>
      <c r="S9" s="21">
        <f t="shared" si="1"/>
        <v>456642</v>
      </c>
      <c r="T9" s="21">
        <f t="shared" si="1"/>
        <v>89358</v>
      </c>
      <c r="U9" s="21">
        <f t="shared" si="1"/>
        <v>259610</v>
      </c>
      <c r="V9" s="21">
        <f t="shared" si="1"/>
        <v>805610</v>
      </c>
      <c r="W9" s="21">
        <f t="shared" si="1"/>
        <v>1737277</v>
      </c>
      <c r="X9" s="21">
        <f t="shared" si="1"/>
        <v>14976004</v>
      </c>
      <c r="Y9" s="21">
        <f t="shared" si="1"/>
        <v>-13238727</v>
      </c>
      <c r="Z9" s="4">
        <f>+IF(X9&lt;&gt;0,+(Y9/X9)*100,0)</f>
        <v>-88.3995957800225</v>
      </c>
      <c r="AA9" s="19">
        <f>SUM(AA10:AA14)</f>
        <v>11685000</v>
      </c>
    </row>
    <row r="10" spans="1:27" ht="13.5">
      <c r="A10" s="5" t="s">
        <v>37</v>
      </c>
      <c r="B10" s="3"/>
      <c r="C10" s="22">
        <v>2213211</v>
      </c>
      <c r="D10" s="22"/>
      <c r="E10" s="23">
        <v>1167000</v>
      </c>
      <c r="F10" s="24">
        <v>1755000</v>
      </c>
      <c r="G10" s="24">
        <v>136854</v>
      </c>
      <c r="H10" s="24">
        <v>85300</v>
      </c>
      <c r="I10" s="24">
        <v>79525</v>
      </c>
      <c r="J10" s="24">
        <v>301679</v>
      </c>
      <c r="K10" s="24">
        <v>88939</v>
      </c>
      <c r="L10" s="24">
        <v>89347</v>
      </c>
      <c r="M10" s="24">
        <v>48557</v>
      </c>
      <c r="N10" s="24">
        <v>226843</v>
      </c>
      <c r="O10" s="24">
        <v>73009</v>
      </c>
      <c r="P10" s="24">
        <v>68923</v>
      </c>
      <c r="Q10" s="24">
        <v>105669</v>
      </c>
      <c r="R10" s="24">
        <v>247601</v>
      </c>
      <c r="S10" s="24">
        <v>52935</v>
      </c>
      <c r="T10" s="24">
        <v>48401</v>
      </c>
      <c r="U10" s="24">
        <v>76420</v>
      </c>
      <c r="V10" s="24">
        <v>177756</v>
      </c>
      <c r="W10" s="24">
        <v>953879</v>
      </c>
      <c r="X10" s="24">
        <v>1167000</v>
      </c>
      <c r="Y10" s="24">
        <v>-213121</v>
      </c>
      <c r="Z10" s="6">
        <v>-18.26</v>
      </c>
      <c r="AA10" s="22">
        <v>1755000</v>
      </c>
    </row>
    <row r="11" spans="1:27" ht="13.5">
      <c r="A11" s="5" t="s">
        <v>38</v>
      </c>
      <c r="B11" s="3"/>
      <c r="C11" s="22">
        <v>168150</v>
      </c>
      <c r="D11" s="22"/>
      <c r="E11" s="23">
        <v>150000</v>
      </c>
      <c r="F11" s="24"/>
      <c r="G11" s="24">
        <v>10240</v>
      </c>
      <c r="H11" s="24">
        <v>25375</v>
      </c>
      <c r="I11" s="24">
        <v>15628</v>
      </c>
      <c r="J11" s="24">
        <v>51243</v>
      </c>
      <c r="K11" s="24">
        <v>27833</v>
      </c>
      <c r="L11" s="24">
        <v>16700</v>
      </c>
      <c r="M11" s="24">
        <v>8767</v>
      </c>
      <c r="N11" s="24">
        <v>53300</v>
      </c>
      <c r="O11" s="24">
        <v>5819</v>
      </c>
      <c r="P11" s="24">
        <v>17423</v>
      </c>
      <c r="Q11" s="24">
        <v>41156</v>
      </c>
      <c r="R11" s="24">
        <v>64398</v>
      </c>
      <c r="S11" s="24">
        <v>17053</v>
      </c>
      <c r="T11" s="24">
        <v>3168</v>
      </c>
      <c r="U11" s="24">
        <v>9858</v>
      </c>
      <c r="V11" s="24">
        <v>30079</v>
      </c>
      <c r="W11" s="24">
        <v>199020</v>
      </c>
      <c r="X11" s="24">
        <v>150000</v>
      </c>
      <c r="Y11" s="24">
        <v>49020</v>
      </c>
      <c r="Z11" s="6">
        <v>32.68</v>
      </c>
      <c r="AA11" s="22"/>
    </row>
    <row r="12" spans="1:27" ht="13.5">
      <c r="A12" s="5" t="s">
        <v>39</v>
      </c>
      <c r="B12" s="3"/>
      <c r="C12" s="22">
        <v>8892272</v>
      </c>
      <c r="D12" s="22"/>
      <c r="E12" s="23">
        <v>10216000</v>
      </c>
      <c r="F12" s="24">
        <v>9930000</v>
      </c>
      <c r="G12" s="24">
        <v>4953</v>
      </c>
      <c r="H12" s="24">
        <v>18509</v>
      </c>
      <c r="I12" s="24">
        <v>9313</v>
      </c>
      <c r="J12" s="24">
        <v>32775</v>
      </c>
      <c r="K12" s="24">
        <v>25645</v>
      </c>
      <c r="L12" s="24">
        <v>5863</v>
      </c>
      <c r="M12" s="24">
        <v>-123429</v>
      </c>
      <c r="N12" s="24">
        <v>-91921</v>
      </c>
      <c r="O12" s="24">
        <v>8977</v>
      </c>
      <c r="P12" s="24">
        <v>26926</v>
      </c>
      <c r="Q12" s="24">
        <v>9846</v>
      </c>
      <c r="R12" s="24">
        <v>45749</v>
      </c>
      <c r="S12" s="24">
        <v>386654</v>
      </c>
      <c r="T12" s="24">
        <v>37789</v>
      </c>
      <c r="U12" s="24">
        <v>173332</v>
      </c>
      <c r="V12" s="24">
        <v>597775</v>
      </c>
      <c r="W12" s="24">
        <v>584378</v>
      </c>
      <c r="X12" s="24">
        <v>10216000</v>
      </c>
      <c r="Y12" s="24">
        <v>-9631622</v>
      </c>
      <c r="Z12" s="6">
        <v>-94.28</v>
      </c>
      <c r="AA12" s="22">
        <v>9930000</v>
      </c>
    </row>
    <row r="13" spans="1:27" ht="13.5">
      <c r="A13" s="5" t="s">
        <v>40</v>
      </c>
      <c r="B13" s="3"/>
      <c r="C13" s="22"/>
      <c r="D13" s="22"/>
      <c r="E13" s="23">
        <v>3443000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3443004</v>
      </c>
      <c r="Y13" s="24">
        <v>-3443004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249791060</v>
      </c>
      <c r="D15" s="19">
        <f>SUM(D16:D18)</f>
        <v>0</v>
      </c>
      <c r="E15" s="20">
        <f t="shared" si="2"/>
        <v>255211000</v>
      </c>
      <c r="F15" s="21">
        <f t="shared" si="2"/>
        <v>0</v>
      </c>
      <c r="G15" s="21">
        <f t="shared" si="2"/>
        <v>650923</v>
      </c>
      <c r="H15" s="21">
        <f t="shared" si="2"/>
        <v>181855</v>
      </c>
      <c r="I15" s="21">
        <f t="shared" si="2"/>
        <v>251561</v>
      </c>
      <c r="J15" s="21">
        <f t="shared" si="2"/>
        <v>1084339</v>
      </c>
      <c r="K15" s="21">
        <f t="shared" si="2"/>
        <v>209667</v>
      </c>
      <c r="L15" s="21">
        <f t="shared" si="2"/>
        <v>155094</v>
      </c>
      <c r="M15" s="21">
        <f t="shared" si="2"/>
        <v>130191</v>
      </c>
      <c r="N15" s="21">
        <f t="shared" si="2"/>
        <v>494952</v>
      </c>
      <c r="O15" s="21">
        <f t="shared" si="2"/>
        <v>174596</v>
      </c>
      <c r="P15" s="21">
        <f t="shared" si="2"/>
        <v>150281</v>
      </c>
      <c r="Q15" s="21">
        <f t="shared" si="2"/>
        <v>298468</v>
      </c>
      <c r="R15" s="21">
        <f t="shared" si="2"/>
        <v>623345</v>
      </c>
      <c r="S15" s="21">
        <f t="shared" si="2"/>
        <v>253529</v>
      </c>
      <c r="T15" s="21">
        <f t="shared" si="2"/>
        <v>205333</v>
      </c>
      <c r="U15" s="21">
        <f t="shared" si="2"/>
        <v>252008</v>
      </c>
      <c r="V15" s="21">
        <f t="shared" si="2"/>
        <v>710870</v>
      </c>
      <c r="W15" s="21">
        <f t="shared" si="2"/>
        <v>2913506</v>
      </c>
      <c r="X15" s="21">
        <f t="shared" si="2"/>
        <v>255210999</v>
      </c>
      <c r="Y15" s="21">
        <f t="shared" si="2"/>
        <v>-252297493</v>
      </c>
      <c r="Z15" s="4">
        <f>+IF(X15&lt;&gt;0,+(Y15/X15)*100,0)</f>
        <v>-98.85839324660142</v>
      </c>
      <c r="AA15" s="19">
        <f>SUM(AA16:AA18)</f>
        <v>0</v>
      </c>
    </row>
    <row r="16" spans="1:27" ht="13.5">
      <c r="A16" s="5" t="s">
        <v>43</v>
      </c>
      <c r="B16" s="3"/>
      <c r="C16" s="22">
        <v>237202990</v>
      </c>
      <c r="D16" s="22"/>
      <c r="E16" s="23">
        <v>255211000</v>
      </c>
      <c r="F16" s="24"/>
      <c r="G16" s="24">
        <v>650297</v>
      </c>
      <c r="H16" s="24">
        <v>181855</v>
      </c>
      <c r="I16" s="24">
        <v>251561</v>
      </c>
      <c r="J16" s="24">
        <v>1083713</v>
      </c>
      <c r="K16" s="24">
        <v>209667</v>
      </c>
      <c r="L16" s="24">
        <v>154909</v>
      </c>
      <c r="M16" s="24">
        <v>130191</v>
      </c>
      <c r="N16" s="24">
        <v>494767</v>
      </c>
      <c r="O16" s="24">
        <v>174456</v>
      </c>
      <c r="P16" s="24">
        <v>150281</v>
      </c>
      <c r="Q16" s="24">
        <v>298283</v>
      </c>
      <c r="R16" s="24">
        <v>623020</v>
      </c>
      <c r="S16" s="24">
        <v>253084</v>
      </c>
      <c r="T16" s="24">
        <v>205333</v>
      </c>
      <c r="U16" s="24">
        <v>252008</v>
      </c>
      <c r="V16" s="24">
        <v>710425</v>
      </c>
      <c r="W16" s="24">
        <v>2911925</v>
      </c>
      <c r="X16" s="24">
        <v>255210999</v>
      </c>
      <c r="Y16" s="24">
        <v>-252299074</v>
      </c>
      <c r="Z16" s="6">
        <v>-98.86</v>
      </c>
      <c r="AA16" s="22"/>
    </row>
    <row r="17" spans="1:27" ht="13.5">
      <c r="A17" s="5" t="s">
        <v>44</v>
      </c>
      <c r="B17" s="3"/>
      <c r="C17" s="22">
        <v>12564361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>
        <v>23709</v>
      </c>
      <c r="D18" s="22"/>
      <c r="E18" s="23"/>
      <c r="F18" s="24"/>
      <c r="G18" s="24">
        <v>626</v>
      </c>
      <c r="H18" s="24"/>
      <c r="I18" s="24"/>
      <c r="J18" s="24">
        <v>626</v>
      </c>
      <c r="K18" s="24"/>
      <c r="L18" s="24">
        <v>185</v>
      </c>
      <c r="M18" s="24"/>
      <c r="N18" s="24">
        <v>185</v>
      </c>
      <c r="O18" s="24">
        <v>140</v>
      </c>
      <c r="P18" s="24"/>
      <c r="Q18" s="24">
        <v>185</v>
      </c>
      <c r="R18" s="24">
        <v>325</v>
      </c>
      <c r="S18" s="24">
        <v>445</v>
      </c>
      <c r="T18" s="24"/>
      <c r="U18" s="24"/>
      <c r="V18" s="24">
        <v>445</v>
      </c>
      <c r="W18" s="24">
        <v>1581</v>
      </c>
      <c r="X18" s="24"/>
      <c r="Y18" s="24">
        <v>1581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698857454</v>
      </c>
      <c r="D19" s="19">
        <f>SUM(D20:D23)</f>
        <v>0</v>
      </c>
      <c r="E19" s="20">
        <f t="shared" si="3"/>
        <v>1171308157</v>
      </c>
      <c r="F19" s="21">
        <f t="shared" si="3"/>
        <v>648434000</v>
      </c>
      <c r="G19" s="21">
        <f t="shared" si="3"/>
        <v>53441362</v>
      </c>
      <c r="H19" s="21">
        <f t="shared" si="3"/>
        <v>53939342</v>
      </c>
      <c r="I19" s="21">
        <f t="shared" si="3"/>
        <v>74689451</v>
      </c>
      <c r="J19" s="21">
        <f t="shared" si="3"/>
        <v>182070155</v>
      </c>
      <c r="K19" s="21">
        <f t="shared" si="3"/>
        <v>33026597</v>
      </c>
      <c r="L19" s="21">
        <f t="shared" si="3"/>
        <v>54164349</v>
      </c>
      <c r="M19" s="21">
        <f t="shared" si="3"/>
        <v>43904852</v>
      </c>
      <c r="N19" s="21">
        <f t="shared" si="3"/>
        <v>131095798</v>
      </c>
      <c r="O19" s="21">
        <f t="shared" si="3"/>
        <v>68804677</v>
      </c>
      <c r="P19" s="21">
        <f t="shared" si="3"/>
        <v>35789542</v>
      </c>
      <c r="Q19" s="21">
        <f t="shared" si="3"/>
        <v>52839182</v>
      </c>
      <c r="R19" s="21">
        <f t="shared" si="3"/>
        <v>157433401</v>
      </c>
      <c r="S19" s="21">
        <f t="shared" si="3"/>
        <v>48108654</v>
      </c>
      <c r="T19" s="21">
        <f t="shared" si="3"/>
        <v>66761646</v>
      </c>
      <c r="U19" s="21">
        <f t="shared" si="3"/>
        <v>82827663</v>
      </c>
      <c r="V19" s="21">
        <f t="shared" si="3"/>
        <v>197697963</v>
      </c>
      <c r="W19" s="21">
        <f t="shared" si="3"/>
        <v>668297317</v>
      </c>
      <c r="X19" s="21">
        <f t="shared" si="3"/>
        <v>1171308160</v>
      </c>
      <c r="Y19" s="21">
        <f t="shared" si="3"/>
        <v>-503010843</v>
      </c>
      <c r="Z19" s="4">
        <f>+IF(X19&lt;&gt;0,+(Y19/X19)*100,0)</f>
        <v>-42.94436427387307</v>
      </c>
      <c r="AA19" s="19">
        <f>SUM(AA20:AA23)</f>
        <v>648434000</v>
      </c>
    </row>
    <row r="20" spans="1:27" ht="13.5">
      <c r="A20" s="5" t="s">
        <v>47</v>
      </c>
      <c r="B20" s="3"/>
      <c r="C20" s="22">
        <v>467987353</v>
      </c>
      <c r="D20" s="22"/>
      <c r="E20" s="23">
        <v>561359501</v>
      </c>
      <c r="F20" s="24">
        <v>434416000</v>
      </c>
      <c r="G20" s="24">
        <v>34522173</v>
      </c>
      <c r="H20" s="24">
        <v>32892765</v>
      </c>
      <c r="I20" s="24">
        <v>37741479</v>
      </c>
      <c r="J20" s="24">
        <v>105156417</v>
      </c>
      <c r="K20" s="24">
        <v>36729217</v>
      </c>
      <c r="L20" s="24">
        <v>36889646</v>
      </c>
      <c r="M20" s="24">
        <v>28464633</v>
      </c>
      <c r="N20" s="24">
        <v>102083496</v>
      </c>
      <c r="O20" s="24">
        <v>32922756</v>
      </c>
      <c r="P20" s="24">
        <v>32828866</v>
      </c>
      <c r="Q20" s="24">
        <v>31477196</v>
      </c>
      <c r="R20" s="24">
        <v>97228818</v>
      </c>
      <c r="S20" s="24">
        <v>34380656</v>
      </c>
      <c r="T20" s="24">
        <v>43981394</v>
      </c>
      <c r="U20" s="24">
        <v>39247590</v>
      </c>
      <c r="V20" s="24">
        <v>117609640</v>
      </c>
      <c r="W20" s="24">
        <v>422078371</v>
      </c>
      <c r="X20" s="24">
        <v>561359500</v>
      </c>
      <c r="Y20" s="24">
        <v>-139281129</v>
      </c>
      <c r="Z20" s="6">
        <v>-24.81</v>
      </c>
      <c r="AA20" s="22">
        <v>434416000</v>
      </c>
    </row>
    <row r="21" spans="1:27" ht="13.5">
      <c r="A21" s="5" t="s">
        <v>48</v>
      </c>
      <c r="B21" s="3"/>
      <c r="C21" s="22">
        <v>168687255</v>
      </c>
      <c r="D21" s="22"/>
      <c r="E21" s="23">
        <v>308363502</v>
      </c>
      <c r="F21" s="24">
        <v>148600000</v>
      </c>
      <c r="G21" s="24">
        <v>13582128</v>
      </c>
      <c r="H21" s="24">
        <v>14224871</v>
      </c>
      <c r="I21" s="24">
        <v>26213582</v>
      </c>
      <c r="J21" s="24">
        <v>54020581</v>
      </c>
      <c r="K21" s="24">
        <v>-4377987</v>
      </c>
      <c r="L21" s="24">
        <v>11528867</v>
      </c>
      <c r="M21" s="24">
        <v>10184968</v>
      </c>
      <c r="N21" s="24">
        <v>17335848</v>
      </c>
      <c r="O21" s="24">
        <v>25835810</v>
      </c>
      <c r="P21" s="24">
        <v>-383712</v>
      </c>
      <c r="Q21" s="24">
        <v>13156751</v>
      </c>
      <c r="R21" s="24">
        <v>38608849</v>
      </c>
      <c r="S21" s="24">
        <v>7558894</v>
      </c>
      <c r="T21" s="24">
        <v>14080170</v>
      </c>
      <c r="U21" s="24">
        <v>30171491</v>
      </c>
      <c r="V21" s="24">
        <v>51810555</v>
      </c>
      <c r="W21" s="24">
        <v>161775833</v>
      </c>
      <c r="X21" s="24">
        <v>308363504</v>
      </c>
      <c r="Y21" s="24">
        <v>-146587671</v>
      </c>
      <c r="Z21" s="6">
        <v>-47.54</v>
      </c>
      <c r="AA21" s="22">
        <v>148600000</v>
      </c>
    </row>
    <row r="22" spans="1:27" ht="13.5">
      <c r="A22" s="5" t="s">
        <v>49</v>
      </c>
      <c r="B22" s="3"/>
      <c r="C22" s="25">
        <v>30552312</v>
      </c>
      <c r="D22" s="25"/>
      <c r="E22" s="26">
        <v>161640402</v>
      </c>
      <c r="F22" s="27">
        <v>35007000</v>
      </c>
      <c r="G22" s="27">
        <v>2495860</v>
      </c>
      <c r="H22" s="27">
        <v>3995533</v>
      </c>
      <c r="I22" s="27">
        <v>7683098</v>
      </c>
      <c r="J22" s="27">
        <v>14174491</v>
      </c>
      <c r="K22" s="27">
        <v>-2458510</v>
      </c>
      <c r="L22" s="27">
        <v>3045651</v>
      </c>
      <c r="M22" s="27">
        <v>2622816</v>
      </c>
      <c r="N22" s="27">
        <v>3209957</v>
      </c>
      <c r="O22" s="27">
        <v>7113120</v>
      </c>
      <c r="P22" s="27">
        <v>-429434</v>
      </c>
      <c r="Q22" s="27">
        <v>4474826</v>
      </c>
      <c r="R22" s="27">
        <v>11158512</v>
      </c>
      <c r="S22" s="27">
        <v>2536211</v>
      </c>
      <c r="T22" s="27">
        <v>4588739</v>
      </c>
      <c r="U22" s="27">
        <v>9886129</v>
      </c>
      <c r="V22" s="27">
        <v>17011079</v>
      </c>
      <c r="W22" s="27">
        <v>45554039</v>
      </c>
      <c r="X22" s="27">
        <v>161640408</v>
      </c>
      <c r="Y22" s="27">
        <v>-116086369</v>
      </c>
      <c r="Z22" s="7">
        <v>-71.82</v>
      </c>
      <c r="AA22" s="25">
        <v>35007000</v>
      </c>
    </row>
    <row r="23" spans="1:27" ht="13.5">
      <c r="A23" s="5" t="s">
        <v>50</v>
      </c>
      <c r="B23" s="3"/>
      <c r="C23" s="22">
        <v>31630534</v>
      </c>
      <c r="D23" s="22"/>
      <c r="E23" s="23">
        <v>139944752</v>
      </c>
      <c r="F23" s="24">
        <v>30411000</v>
      </c>
      <c r="G23" s="24">
        <v>2841201</v>
      </c>
      <c r="H23" s="24">
        <v>2826173</v>
      </c>
      <c r="I23" s="24">
        <v>3051292</v>
      </c>
      <c r="J23" s="24">
        <v>8718666</v>
      </c>
      <c r="K23" s="24">
        <v>3133877</v>
      </c>
      <c r="L23" s="24">
        <v>2700185</v>
      </c>
      <c r="M23" s="24">
        <v>2632435</v>
      </c>
      <c r="N23" s="24">
        <v>8466497</v>
      </c>
      <c r="O23" s="24">
        <v>2932991</v>
      </c>
      <c r="P23" s="24">
        <v>3773822</v>
      </c>
      <c r="Q23" s="24">
        <v>3730409</v>
      </c>
      <c r="R23" s="24">
        <v>10437222</v>
      </c>
      <c r="S23" s="24">
        <v>3632893</v>
      </c>
      <c r="T23" s="24">
        <v>4111343</v>
      </c>
      <c r="U23" s="24">
        <v>3522453</v>
      </c>
      <c r="V23" s="24">
        <v>11266689</v>
      </c>
      <c r="W23" s="24">
        <v>38889074</v>
      </c>
      <c r="X23" s="24">
        <v>139944748</v>
      </c>
      <c r="Y23" s="24">
        <v>-101055674</v>
      </c>
      <c r="Z23" s="6">
        <v>-72.21</v>
      </c>
      <c r="AA23" s="22">
        <v>30411000</v>
      </c>
    </row>
    <row r="24" spans="1:27" ht="13.5">
      <c r="A24" s="2" t="s">
        <v>51</v>
      </c>
      <c r="B24" s="8" t="s">
        <v>52</v>
      </c>
      <c r="C24" s="19"/>
      <c r="D24" s="19"/>
      <c r="E24" s="20">
        <v>2245000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2244996</v>
      </c>
      <c r="Y24" s="21">
        <v>-2244996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1759156673</v>
      </c>
      <c r="D25" s="40">
        <f>+D5+D9+D15+D19+D24</f>
        <v>0</v>
      </c>
      <c r="E25" s="41">
        <f t="shared" si="4"/>
        <v>1849211000</v>
      </c>
      <c r="F25" s="42">
        <f t="shared" si="4"/>
        <v>1563983000</v>
      </c>
      <c r="G25" s="42">
        <f t="shared" si="4"/>
        <v>86822227</v>
      </c>
      <c r="H25" s="42">
        <f t="shared" si="4"/>
        <v>298163606</v>
      </c>
      <c r="I25" s="42">
        <f t="shared" si="4"/>
        <v>106754791</v>
      </c>
      <c r="J25" s="42">
        <f t="shared" si="4"/>
        <v>491740624</v>
      </c>
      <c r="K25" s="42">
        <f t="shared" si="4"/>
        <v>62336922</v>
      </c>
      <c r="L25" s="42">
        <f t="shared" si="4"/>
        <v>85212949</v>
      </c>
      <c r="M25" s="42">
        <f t="shared" si="4"/>
        <v>76458945</v>
      </c>
      <c r="N25" s="42">
        <f t="shared" si="4"/>
        <v>224008816</v>
      </c>
      <c r="O25" s="42">
        <f t="shared" si="4"/>
        <v>103093188</v>
      </c>
      <c r="P25" s="42">
        <f t="shared" si="4"/>
        <v>233883418</v>
      </c>
      <c r="Q25" s="42">
        <f t="shared" si="4"/>
        <v>87893141</v>
      </c>
      <c r="R25" s="42">
        <f t="shared" si="4"/>
        <v>424869747</v>
      </c>
      <c r="S25" s="42">
        <f t="shared" si="4"/>
        <v>86170808</v>
      </c>
      <c r="T25" s="42">
        <f t="shared" si="4"/>
        <v>104386085</v>
      </c>
      <c r="U25" s="42">
        <f t="shared" si="4"/>
        <v>243336716</v>
      </c>
      <c r="V25" s="42">
        <f t="shared" si="4"/>
        <v>433893609</v>
      </c>
      <c r="W25" s="42">
        <f t="shared" si="4"/>
        <v>1574512796</v>
      </c>
      <c r="X25" s="42">
        <f t="shared" si="4"/>
        <v>1849211003</v>
      </c>
      <c r="Y25" s="42">
        <f t="shared" si="4"/>
        <v>-274698207</v>
      </c>
      <c r="Z25" s="43">
        <f>+IF(X25&lt;&gt;0,+(Y25/X25)*100,0)</f>
        <v>-14.854887114253234</v>
      </c>
      <c r="AA25" s="40">
        <f>+AA5+AA9+AA15+AA19+AA24</f>
        <v>1563983000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1279496322</v>
      </c>
      <c r="D28" s="19">
        <f>SUM(D29:D31)</f>
        <v>0</v>
      </c>
      <c r="E28" s="20">
        <f t="shared" si="5"/>
        <v>539377477</v>
      </c>
      <c r="F28" s="21">
        <f t="shared" si="5"/>
        <v>334790531</v>
      </c>
      <c r="G28" s="21">
        <f t="shared" si="5"/>
        <v>18847417</v>
      </c>
      <c r="H28" s="21">
        <f t="shared" si="5"/>
        <v>25714608</v>
      </c>
      <c r="I28" s="21">
        <f t="shared" si="5"/>
        <v>57452987</v>
      </c>
      <c r="J28" s="21">
        <f t="shared" si="5"/>
        <v>102015012</v>
      </c>
      <c r="K28" s="21">
        <f t="shared" si="5"/>
        <v>33316294</v>
      </c>
      <c r="L28" s="21">
        <f t="shared" si="5"/>
        <v>18515769</v>
      </c>
      <c r="M28" s="21">
        <f t="shared" si="5"/>
        <v>36107281</v>
      </c>
      <c r="N28" s="21">
        <f t="shared" si="5"/>
        <v>87939344</v>
      </c>
      <c r="O28" s="21">
        <f t="shared" si="5"/>
        <v>51786980</v>
      </c>
      <c r="P28" s="21">
        <f t="shared" si="5"/>
        <v>27454187</v>
      </c>
      <c r="Q28" s="21">
        <f t="shared" si="5"/>
        <v>26296834</v>
      </c>
      <c r="R28" s="21">
        <f t="shared" si="5"/>
        <v>105538001</v>
      </c>
      <c r="S28" s="21">
        <f t="shared" si="5"/>
        <v>25037827</v>
      </c>
      <c r="T28" s="21">
        <f t="shared" si="5"/>
        <v>31921705</v>
      </c>
      <c r="U28" s="21">
        <f t="shared" si="5"/>
        <v>25865461</v>
      </c>
      <c r="V28" s="21">
        <f t="shared" si="5"/>
        <v>82824993</v>
      </c>
      <c r="W28" s="21">
        <f t="shared" si="5"/>
        <v>378317350</v>
      </c>
      <c r="X28" s="21">
        <f t="shared" si="5"/>
        <v>539377478</v>
      </c>
      <c r="Y28" s="21">
        <f t="shared" si="5"/>
        <v>-161060128</v>
      </c>
      <c r="Z28" s="4">
        <f>+IF(X28&lt;&gt;0,+(Y28/X28)*100,0)</f>
        <v>-29.860373220848498</v>
      </c>
      <c r="AA28" s="19">
        <f>SUM(AA29:AA31)</f>
        <v>334790531</v>
      </c>
    </row>
    <row r="29" spans="1:27" ht="13.5">
      <c r="A29" s="5" t="s">
        <v>33</v>
      </c>
      <c r="B29" s="3"/>
      <c r="C29" s="22">
        <v>71655667</v>
      </c>
      <c r="D29" s="22"/>
      <c r="E29" s="23">
        <v>81498349</v>
      </c>
      <c r="F29" s="24">
        <v>26420531</v>
      </c>
      <c r="G29" s="24">
        <v>4951998</v>
      </c>
      <c r="H29" s="24">
        <v>4963646</v>
      </c>
      <c r="I29" s="24">
        <v>6757366</v>
      </c>
      <c r="J29" s="24">
        <v>16673010</v>
      </c>
      <c r="K29" s="24">
        <v>7500604</v>
      </c>
      <c r="L29" s="24">
        <v>6899818</v>
      </c>
      <c r="M29" s="24">
        <v>8199314</v>
      </c>
      <c r="N29" s="24">
        <v>22599736</v>
      </c>
      <c r="O29" s="24">
        <v>7586617</v>
      </c>
      <c r="P29" s="24">
        <v>6209969</v>
      </c>
      <c r="Q29" s="24">
        <v>8337563</v>
      </c>
      <c r="R29" s="24">
        <v>22134149</v>
      </c>
      <c r="S29" s="24">
        <v>7197002</v>
      </c>
      <c r="T29" s="24">
        <v>6854372</v>
      </c>
      <c r="U29" s="24">
        <v>5969243</v>
      </c>
      <c r="V29" s="24">
        <v>20020617</v>
      </c>
      <c r="W29" s="24">
        <v>81427512</v>
      </c>
      <c r="X29" s="24">
        <v>81498346</v>
      </c>
      <c r="Y29" s="24">
        <v>-70834</v>
      </c>
      <c r="Z29" s="6">
        <v>-0.09</v>
      </c>
      <c r="AA29" s="22">
        <v>26420531</v>
      </c>
    </row>
    <row r="30" spans="1:27" ht="13.5">
      <c r="A30" s="5" t="s">
        <v>34</v>
      </c>
      <c r="B30" s="3"/>
      <c r="C30" s="25">
        <v>1113915779</v>
      </c>
      <c r="D30" s="25"/>
      <c r="E30" s="26">
        <v>370515616</v>
      </c>
      <c r="F30" s="27">
        <v>308370000</v>
      </c>
      <c r="G30" s="27">
        <v>9675980</v>
      </c>
      <c r="H30" s="27">
        <v>13859438</v>
      </c>
      <c r="I30" s="27">
        <v>40922931</v>
      </c>
      <c r="J30" s="27">
        <v>64458349</v>
      </c>
      <c r="K30" s="27">
        <v>19418539</v>
      </c>
      <c r="L30" s="27">
        <v>6587143</v>
      </c>
      <c r="M30" s="27">
        <v>17730000</v>
      </c>
      <c r="N30" s="27">
        <v>43735682</v>
      </c>
      <c r="O30" s="27">
        <v>34114528</v>
      </c>
      <c r="P30" s="27">
        <v>17384085</v>
      </c>
      <c r="Q30" s="27">
        <v>9036614</v>
      </c>
      <c r="R30" s="27">
        <v>60535227</v>
      </c>
      <c r="S30" s="27">
        <v>6798842</v>
      </c>
      <c r="T30" s="27">
        <v>10772813</v>
      </c>
      <c r="U30" s="27">
        <v>9327624</v>
      </c>
      <c r="V30" s="27">
        <v>26899279</v>
      </c>
      <c r="W30" s="27">
        <v>195628537</v>
      </c>
      <c r="X30" s="27">
        <v>370515615</v>
      </c>
      <c r="Y30" s="27">
        <v>-174887078</v>
      </c>
      <c r="Z30" s="7">
        <v>-47.2</v>
      </c>
      <c r="AA30" s="25">
        <v>308370000</v>
      </c>
    </row>
    <row r="31" spans="1:27" ht="13.5">
      <c r="A31" s="5" t="s">
        <v>35</v>
      </c>
      <c r="B31" s="3"/>
      <c r="C31" s="22">
        <v>93924876</v>
      </c>
      <c r="D31" s="22"/>
      <c r="E31" s="23">
        <v>87363512</v>
      </c>
      <c r="F31" s="24"/>
      <c r="G31" s="24">
        <v>4219439</v>
      </c>
      <c r="H31" s="24">
        <v>6891524</v>
      </c>
      <c r="I31" s="24">
        <v>9772690</v>
      </c>
      <c r="J31" s="24">
        <v>20883653</v>
      </c>
      <c r="K31" s="24">
        <v>6397151</v>
      </c>
      <c r="L31" s="24">
        <v>5028808</v>
      </c>
      <c r="M31" s="24">
        <v>10177967</v>
      </c>
      <c r="N31" s="24">
        <v>21603926</v>
      </c>
      <c r="O31" s="24">
        <v>10085835</v>
      </c>
      <c r="P31" s="24">
        <v>3860133</v>
      </c>
      <c r="Q31" s="24">
        <v>8922657</v>
      </c>
      <c r="R31" s="24">
        <v>22868625</v>
      </c>
      <c r="S31" s="24">
        <v>11041983</v>
      </c>
      <c r="T31" s="24">
        <v>14294520</v>
      </c>
      <c r="U31" s="24">
        <v>10568594</v>
      </c>
      <c r="V31" s="24">
        <v>35905097</v>
      </c>
      <c r="W31" s="24">
        <v>101261301</v>
      </c>
      <c r="X31" s="24">
        <v>87363517</v>
      </c>
      <c r="Y31" s="24">
        <v>13897784</v>
      </c>
      <c r="Z31" s="6">
        <v>15.91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160590891</v>
      </c>
      <c r="D32" s="19">
        <f>SUM(D33:D37)</f>
        <v>0</v>
      </c>
      <c r="E32" s="20">
        <f t="shared" si="6"/>
        <v>214998051</v>
      </c>
      <c r="F32" s="21">
        <f t="shared" si="6"/>
        <v>77261500</v>
      </c>
      <c r="G32" s="21">
        <f t="shared" si="6"/>
        <v>8976470</v>
      </c>
      <c r="H32" s="21">
        <f t="shared" si="6"/>
        <v>11480463</v>
      </c>
      <c r="I32" s="21">
        <f t="shared" si="6"/>
        <v>16382680</v>
      </c>
      <c r="J32" s="21">
        <f t="shared" si="6"/>
        <v>36839613</v>
      </c>
      <c r="K32" s="21">
        <f t="shared" si="6"/>
        <v>13772054</v>
      </c>
      <c r="L32" s="21">
        <f t="shared" si="6"/>
        <v>10062337</v>
      </c>
      <c r="M32" s="21">
        <f t="shared" si="6"/>
        <v>23061829</v>
      </c>
      <c r="N32" s="21">
        <f t="shared" si="6"/>
        <v>46896220</v>
      </c>
      <c r="O32" s="21">
        <f t="shared" si="6"/>
        <v>11322513</v>
      </c>
      <c r="P32" s="21">
        <f t="shared" si="6"/>
        <v>8568198</v>
      </c>
      <c r="Q32" s="21">
        <f t="shared" si="6"/>
        <v>17869176</v>
      </c>
      <c r="R32" s="21">
        <f t="shared" si="6"/>
        <v>37759887</v>
      </c>
      <c r="S32" s="21">
        <f t="shared" si="6"/>
        <v>14031803</v>
      </c>
      <c r="T32" s="21">
        <f t="shared" si="6"/>
        <v>15641334</v>
      </c>
      <c r="U32" s="21">
        <f t="shared" si="6"/>
        <v>12012460</v>
      </c>
      <c r="V32" s="21">
        <f t="shared" si="6"/>
        <v>41685597</v>
      </c>
      <c r="W32" s="21">
        <f t="shared" si="6"/>
        <v>163181317</v>
      </c>
      <c r="X32" s="21">
        <f t="shared" si="6"/>
        <v>214998036</v>
      </c>
      <c r="Y32" s="21">
        <f t="shared" si="6"/>
        <v>-51816719</v>
      </c>
      <c r="Z32" s="4">
        <f>+IF(X32&lt;&gt;0,+(Y32/X32)*100,0)</f>
        <v>-24.101019694896188</v>
      </c>
      <c r="AA32" s="19">
        <f>SUM(AA33:AA37)</f>
        <v>77261500</v>
      </c>
    </row>
    <row r="33" spans="1:27" ht="13.5">
      <c r="A33" s="5" t="s">
        <v>37</v>
      </c>
      <c r="B33" s="3"/>
      <c r="C33" s="22">
        <v>22914960</v>
      </c>
      <c r="D33" s="22"/>
      <c r="E33" s="23">
        <v>47811756</v>
      </c>
      <c r="F33" s="24"/>
      <c r="G33" s="24">
        <v>1698890</v>
      </c>
      <c r="H33" s="24">
        <v>1753465</v>
      </c>
      <c r="I33" s="24">
        <v>1824990</v>
      </c>
      <c r="J33" s="24">
        <v>5277345</v>
      </c>
      <c r="K33" s="24">
        <v>2000766</v>
      </c>
      <c r="L33" s="24">
        <v>2467802</v>
      </c>
      <c r="M33" s="24">
        <v>3019350</v>
      </c>
      <c r="N33" s="24">
        <v>7487918</v>
      </c>
      <c r="O33" s="24">
        <v>2673387</v>
      </c>
      <c r="P33" s="24">
        <v>1407199</v>
      </c>
      <c r="Q33" s="24">
        <v>3687114</v>
      </c>
      <c r="R33" s="24">
        <v>7767700</v>
      </c>
      <c r="S33" s="24">
        <v>1570242</v>
      </c>
      <c r="T33" s="24">
        <v>3134837</v>
      </c>
      <c r="U33" s="24">
        <v>3263284</v>
      </c>
      <c r="V33" s="24">
        <v>7968363</v>
      </c>
      <c r="W33" s="24">
        <v>28501326</v>
      </c>
      <c r="X33" s="24">
        <v>47811752</v>
      </c>
      <c r="Y33" s="24">
        <v>-19310426</v>
      </c>
      <c r="Z33" s="6">
        <v>-40.39</v>
      </c>
      <c r="AA33" s="22"/>
    </row>
    <row r="34" spans="1:27" ht="13.5">
      <c r="A34" s="5" t="s">
        <v>38</v>
      </c>
      <c r="B34" s="3"/>
      <c r="C34" s="22">
        <v>16249027</v>
      </c>
      <c r="D34" s="22"/>
      <c r="E34" s="23">
        <v>15862997</v>
      </c>
      <c r="F34" s="24"/>
      <c r="G34" s="24">
        <v>932882</v>
      </c>
      <c r="H34" s="24">
        <v>1368130</v>
      </c>
      <c r="I34" s="24">
        <v>1163101</v>
      </c>
      <c r="J34" s="24">
        <v>3464113</v>
      </c>
      <c r="K34" s="24">
        <v>1625656</v>
      </c>
      <c r="L34" s="24">
        <v>1309841</v>
      </c>
      <c r="M34" s="24">
        <v>3023508</v>
      </c>
      <c r="N34" s="24">
        <v>5959005</v>
      </c>
      <c r="O34" s="24">
        <v>873645</v>
      </c>
      <c r="P34" s="24">
        <v>821786</v>
      </c>
      <c r="Q34" s="24">
        <v>779860</v>
      </c>
      <c r="R34" s="24">
        <v>2475291</v>
      </c>
      <c r="S34" s="24">
        <v>711328</v>
      </c>
      <c r="T34" s="24">
        <v>1299400</v>
      </c>
      <c r="U34" s="24">
        <v>1893148</v>
      </c>
      <c r="V34" s="24">
        <v>3903876</v>
      </c>
      <c r="W34" s="24">
        <v>15802285</v>
      </c>
      <c r="X34" s="24">
        <v>15862992</v>
      </c>
      <c r="Y34" s="24">
        <v>-60707</v>
      </c>
      <c r="Z34" s="6">
        <v>-0.38</v>
      </c>
      <c r="AA34" s="22"/>
    </row>
    <row r="35" spans="1:27" ht="13.5">
      <c r="A35" s="5" t="s">
        <v>39</v>
      </c>
      <c r="B35" s="3"/>
      <c r="C35" s="22">
        <v>115654818</v>
      </c>
      <c r="D35" s="22"/>
      <c r="E35" s="23">
        <v>113361181</v>
      </c>
      <c r="F35" s="24">
        <v>77261500</v>
      </c>
      <c r="G35" s="24">
        <v>5857487</v>
      </c>
      <c r="H35" s="24">
        <v>7681071</v>
      </c>
      <c r="I35" s="24">
        <v>12941891</v>
      </c>
      <c r="J35" s="24">
        <v>26480449</v>
      </c>
      <c r="K35" s="24">
        <v>9682324</v>
      </c>
      <c r="L35" s="24">
        <v>5837474</v>
      </c>
      <c r="M35" s="24">
        <v>16597210</v>
      </c>
      <c r="N35" s="24">
        <v>32117008</v>
      </c>
      <c r="O35" s="24">
        <v>7360539</v>
      </c>
      <c r="P35" s="24">
        <v>5915092</v>
      </c>
      <c r="Q35" s="24">
        <v>12902385</v>
      </c>
      <c r="R35" s="24">
        <v>26178016</v>
      </c>
      <c r="S35" s="24">
        <v>11334464</v>
      </c>
      <c r="T35" s="24">
        <v>10787674</v>
      </c>
      <c r="U35" s="24">
        <v>6391737</v>
      </c>
      <c r="V35" s="24">
        <v>28513875</v>
      </c>
      <c r="W35" s="24">
        <v>113289348</v>
      </c>
      <c r="X35" s="24">
        <v>113361180</v>
      </c>
      <c r="Y35" s="24">
        <v>-71832</v>
      </c>
      <c r="Z35" s="6">
        <v>-0.06</v>
      </c>
      <c r="AA35" s="22">
        <v>77261500</v>
      </c>
    </row>
    <row r="36" spans="1:27" ht="13.5">
      <c r="A36" s="5" t="s">
        <v>40</v>
      </c>
      <c r="B36" s="3"/>
      <c r="C36" s="22"/>
      <c r="D36" s="22"/>
      <c r="E36" s="23">
        <v>29584353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29584348</v>
      </c>
      <c r="Y36" s="24">
        <v>-29584348</v>
      </c>
      <c r="Z36" s="6">
        <v>-100</v>
      </c>
      <c r="AA36" s="22"/>
    </row>
    <row r="37" spans="1:27" ht="13.5">
      <c r="A37" s="5" t="s">
        <v>41</v>
      </c>
      <c r="B37" s="3"/>
      <c r="C37" s="25">
        <v>5772086</v>
      </c>
      <c r="D37" s="25"/>
      <c r="E37" s="26">
        <v>8377764</v>
      </c>
      <c r="F37" s="27"/>
      <c r="G37" s="27">
        <v>487211</v>
      </c>
      <c r="H37" s="27">
        <v>677797</v>
      </c>
      <c r="I37" s="27">
        <v>452698</v>
      </c>
      <c r="J37" s="27">
        <v>1617706</v>
      </c>
      <c r="K37" s="27">
        <v>463308</v>
      </c>
      <c r="L37" s="27">
        <v>447220</v>
      </c>
      <c r="M37" s="27">
        <v>421761</v>
      </c>
      <c r="N37" s="27">
        <v>1332289</v>
      </c>
      <c r="O37" s="27">
        <v>414942</v>
      </c>
      <c r="P37" s="27">
        <v>424121</v>
      </c>
      <c r="Q37" s="27">
        <v>499817</v>
      </c>
      <c r="R37" s="27">
        <v>1338880</v>
      </c>
      <c r="S37" s="27">
        <v>415769</v>
      </c>
      <c r="T37" s="27">
        <v>419423</v>
      </c>
      <c r="U37" s="27">
        <v>464291</v>
      </c>
      <c r="V37" s="27">
        <v>1299483</v>
      </c>
      <c r="W37" s="27">
        <v>5588358</v>
      </c>
      <c r="X37" s="27">
        <v>8377764</v>
      </c>
      <c r="Y37" s="27">
        <v>-2789406</v>
      </c>
      <c r="Z37" s="7">
        <v>-33.3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89038558</v>
      </c>
      <c r="D38" s="19">
        <f>SUM(D39:D41)</f>
        <v>0</v>
      </c>
      <c r="E38" s="20">
        <f t="shared" si="7"/>
        <v>36906540</v>
      </c>
      <c r="F38" s="21">
        <f t="shared" si="7"/>
        <v>0</v>
      </c>
      <c r="G38" s="21">
        <f t="shared" si="7"/>
        <v>6081414</v>
      </c>
      <c r="H38" s="21">
        <f t="shared" si="7"/>
        <v>9445591</v>
      </c>
      <c r="I38" s="21">
        <f t="shared" si="7"/>
        <v>11583728</v>
      </c>
      <c r="J38" s="21">
        <f t="shared" si="7"/>
        <v>27110733</v>
      </c>
      <c r="K38" s="21">
        <f t="shared" si="7"/>
        <v>10484250</v>
      </c>
      <c r="L38" s="21">
        <f t="shared" si="7"/>
        <v>7203738</v>
      </c>
      <c r="M38" s="21">
        <f t="shared" si="7"/>
        <v>8616662</v>
      </c>
      <c r="N38" s="21">
        <f t="shared" si="7"/>
        <v>26304650</v>
      </c>
      <c r="O38" s="21">
        <f t="shared" si="7"/>
        <v>7399464</v>
      </c>
      <c r="P38" s="21">
        <f t="shared" si="7"/>
        <v>7299632</v>
      </c>
      <c r="Q38" s="21">
        <f t="shared" si="7"/>
        <v>9122491</v>
      </c>
      <c r="R38" s="21">
        <f t="shared" si="7"/>
        <v>23821587</v>
      </c>
      <c r="S38" s="21">
        <f t="shared" si="7"/>
        <v>6880591</v>
      </c>
      <c r="T38" s="21">
        <f t="shared" si="7"/>
        <v>7234249</v>
      </c>
      <c r="U38" s="21">
        <f t="shared" si="7"/>
        <v>10422864</v>
      </c>
      <c r="V38" s="21">
        <f t="shared" si="7"/>
        <v>24537704</v>
      </c>
      <c r="W38" s="21">
        <f t="shared" si="7"/>
        <v>101774674</v>
      </c>
      <c r="X38" s="21">
        <f t="shared" si="7"/>
        <v>36906540</v>
      </c>
      <c r="Y38" s="21">
        <f t="shared" si="7"/>
        <v>64868134</v>
      </c>
      <c r="Z38" s="4">
        <f>+IF(X38&lt;&gt;0,+(Y38/X38)*100,0)</f>
        <v>175.76324954872499</v>
      </c>
      <c r="AA38" s="19">
        <f>SUM(AA39:AA41)</f>
        <v>0</v>
      </c>
    </row>
    <row r="39" spans="1:27" ht="13.5">
      <c r="A39" s="5" t="s">
        <v>43</v>
      </c>
      <c r="B39" s="3"/>
      <c r="C39" s="22">
        <v>28933079</v>
      </c>
      <c r="D39" s="22"/>
      <c r="E39" s="23"/>
      <c r="F39" s="24"/>
      <c r="G39" s="24">
        <v>2074554</v>
      </c>
      <c r="H39" s="24">
        <v>3153586</v>
      </c>
      <c r="I39" s="24">
        <v>2179977</v>
      </c>
      <c r="J39" s="24">
        <v>7408117</v>
      </c>
      <c r="K39" s="24">
        <v>2451536</v>
      </c>
      <c r="L39" s="24">
        <v>2202543</v>
      </c>
      <c r="M39" s="24">
        <v>2085989</v>
      </c>
      <c r="N39" s="24">
        <v>6740068</v>
      </c>
      <c r="O39" s="24">
        <v>2306899</v>
      </c>
      <c r="P39" s="24">
        <v>1900062</v>
      </c>
      <c r="Q39" s="24">
        <v>2049265</v>
      </c>
      <c r="R39" s="24">
        <v>6256226</v>
      </c>
      <c r="S39" s="24">
        <v>1901170</v>
      </c>
      <c r="T39" s="24">
        <v>2116407</v>
      </c>
      <c r="U39" s="24">
        <v>2418722</v>
      </c>
      <c r="V39" s="24">
        <v>6436299</v>
      </c>
      <c r="W39" s="24">
        <v>26840710</v>
      </c>
      <c r="X39" s="24"/>
      <c r="Y39" s="24">
        <v>26840710</v>
      </c>
      <c r="Z39" s="6">
        <v>0</v>
      </c>
      <c r="AA39" s="22"/>
    </row>
    <row r="40" spans="1:27" ht="13.5">
      <c r="A40" s="5" t="s">
        <v>44</v>
      </c>
      <c r="B40" s="3"/>
      <c r="C40" s="22">
        <v>54617232</v>
      </c>
      <c r="D40" s="22"/>
      <c r="E40" s="23">
        <v>35302085</v>
      </c>
      <c r="F40" s="24"/>
      <c r="G40" s="24">
        <v>3703728</v>
      </c>
      <c r="H40" s="24">
        <v>5959868</v>
      </c>
      <c r="I40" s="24">
        <v>8210587</v>
      </c>
      <c r="J40" s="24">
        <v>17874183</v>
      </c>
      <c r="K40" s="24">
        <v>7597263</v>
      </c>
      <c r="L40" s="24">
        <v>4673570</v>
      </c>
      <c r="M40" s="24">
        <v>5024597</v>
      </c>
      <c r="N40" s="24">
        <v>17295430</v>
      </c>
      <c r="O40" s="24">
        <v>4795042</v>
      </c>
      <c r="P40" s="24">
        <v>5039449</v>
      </c>
      <c r="Q40" s="24">
        <v>5653082</v>
      </c>
      <c r="R40" s="24">
        <v>15487573</v>
      </c>
      <c r="S40" s="24">
        <v>4707240</v>
      </c>
      <c r="T40" s="24">
        <v>4803952</v>
      </c>
      <c r="U40" s="24">
        <v>7329826</v>
      </c>
      <c r="V40" s="24">
        <v>16841018</v>
      </c>
      <c r="W40" s="24">
        <v>67498204</v>
      </c>
      <c r="X40" s="24">
        <v>35302080</v>
      </c>
      <c r="Y40" s="24">
        <v>32196124</v>
      </c>
      <c r="Z40" s="6">
        <v>91.2</v>
      </c>
      <c r="AA40" s="22"/>
    </row>
    <row r="41" spans="1:27" ht="13.5">
      <c r="A41" s="5" t="s">
        <v>45</v>
      </c>
      <c r="B41" s="3"/>
      <c r="C41" s="22">
        <v>5488247</v>
      </c>
      <c r="D41" s="22"/>
      <c r="E41" s="23">
        <v>1604455</v>
      </c>
      <c r="F41" s="24"/>
      <c r="G41" s="24">
        <v>303132</v>
      </c>
      <c r="H41" s="24">
        <v>332137</v>
      </c>
      <c r="I41" s="24">
        <v>1193164</v>
      </c>
      <c r="J41" s="24">
        <v>1828433</v>
      </c>
      <c r="K41" s="24">
        <v>435451</v>
      </c>
      <c r="L41" s="24">
        <v>327625</v>
      </c>
      <c r="M41" s="24">
        <v>1506076</v>
      </c>
      <c r="N41" s="24">
        <v>2269152</v>
      </c>
      <c r="O41" s="24">
        <v>297523</v>
      </c>
      <c r="P41" s="24">
        <v>360121</v>
      </c>
      <c r="Q41" s="24">
        <v>1420144</v>
      </c>
      <c r="R41" s="24">
        <v>2077788</v>
      </c>
      <c r="S41" s="24">
        <v>272181</v>
      </c>
      <c r="T41" s="24">
        <v>313890</v>
      </c>
      <c r="U41" s="24">
        <v>674316</v>
      </c>
      <c r="V41" s="24">
        <v>1260387</v>
      </c>
      <c r="W41" s="24">
        <v>7435760</v>
      </c>
      <c r="X41" s="24">
        <v>1604460</v>
      </c>
      <c r="Y41" s="24">
        <v>5831300</v>
      </c>
      <c r="Z41" s="6">
        <v>363.44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791478353</v>
      </c>
      <c r="D42" s="19">
        <f>SUM(D43:D46)</f>
        <v>0</v>
      </c>
      <c r="E42" s="20">
        <f t="shared" si="8"/>
        <v>778156969</v>
      </c>
      <c r="F42" s="21">
        <f t="shared" si="8"/>
        <v>1149467500</v>
      </c>
      <c r="G42" s="21">
        <f t="shared" si="8"/>
        <v>63847979</v>
      </c>
      <c r="H42" s="21">
        <f t="shared" si="8"/>
        <v>62232232</v>
      </c>
      <c r="I42" s="21">
        <f t="shared" si="8"/>
        <v>49187482</v>
      </c>
      <c r="J42" s="21">
        <f t="shared" si="8"/>
        <v>175267693</v>
      </c>
      <c r="K42" s="21">
        <f t="shared" si="8"/>
        <v>19919881</v>
      </c>
      <c r="L42" s="21">
        <f t="shared" si="8"/>
        <v>16591367</v>
      </c>
      <c r="M42" s="21">
        <f t="shared" si="8"/>
        <v>120627532</v>
      </c>
      <c r="N42" s="21">
        <f t="shared" si="8"/>
        <v>157138780</v>
      </c>
      <c r="O42" s="21">
        <f t="shared" si="8"/>
        <v>93732775</v>
      </c>
      <c r="P42" s="21">
        <f t="shared" si="8"/>
        <v>32677610</v>
      </c>
      <c r="Q42" s="21">
        <f t="shared" si="8"/>
        <v>95017924</v>
      </c>
      <c r="R42" s="21">
        <f t="shared" si="8"/>
        <v>221428309</v>
      </c>
      <c r="S42" s="21">
        <f t="shared" si="8"/>
        <v>36153317</v>
      </c>
      <c r="T42" s="21">
        <f t="shared" si="8"/>
        <v>38127555</v>
      </c>
      <c r="U42" s="21">
        <f t="shared" si="8"/>
        <v>102649622</v>
      </c>
      <c r="V42" s="21">
        <f t="shared" si="8"/>
        <v>176930494</v>
      </c>
      <c r="W42" s="21">
        <f t="shared" si="8"/>
        <v>730765276</v>
      </c>
      <c r="X42" s="21">
        <f t="shared" si="8"/>
        <v>778156963</v>
      </c>
      <c r="Y42" s="21">
        <f t="shared" si="8"/>
        <v>-47391687</v>
      </c>
      <c r="Z42" s="4">
        <f>+IF(X42&lt;&gt;0,+(Y42/X42)*100,0)</f>
        <v>-6.090247758921615</v>
      </c>
      <c r="AA42" s="19">
        <f>SUM(AA43:AA46)</f>
        <v>1149467500</v>
      </c>
    </row>
    <row r="43" spans="1:27" ht="13.5">
      <c r="A43" s="5" t="s">
        <v>47</v>
      </c>
      <c r="B43" s="3"/>
      <c r="C43" s="22">
        <v>485671576</v>
      </c>
      <c r="D43" s="22"/>
      <c r="E43" s="23">
        <v>455780753</v>
      </c>
      <c r="F43" s="24">
        <v>790680000</v>
      </c>
      <c r="G43" s="24">
        <v>54877588</v>
      </c>
      <c r="H43" s="24">
        <v>45918784</v>
      </c>
      <c r="I43" s="24">
        <v>20004583</v>
      </c>
      <c r="J43" s="24">
        <v>120800955</v>
      </c>
      <c r="K43" s="24">
        <v>3835693</v>
      </c>
      <c r="L43" s="24">
        <v>3385564</v>
      </c>
      <c r="M43" s="24">
        <v>70226022</v>
      </c>
      <c r="N43" s="24">
        <v>77447279</v>
      </c>
      <c r="O43" s="24">
        <v>75652165</v>
      </c>
      <c r="P43" s="24">
        <v>21152762</v>
      </c>
      <c r="Q43" s="24">
        <v>64845573</v>
      </c>
      <c r="R43" s="24">
        <v>161650500</v>
      </c>
      <c r="S43" s="24">
        <v>16879554</v>
      </c>
      <c r="T43" s="24">
        <v>18995891</v>
      </c>
      <c r="U43" s="24">
        <v>70646250</v>
      </c>
      <c r="V43" s="24">
        <v>106521695</v>
      </c>
      <c r="W43" s="24">
        <v>466420429</v>
      </c>
      <c r="X43" s="24">
        <v>455780748</v>
      </c>
      <c r="Y43" s="24">
        <v>10639681</v>
      </c>
      <c r="Z43" s="6">
        <v>2.33</v>
      </c>
      <c r="AA43" s="22">
        <v>790680000</v>
      </c>
    </row>
    <row r="44" spans="1:27" ht="13.5">
      <c r="A44" s="5" t="s">
        <v>48</v>
      </c>
      <c r="B44" s="3"/>
      <c r="C44" s="22">
        <v>206264589</v>
      </c>
      <c r="D44" s="22"/>
      <c r="E44" s="23">
        <v>230060064</v>
      </c>
      <c r="F44" s="24">
        <v>358787500</v>
      </c>
      <c r="G44" s="24">
        <v>3653258</v>
      </c>
      <c r="H44" s="24">
        <v>7743311</v>
      </c>
      <c r="I44" s="24">
        <v>20033398</v>
      </c>
      <c r="J44" s="24">
        <v>31429967</v>
      </c>
      <c r="K44" s="24">
        <v>9044105</v>
      </c>
      <c r="L44" s="24">
        <v>5918661</v>
      </c>
      <c r="M44" s="24">
        <v>38984591</v>
      </c>
      <c r="N44" s="24">
        <v>53947357</v>
      </c>
      <c r="O44" s="24">
        <v>11389419</v>
      </c>
      <c r="P44" s="24">
        <v>6564535</v>
      </c>
      <c r="Q44" s="24">
        <v>21899361</v>
      </c>
      <c r="R44" s="24">
        <v>39853315</v>
      </c>
      <c r="S44" s="24">
        <v>12803639</v>
      </c>
      <c r="T44" s="24">
        <v>10111161</v>
      </c>
      <c r="U44" s="24">
        <v>21028585</v>
      </c>
      <c r="V44" s="24">
        <v>43943385</v>
      </c>
      <c r="W44" s="24">
        <v>169174024</v>
      </c>
      <c r="X44" s="24">
        <v>230060064</v>
      </c>
      <c r="Y44" s="24">
        <v>-60886040</v>
      </c>
      <c r="Z44" s="6">
        <v>-26.47</v>
      </c>
      <c r="AA44" s="22">
        <v>358787500</v>
      </c>
    </row>
    <row r="45" spans="1:27" ht="13.5">
      <c r="A45" s="5" t="s">
        <v>49</v>
      </c>
      <c r="B45" s="3"/>
      <c r="C45" s="25">
        <v>27423068</v>
      </c>
      <c r="D45" s="25"/>
      <c r="E45" s="26">
        <v>28429272</v>
      </c>
      <c r="F45" s="27"/>
      <c r="G45" s="27">
        <v>1838845</v>
      </c>
      <c r="H45" s="27">
        <v>2994405</v>
      </c>
      <c r="I45" s="27">
        <v>1928929</v>
      </c>
      <c r="J45" s="27">
        <v>6762179</v>
      </c>
      <c r="K45" s="27">
        <v>1668743</v>
      </c>
      <c r="L45" s="27">
        <v>2762436</v>
      </c>
      <c r="M45" s="27">
        <v>4107558</v>
      </c>
      <c r="N45" s="27">
        <v>8538737</v>
      </c>
      <c r="O45" s="27">
        <v>1939509</v>
      </c>
      <c r="P45" s="27">
        <v>1267582</v>
      </c>
      <c r="Q45" s="27">
        <v>2224704</v>
      </c>
      <c r="R45" s="27">
        <v>5431795</v>
      </c>
      <c r="S45" s="27">
        <v>1869352</v>
      </c>
      <c r="T45" s="27">
        <v>3586358</v>
      </c>
      <c r="U45" s="27">
        <v>3394564</v>
      </c>
      <c r="V45" s="27">
        <v>8850274</v>
      </c>
      <c r="W45" s="27">
        <v>29582985</v>
      </c>
      <c r="X45" s="27">
        <v>28429267</v>
      </c>
      <c r="Y45" s="27">
        <v>1153718</v>
      </c>
      <c r="Z45" s="7">
        <v>4.06</v>
      </c>
      <c r="AA45" s="25"/>
    </row>
    <row r="46" spans="1:27" ht="13.5">
      <c r="A46" s="5" t="s">
        <v>50</v>
      </c>
      <c r="B46" s="3"/>
      <c r="C46" s="22">
        <v>72119120</v>
      </c>
      <c r="D46" s="22"/>
      <c r="E46" s="23">
        <v>63886880</v>
      </c>
      <c r="F46" s="24"/>
      <c r="G46" s="24">
        <v>3478288</v>
      </c>
      <c r="H46" s="24">
        <v>5575732</v>
      </c>
      <c r="I46" s="24">
        <v>7220572</v>
      </c>
      <c r="J46" s="24">
        <v>16274592</v>
      </c>
      <c r="K46" s="24">
        <v>5371340</v>
      </c>
      <c r="L46" s="24">
        <v>4524706</v>
      </c>
      <c r="M46" s="24">
        <v>7309361</v>
      </c>
      <c r="N46" s="24">
        <v>17205407</v>
      </c>
      <c r="O46" s="24">
        <v>4751682</v>
      </c>
      <c r="P46" s="24">
        <v>3692731</v>
      </c>
      <c r="Q46" s="24">
        <v>6048286</v>
      </c>
      <c r="R46" s="24">
        <v>14492699</v>
      </c>
      <c r="S46" s="24">
        <v>4600772</v>
      </c>
      <c r="T46" s="24">
        <v>5434145</v>
      </c>
      <c r="U46" s="24">
        <v>7580223</v>
      </c>
      <c r="V46" s="24">
        <v>17615140</v>
      </c>
      <c r="W46" s="24">
        <v>65587838</v>
      </c>
      <c r="X46" s="24">
        <v>63886884</v>
      </c>
      <c r="Y46" s="24">
        <v>1700954</v>
      </c>
      <c r="Z46" s="6">
        <v>2.66</v>
      </c>
      <c r="AA46" s="22"/>
    </row>
    <row r="47" spans="1:27" ht="13.5">
      <c r="A47" s="2" t="s">
        <v>51</v>
      </c>
      <c r="B47" s="8" t="s">
        <v>52</v>
      </c>
      <c r="C47" s="19">
        <v>2898890</v>
      </c>
      <c r="D47" s="19"/>
      <c r="E47" s="20">
        <v>13411963</v>
      </c>
      <c r="F47" s="21"/>
      <c r="G47" s="21">
        <v>179652</v>
      </c>
      <c r="H47" s="21">
        <v>185797</v>
      </c>
      <c r="I47" s="21">
        <v>220739</v>
      </c>
      <c r="J47" s="21">
        <v>586188</v>
      </c>
      <c r="K47" s="21">
        <v>185348</v>
      </c>
      <c r="L47" s="21">
        <v>194452</v>
      </c>
      <c r="M47" s="21">
        <v>285203</v>
      </c>
      <c r="N47" s="21">
        <v>665003</v>
      </c>
      <c r="O47" s="21">
        <v>169390</v>
      </c>
      <c r="P47" s="21">
        <v>195809</v>
      </c>
      <c r="Q47" s="21">
        <v>182715</v>
      </c>
      <c r="R47" s="21">
        <v>547914</v>
      </c>
      <c r="S47" s="21">
        <v>231280</v>
      </c>
      <c r="T47" s="21">
        <v>185623</v>
      </c>
      <c r="U47" s="21">
        <v>191846</v>
      </c>
      <c r="V47" s="21">
        <v>608749</v>
      </c>
      <c r="W47" s="21">
        <v>2407854</v>
      </c>
      <c r="X47" s="21">
        <v>13411968</v>
      </c>
      <c r="Y47" s="21">
        <v>-11004114</v>
      </c>
      <c r="Z47" s="4">
        <v>-82.05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2323503014</v>
      </c>
      <c r="D48" s="40">
        <f>+D28+D32+D38+D42+D47</f>
        <v>0</v>
      </c>
      <c r="E48" s="41">
        <f t="shared" si="9"/>
        <v>1582851000</v>
      </c>
      <c r="F48" s="42">
        <f t="shared" si="9"/>
        <v>1561519531</v>
      </c>
      <c r="G48" s="42">
        <f t="shared" si="9"/>
        <v>97932932</v>
      </c>
      <c r="H48" s="42">
        <f t="shared" si="9"/>
        <v>109058691</v>
      </c>
      <c r="I48" s="42">
        <f t="shared" si="9"/>
        <v>134827616</v>
      </c>
      <c r="J48" s="42">
        <f t="shared" si="9"/>
        <v>341819239</v>
      </c>
      <c r="K48" s="42">
        <f t="shared" si="9"/>
        <v>77677827</v>
      </c>
      <c r="L48" s="42">
        <f t="shared" si="9"/>
        <v>52567663</v>
      </c>
      <c r="M48" s="42">
        <f t="shared" si="9"/>
        <v>188698507</v>
      </c>
      <c r="N48" s="42">
        <f t="shared" si="9"/>
        <v>318943997</v>
      </c>
      <c r="O48" s="42">
        <f t="shared" si="9"/>
        <v>164411122</v>
      </c>
      <c r="P48" s="42">
        <f t="shared" si="9"/>
        <v>76195436</v>
      </c>
      <c r="Q48" s="42">
        <f t="shared" si="9"/>
        <v>148489140</v>
      </c>
      <c r="R48" s="42">
        <f t="shared" si="9"/>
        <v>389095698</v>
      </c>
      <c r="S48" s="42">
        <f t="shared" si="9"/>
        <v>82334818</v>
      </c>
      <c r="T48" s="42">
        <f t="shared" si="9"/>
        <v>93110466</v>
      </c>
      <c r="U48" s="42">
        <f t="shared" si="9"/>
        <v>151142253</v>
      </c>
      <c r="V48" s="42">
        <f t="shared" si="9"/>
        <v>326587537</v>
      </c>
      <c r="W48" s="42">
        <f t="shared" si="9"/>
        <v>1376446471</v>
      </c>
      <c r="X48" s="42">
        <f t="shared" si="9"/>
        <v>1582850985</v>
      </c>
      <c r="Y48" s="42">
        <f t="shared" si="9"/>
        <v>-206404514</v>
      </c>
      <c r="Z48" s="43">
        <f>+IF(X48&lt;&gt;0,+(Y48/X48)*100,0)</f>
        <v>-13.0400471020966</v>
      </c>
      <c r="AA48" s="40">
        <f>+AA28+AA32+AA38+AA42+AA47</f>
        <v>1561519531</v>
      </c>
    </row>
    <row r="49" spans="1:27" ht="13.5">
      <c r="A49" s="14" t="s">
        <v>58</v>
      </c>
      <c r="B49" s="15"/>
      <c r="C49" s="44">
        <f aca="true" t="shared" si="10" ref="C49:Y49">+C25-C48</f>
        <v>-564346341</v>
      </c>
      <c r="D49" s="44">
        <f>+D25-D48</f>
        <v>0</v>
      </c>
      <c r="E49" s="45">
        <f t="shared" si="10"/>
        <v>266360000</v>
      </c>
      <c r="F49" s="46">
        <f t="shared" si="10"/>
        <v>2463469</v>
      </c>
      <c r="G49" s="46">
        <f t="shared" si="10"/>
        <v>-11110705</v>
      </c>
      <c r="H49" s="46">
        <f t="shared" si="10"/>
        <v>189104915</v>
      </c>
      <c r="I49" s="46">
        <f t="shared" si="10"/>
        <v>-28072825</v>
      </c>
      <c r="J49" s="46">
        <f t="shared" si="10"/>
        <v>149921385</v>
      </c>
      <c r="K49" s="46">
        <f t="shared" si="10"/>
        <v>-15340905</v>
      </c>
      <c r="L49" s="46">
        <f t="shared" si="10"/>
        <v>32645286</v>
      </c>
      <c r="M49" s="46">
        <f t="shared" si="10"/>
        <v>-112239562</v>
      </c>
      <c r="N49" s="46">
        <f t="shared" si="10"/>
        <v>-94935181</v>
      </c>
      <c r="O49" s="46">
        <f t="shared" si="10"/>
        <v>-61317934</v>
      </c>
      <c r="P49" s="46">
        <f t="shared" si="10"/>
        <v>157687982</v>
      </c>
      <c r="Q49" s="46">
        <f t="shared" si="10"/>
        <v>-60595999</v>
      </c>
      <c r="R49" s="46">
        <f t="shared" si="10"/>
        <v>35774049</v>
      </c>
      <c r="S49" s="46">
        <f t="shared" si="10"/>
        <v>3835990</v>
      </c>
      <c r="T49" s="46">
        <f t="shared" si="10"/>
        <v>11275619</v>
      </c>
      <c r="U49" s="46">
        <f t="shared" si="10"/>
        <v>92194463</v>
      </c>
      <c r="V49" s="46">
        <f t="shared" si="10"/>
        <v>107306072</v>
      </c>
      <c r="W49" s="46">
        <f t="shared" si="10"/>
        <v>198066325</v>
      </c>
      <c r="X49" s="46">
        <f>IF(F25=F48,0,X25-X48)</f>
        <v>266360018</v>
      </c>
      <c r="Y49" s="46">
        <f t="shared" si="10"/>
        <v>-68293693</v>
      </c>
      <c r="Z49" s="47">
        <f>+IF(X49&lt;&gt;0,+(Y49/X49)*100,0)</f>
        <v>-25.639618705837453</v>
      </c>
      <c r="AA49" s="44">
        <f>+AA25-AA48</f>
        <v>2463469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494100318</v>
      </c>
      <c r="D5" s="19">
        <f>SUM(D6:D8)</f>
        <v>0</v>
      </c>
      <c r="E5" s="20">
        <f t="shared" si="0"/>
        <v>506740576</v>
      </c>
      <c r="F5" s="21">
        <f t="shared" si="0"/>
        <v>536229679</v>
      </c>
      <c r="G5" s="21">
        <f t="shared" si="0"/>
        <v>45402428</v>
      </c>
      <c r="H5" s="21">
        <f t="shared" si="0"/>
        <v>42606008</v>
      </c>
      <c r="I5" s="21">
        <f t="shared" si="0"/>
        <v>41429798</v>
      </c>
      <c r="J5" s="21">
        <f t="shared" si="0"/>
        <v>129438234</v>
      </c>
      <c r="K5" s="21">
        <f t="shared" si="0"/>
        <v>42966099</v>
      </c>
      <c r="L5" s="21">
        <f t="shared" si="0"/>
        <v>41879303</v>
      </c>
      <c r="M5" s="21">
        <f t="shared" si="0"/>
        <v>45439935</v>
      </c>
      <c r="N5" s="21">
        <f t="shared" si="0"/>
        <v>130285337</v>
      </c>
      <c r="O5" s="21">
        <f t="shared" si="0"/>
        <v>45176622</v>
      </c>
      <c r="P5" s="21">
        <f t="shared" si="0"/>
        <v>54520902</v>
      </c>
      <c r="Q5" s="21">
        <f t="shared" si="0"/>
        <v>31181390</v>
      </c>
      <c r="R5" s="21">
        <f t="shared" si="0"/>
        <v>130878914</v>
      </c>
      <c r="S5" s="21">
        <f t="shared" si="0"/>
        <v>46022619</v>
      </c>
      <c r="T5" s="21">
        <f t="shared" si="0"/>
        <v>46654519</v>
      </c>
      <c r="U5" s="21">
        <f t="shared" si="0"/>
        <v>46255270</v>
      </c>
      <c r="V5" s="21">
        <f t="shared" si="0"/>
        <v>138932408</v>
      </c>
      <c r="W5" s="21">
        <f t="shared" si="0"/>
        <v>529534893</v>
      </c>
      <c r="X5" s="21">
        <f t="shared" si="0"/>
        <v>506740577</v>
      </c>
      <c r="Y5" s="21">
        <f t="shared" si="0"/>
        <v>22794316</v>
      </c>
      <c r="Z5" s="4">
        <f>+IF(X5&lt;&gt;0,+(Y5/X5)*100,0)</f>
        <v>4.498221976804514</v>
      </c>
      <c r="AA5" s="19">
        <f>SUM(AA6:AA8)</f>
        <v>536229679</v>
      </c>
    </row>
    <row r="6" spans="1:27" ht="13.5">
      <c r="A6" s="5" t="s">
        <v>33</v>
      </c>
      <c r="B6" s="3"/>
      <c r="C6" s="22">
        <v>176526740</v>
      </c>
      <c r="D6" s="22"/>
      <c r="E6" s="23">
        <v>168180089</v>
      </c>
      <c r="F6" s="24">
        <v>204704271</v>
      </c>
      <c r="G6" s="24">
        <v>15787064</v>
      </c>
      <c r="H6" s="24">
        <v>17340644</v>
      </c>
      <c r="I6" s="24">
        <v>16476352</v>
      </c>
      <c r="J6" s="24">
        <v>49604060</v>
      </c>
      <c r="K6" s="24">
        <v>17050417</v>
      </c>
      <c r="L6" s="24">
        <v>15728161</v>
      </c>
      <c r="M6" s="24">
        <v>17742679</v>
      </c>
      <c r="N6" s="24">
        <v>50521257</v>
      </c>
      <c r="O6" s="24">
        <v>19652978</v>
      </c>
      <c r="P6" s="24">
        <v>19458879</v>
      </c>
      <c r="Q6" s="24">
        <v>-556626</v>
      </c>
      <c r="R6" s="24">
        <v>38555231</v>
      </c>
      <c r="S6" s="24">
        <v>20224140</v>
      </c>
      <c r="T6" s="24">
        <v>21274959</v>
      </c>
      <c r="U6" s="24">
        <v>20013029</v>
      </c>
      <c r="V6" s="24">
        <v>61512128</v>
      </c>
      <c r="W6" s="24">
        <v>200192676</v>
      </c>
      <c r="X6" s="24">
        <v>168180089</v>
      </c>
      <c r="Y6" s="24">
        <v>32012587</v>
      </c>
      <c r="Z6" s="6">
        <v>19.03</v>
      </c>
      <c r="AA6" s="22">
        <v>204704271</v>
      </c>
    </row>
    <row r="7" spans="1:27" ht="13.5">
      <c r="A7" s="5" t="s">
        <v>34</v>
      </c>
      <c r="B7" s="3"/>
      <c r="C7" s="25">
        <v>313441288</v>
      </c>
      <c r="D7" s="25"/>
      <c r="E7" s="26">
        <v>336705553</v>
      </c>
      <c r="F7" s="27">
        <v>331525408</v>
      </c>
      <c r="G7" s="27">
        <v>29520614</v>
      </c>
      <c r="H7" s="27">
        <v>24959691</v>
      </c>
      <c r="I7" s="27">
        <v>24813368</v>
      </c>
      <c r="J7" s="27">
        <v>79293673</v>
      </c>
      <c r="K7" s="27">
        <v>25773812</v>
      </c>
      <c r="L7" s="27">
        <v>26111426</v>
      </c>
      <c r="M7" s="27">
        <v>27662017</v>
      </c>
      <c r="N7" s="27">
        <v>79547255</v>
      </c>
      <c r="O7" s="27">
        <v>25036738</v>
      </c>
      <c r="P7" s="27">
        <v>34714324</v>
      </c>
      <c r="Q7" s="27">
        <v>30870003</v>
      </c>
      <c r="R7" s="27">
        <v>90621065</v>
      </c>
      <c r="S7" s="27">
        <v>25638251</v>
      </c>
      <c r="T7" s="27">
        <v>25333957</v>
      </c>
      <c r="U7" s="27">
        <v>25605153</v>
      </c>
      <c r="V7" s="27">
        <v>76577361</v>
      </c>
      <c r="W7" s="27">
        <v>326039354</v>
      </c>
      <c r="X7" s="27">
        <v>336705554</v>
      </c>
      <c r="Y7" s="27">
        <v>-10666200</v>
      </c>
      <c r="Z7" s="7">
        <v>-3.17</v>
      </c>
      <c r="AA7" s="25">
        <v>331525408</v>
      </c>
    </row>
    <row r="8" spans="1:27" ht="13.5">
      <c r="A8" s="5" t="s">
        <v>35</v>
      </c>
      <c r="B8" s="3"/>
      <c r="C8" s="22">
        <v>4132290</v>
      </c>
      <c r="D8" s="22"/>
      <c r="E8" s="23">
        <v>1854934</v>
      </c>
      <c r="F8" s="24"/>
      <c r="G8" s="24">
        <v>94750</v>
      </c>
      <c r="H8" s="24">
        <v>305673</v>
      </c>
      <c r="I8" s="24">
        <v>140078</v>
      </c>
      <c r="J8" s="24">
        <v>540501</v>
      </c>
      <c r="K8" s="24">
        <v>141870</v>
      </c>
      <c r="L8" s="24">
        <v>39716</v>
      </c>
      <c r="M8" s="24">
        <v>35239</v>
      </c>
      <c r="N8" s="24">
        <v>216825</v>
      </c>
      <c r="O8" s="24">
        <v>486906</v>
      </c>
      <c r="P8" s="24">
        <v>347699</v>
      </c>
      <c r="Q8" s="24">
        <v>868013</v>
      </c>
      <c r="R8" s="24">
        <v>1702618</v>
      </c>
      <c r="S8" s="24">
        <v>160228</v>
      </c>
      <c r="T8" s="24">
        <v>45603</v>
      </c>
      <c r="U8" s="24">
        <v>637088</v>
      </c>
      <c r="V8" s="24">
        <v>842919</v>
      </c>
      <c r="W8" s="24">
        <v>3302863</v>
      </c>
      <c r="X8" s="24">
        <v>1854934</v>
      </c>
      <c r="Y8" s="24">
        <v>1447929</v>
      </c>
      <c r="Z8" s="6">
        <v>78.06</v>
      </c>
      <c r="AA8" s="22"/>
    </row>
    <row r="9" spans="1:27" ht="13.5">
      <c r="A9" s="2" t="s">
        <v>36</v>
      </c>
      <c r="B9" s="3"/>
      <c r="C9" s="19">
        <f aca="true" t="shared" si="1" ref="C9:Y9">SUM(C10:C14)</f>
        <v>34795733</v>
      </c>
      <c r="D9" s="19">
        <f>SUM(D10:D14)</f>
        <v>0</v>
      </c>
      <c r="E9" s="20">
        <f t="shared" si="1"/>
        <v>19163294</v>
      </c>
      <c r="F9" s="21">
        <f t="shared" si="1"/>
        <v>32745512</v>
      </c>
      <c r="G9" s="21">
        <f t="shared" si="1"/>
        <v>1012268</v>
      </c>
      <c r="H9" s="21">
        <f t="shared" si="1"/>
        <v>1014341</v>
      </c>
      <c r="I9" s="21">
        <f t="shared" si="1"/>
        <v>820607</v>
      </c>
      <c r="J9" s="21">
        <f t="shared" si="1"/>
        <v>2847216</v>
      </c>
      <c r="K9" s="21">
        <f t="shared" si="1"/>
        <v>1053517</v>
      </c>
      <c r="L9" s="21">
        <f t="shared" si="1"/>
        <v>941576</v>
      </c>
      <c r="M9" s="21">
        <f t="shared" si="1"/>
        <v>879317</v>
      </c>
      <c r="N9" s="21">
        <f t="shared" si="1"/>
        <v>2874410</v>
      </c>
      <c r="O9" s="21">
        <f t="shared" si="1"/>
        <v>633351</v>
      </c>
      <c r="P9" s="21">
        <f t="shared" si="1"/>
        <v>1472158</v>
      </c>
      <c r="Q9" s="21">
        <f t="shared" si="1"/>
        <v>1545575</v>
      </c>
      <c r="R9" s="21">
        <f t="shared" si="1"/>
        <v>3651084</v>
      </c>
      <c r="S9" s="21">
        <f t="shared" si="1"/>
        <v>1207230</v>
      </c>
      <c r="T9" s="21">
        <f t="shared" si="1"/>
        <v>753785</v>
      </c>
      <c r="U9" s="21">
        <f t="shared" si="1"/>
        <v>2047800</v>
      </c>
      <c r="V9" s="21">
        <f t="shared" si="1"/>
        <v>4008815</v>
      </c>
      <c r="W9" s="21">
        <f t="shared" si="1"/>
        <v>13381525</v>
      </c>
      <c r="X9" s="21">
        <f t="shared" si="1"/>
        <v>19163295</v>
      </c>
      <c r="Y9" s="21">
        <f t="shared" si="1"/>
        <v>-5781770</v>
      </c>
      <c r="Z9" s="4">
        <f>+IF(X9&lt;&gt;0,+(Y9/X9)*100,0)</f>
        <v>-30.1710640054333</v>
      </c>
      <c r="AA9" s="19">
        <f>SUM(AA10:AA14)</f>
        <v>32745512</v>
      </c>
    </row>
    <row r="10" spans="1:27" ht="13.5">
      <c r="A10" s="5" t="s">
        <v>37</v>
      </c>
      <c r="B10" s="3"/>
      <c r="C10" s="22">
        <v>2601147</v>
      </c>
      <c r="D10" s="22"/>
      <c r="E10" s="23">
        <v>2631936</v>
      </c>
      <c r="F10" s="24">
        <v>2976081</v>
      </c>
      <c r="G10" s="24">
        <v>233355</v>
      </c>
      <c r="H10" s="24">
        <v>161939</v>
      </c>
      <c r="I10" s="24">
        <v>154757</v>
      </c>
      <c r="J10" s="24">
        <v>550051</v>
      </c>
      <c r="K10" s="24">
        <v>197926</v>
      </c>
      <c r="L10" s="24">
        <v>181816</v>
      </c>
      <c r="M10" s="24">
        <v>127866</v>
      </c>
      <c r="N10" s="24">
        <v>507608</v>
      </c>
      <c r="O10" s="24">
        <v>127928</v>
      </c>
      <c r="P10" s="24">
        <v>141264</v>
      </c>
      <c r="Q10" s="24">
        <v>173492</v>
      </c>
      <c r="R10" s="24">
        <v>442684</v>
      </c>
      <c r="S10" s="24">
        <v>164601</v>
      </c>
      <c r="T10" s="24">
        <v>232886</v>
      </c>
      <c r="U10" s="24">
        <v>352662</v>
      </c>
      <c r="V10" s="24">
        <v>750149</v>
      </c>
      <c r="W10" s="24">
        <v>2250492</v>
      </c>
      <c r="X10" s="24">
        <v>2631936</v>
      </c>
      <c r="Y10" s="24">
        <v>-381444</v>
      </c>
      <c r="Z10" s="6">
        <v>-14.49</v>
      </c>
      <c r="AA10" s="22">
        <v>2976081</v>
      </c>
    </row>
    <row r="11" spans="1:27" ht="13.5">
      <c r="A11" s="5" t="s">
        <v>38</v>
      </c>
      <c r="B11" s="3"/>
      <c r="C11" s="22">
        <v>1483889</v>
      </c>
      <c r="D11" s="22"/>
      <c r="E11" s="23">
        <v>1612994</v>
      </c>
      <c r="F11" s="24">
        <v>1261953</v>
      </c>
      <c r="G11" s="24">
        <v>88509</v>
      </c>
      <c r="H11" s="24">
        <v>92895</v>
      </c>
      <c r="I11" s="24">
        <v>101872</v>
      </c>
      <c r="J11" s="24">
        <v>283276</v>
      </c>
      <c r="K11" s="24">
        <v>183886</v>
      </c>
      <c r="L11" s="24">
        <v>111162</v>
      </c>
      <c r="M11" s="24">
        <v>119184</v>
      </c>
      <c r="N11" s="24">
        <v>414232</v>
      </c>
      <c r="O11" s="24">
        <v>95245</v>
      </c>
      <c r="P11" s="24">
        <v>83772</v>
      </c>
      <c r="Q11" s="24">
        <v>142368</v>
      </c>
      <c r="R11" s="24">
        <v>321385</v>
      </c>
      <c r="S11" s="24">
        <v>80263</v>
      </c>
      <c r="T11" s="24">
        <v>97777</v>
      </c>
      <c r="U11" s="24">
        <v>76263</v>
      </c>
      <c r="V11" s="24">
        <v>254303</v>
      </c>
      <c r="W11" s="24">
        <v>1273196</v>
      </c>
      <c r="X11" s="24">
        <v>1612994</v>
      </c>
      <c r="Y11" s="24">
        <v>-339798</v>
      </c>
      <c r="Z11" s="6">
        <v>-21.07</v>
      </c>
      <c r="AA11" s="22">
        <v>1261953</v>
      </c>
    </row>
    <row r="12" spans="1:27" ht="13.5">
      <c r="A12" s="5" t="s">
        <v>39</v>
      </c>
      <c r="B12" s="3"/>
      <c r="C12" s="22">
        <v>27107059</v>
      </c>
      <c r="D12" s="22"/>
      <c r="E12" s="23">
        <v>10534163</v>
      </c>
      <c r="F12" s="24">
        <v>23862145</v>
      </c>
      <c r="G12" s="24">
        <v>310099</v>
      </c>
      <c r="H12" s="24">
        <v>395335</v>
      </c>
      <c r="I12" s="24">
        <v>166342</v>
      </c>
      <c r="J12" s="24">
        <v>871776</v>
      </c>
      <c r="K12" s="24">
        <v>270838</v>
      </c>
      <c r="L12" s="24">
        <v>252086</v>
      </c>
      <c r="M12" s="24">
        <v>240361</v>
      </c>
      <c r="N12" s="24">
        <v>763285</v>
      </c>
      <c r="O12" s="24">
        <v>29605</v>
      </c>
      <c r="P12" s="24">
        <v>855447</v>
      </c>
      <c r="Q12" s="24">
        <v>826389</v>
      </c>
      <c r="R12" s="24">
        <v>1711441</v>
      </c>
      <c r="S12" s="24">
        <v>573643</v>
      </c>
      <c r="T12" s="24">
        <v>25917</v>
      </c>
      <c r="U12" s="24">
        <v>1244971</v>
      </c>
      <c r="V12" s="24">
        <v>1844531</v>
      </c>
      <c r="W12" s="24">
        <v>5191033</v>
      </c>
      <c r="X12" s="24">
        <v>10534164</v>
      </c>
      <c r="Y12" s="24">
        <v>-5343131</v>
      </c>
      <c r="Z12" s="6">
        <v>-50.72</v>
      </c>
      <c r="AA12" s="22">
        <v>23862145</v>
      </c>
    </row>
    <row r="13" spans="1:27" ht="13.5">
      <c r="A13" s="5" t="s">
        <v>40</v>
      </c>
      <c r="B13" s="3"/>
      <c r="C13" s="22">
        <v>3591175</v>
      </c>
      <c r="D13" s="22"/>
      <c r="E13" s="23">
        <v>4361554</v>
      </c>
      <c r="F13" s="24">
        <v>4645333</v>
      </c>
      <c r="G13" s="24">
        <v>380305</v>
      </c>
      <c r="H13" s="24">
        <v>364172</v>
      </c>
      <c r="I13" s="24">
        <v>397636</v>
      </c>
      <c r="J13" s="24">
        <v>1142113</v>
      </c>
      <c r="K13" s="24">
        <v>400867</v>
      </c>
      <c r="L13" s="24">
        <v>396512</v>
      </c>
      <c r="M13" s="24">
        <v>391906</v>
      </c>
      <c r="N13" s="24">
        <v>1189285</v>
      </c>
      <c r="O13" s="24">
        <v>380573</v>
      </c>
      <c r="P13" s="24">
        <v>391675</v>
      </c>
      <c r="Q13" s="24">
        <v>403326</v>
      </c>
      <c r="R13" s="24">
        <v>1175574</v>
      </c>
      <c r="S13" s="24">
        <v>388723</v>
      </c>
      <c r="T13" s="24">
        <v>397205</v>
      </c>
      <c r="U13" s="24">
        <v>373904</v>
      </c>
      <c r="V13" s="24">
        <v>1159832</v>
      </c>
      <c r="W13" s="24">
        <v>4666804</v>
      </c>
      <c r="X13" s="24">
        <v>4361554</v>
      </c>
      <c r="Y13" s="24">
        <v>305250</v>
      </c>
      <c r="Z13" s="6">
        <v>7</v>
      </c>
      <c r="AA13" s="22">
        <v>4645333</v>
      </c>
    </row>
    <row r="14" spans="1:27" ht="13.5">
      <c r="A14" s="5" t="s">
        <v>41</v>
      </c>
      <c r="B14" s="3"/>
      <c r="C14" s="25">
        <v>12463</v>
      </c>
      <c r="D14" s="25"/>
      <c r="E14" s="26">
        <v>22647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22647</v>
      </c>
      <c r="Y14" s="27">
        <v>-22647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374374861</v>
      </c>
      <c r="D15" s="19">
        <f>SUM(D16:D18)</f>
        <v>0</v>
      </c>
      <c r="E15" s="20">
        <f t="shared" si="2"/>
        <v>120768385</v>
      </c>
      <c r="F15" s="21">
        <f t="shared" si="2"/>
        <v>120005883</v>
      </c>
      <c r="G15" s="21">
        <f t="shared" si="2"/>
        <v>5050595</v>
      </c>
      <c r="H15" s="21">
        <f t="shared" si="2"/>
        <v>7333337</v>
      </c>
      <c r="I15" s="21">
        <f t="shared" si="2"/>
        <v>4491857</v>
      </c>
      <c r="J15" s="21">
        <f t="shared" si="2"/>
        <v>16875789</v>
      </c>
      <c r="K15" s="21">
        <f t="shared" si="2"/>
        <v>23668024</v>
      </c>
      <c r="L15" s="21">
        <f t="shared" si="2"/>
        <v>3144389</v>
      </c>
      <c r="M15" s="21">
        <f t="shared" si="2"/>
        <v>9266180</v>
      </c>
      <c r="N15" s="21">
        <f t="shared" si="2"/>
        <v>36078593</v>
      </c>
      <c r="O15" s="21">
        <f t="shared" si="2"/>
        <v>-5769731</v>
      </c>
      <c r="P15" s="21">
        <f t="shared" si="2"/>
        <v>16741541</v>
      </c>
      <c r="Q15" s="21">
        <f t="shared" si="2"/>
        <v>810830</v>
      </c>
      <c r="R15" s="21">
        <f t="shared" si="2"/>
        <v>11782640</v>
      </c>
      <c r="S15" s="21">
        <f t="shared" si="2"/>
        <v>16750489</v>
      </c>
      <c r="T15" s="21">
        <f t="shared" si="2"/>
        <v>5279848</v>
      </c>
      <c r="U15" s="21">
        <f t="shared" si="2"/>
        <v>27233183</v>
      </c>
      <c r="V15" s="21">
        <f t="shared" si="2"/>
        <v>49263520</v>
      </c>
      <c r="W15" s="21">
        <f t="shared" si="2"/>
        <v>114000542</v>
      </c>
      <c r="X15" s="21">
        <f t="shared" si="2"/>
        <v>120768384</v>
      </c>
      <c r="Y15" s="21">
        <f t="shared" si="2"/>
        <v>-6767842</v>
      </c>
      <c r="Z15" s="4">
        <f>+IF(X15&lt;&gt;0,+(Y15/X15)*100,0)</f>
        <v>-5.6039848972393305</v>
      </c>
      <c r="AA15" s="19">
        <f>SUM(AA16:AA18)</f>
        <v>120005883</v>
      </c>
    </row>
    <row r="16" spans="1:27" ht="13.5">
      <c r="A16" s="5" t="s">
        <v>43</v>
      </c>
      <c r="B16" s="3"/>
      <c r="C16" s="22">
        <v>23618520</v>
      </c>
      <c r="D16" s="22"/>
      <c r="E16" s="23">
        <v>18150761</v>
      </c>
      <c r="F16" s="24">
        <v>16111623</v>
      </c>
      <c r="G16" s="24">
        <v>800605</v>
      </c>
      <c r="H16" s="24">
        <v>2310403</v>
      </c>
      <c r="I16" s="24">
        <v>280219</v>
      </c>
      <c r="J16" s="24">
        <v>3391227</v>
      </c>
      <c r="K16" s="24">
        <v>286844</v>
      </c>
      <c r="L16" s="24">
        <v>926610</v>
      </c>
      <c r="M16" s="24">
        <v>3027801</v>
      </c>
      <c r="N16" s="24">
        <v>4241255</v>
      </c>
      <c r="O16" s="24">
        <v>339185</v>
      </c>
      <c r="P16" s="24">
        <v>4245836</v>
      </c>
      <c r="Q16" s="24">
        <v>352076</v>
      </c>
      <c r="R16" s="24">
        <v>4937097</v>
      </c>
      <c r="S16" s="24">
        <v>1091245</v>
      </c>
      <c r="T16" s="24">
        <v>626436</v>
      </c>
      <c r="U16" s="24">
        <v>2735176</v>
      </c>
      <c r="V16" s="24">
        <v>4452857</v>
      </c>
      <c r="W16" s="24">
        <v>17022436</v>
      </c>
      <c r="X16" s="24">
        <v>18150761</v>
      </c>
      <c r="Y16" s="24">
        <v>-1128325</v>
      </c>
      <c r="Z16" s="6">
        <v>-6.22</v>
      </c>
      <c r="AA16" s="22">
        <v>16111623</v>
      </c>
    </row>
    <row r="17" spans="1:27" ht="13.5">
      <c r="A17" s="5" t="s">
        <v>44</v>
      </c>
      <c r="B17" s="3"/>
      <c r="C17" s="22">
        <v>350756341</v>
      </c>
      <c r="D17" s="22"/>
      <c r="E17" s="23">
        <v>102617624</v>
      </c>
      <c r="F17" s="24">
        <v>103893821</v>
      </c>
      <c r="G17" s="24">
        <v>4249990</v>
      </c>
      <c r="H17" s="24">
        <v>5022495</v>
      </c>
      <c r="I17" s="24">
        <v>4211638</v>
      </c>
      <c r="J17" s="24">
        <v>13484123</v>
      </c>
      <c r="K17" s="24">
        <v>23381180</v>
      </c>
      <c r="L17" s="24">
        <v>2217779</v>
      </c>
      <c r="M17" s="24">
        <v>6238379</v>
      </c>
      <c r="N17" s="24">
        <v>31837338</v>
      </c>
      <c r="O17" s="24">
        <v>-6108916</v>
      </c>
      <c r="P17" s="24">
        <v>12495705</v>
      </c>
      <c r="Q17" s="24">
        <v>458754</v>
      </c>
      <c r="R17" s="24">
        <v>6845543</v>
      </c>
      <c r="S17" s="24">
        <v>15659244</v>
      </c>
      <c r="T17" s="24">
        <v>4653412</v>
      </c>
      <c r="U17" s="24">
        <v>24498007</v>
      </c>
      <c r="V17" s="24">
        <v>44810663</v>
      </c>
      <c r="W17" s="24">
        <v>96977667</v>
      </c>
      <c r="X17" s="24">
        <v>102617623</v>
      </c>
      <c r="Y17" s="24">
        <v>-5639956</v>
      </c>
      <c r="Z17" s="6">
        <v>-5.5</v>
      </c>
      <c r="AA17" s="22">
        <v>103893821</v>
      </c>
    </row>
    <row r="18" spans="1:27" ht="13.5">
      <c r="A18" s="5" t="s">
        <v>45</v>
      </c>
      <c r="B18" s="3"/>
      <c r="C18" s="22"/>
      <c r="D18" s="22"/>
      <c r="E18" s="23"/>
      <c r="F18" s="24">
        <v>439</v>
      </c>
      <c r="G18" s="24"/>
      <c r="H18" s="24">
        <v>439</v>
      </c>
      <c r="I18" s="24"/>
      <c r="J18" s="24">
        <v>439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439</v>
      </c>
      <c r="X18" s="24"/>
      <c r="Y18" s="24">
        <v>439</v>
      </c>
      <c r="Z18" s="6">
        <v>0</v>
      </c>
      <c r="AA18" s="22">
        <v>439</v>
      </c>
    </row>
    <row r="19" spans="1:27" ht="13.5">
      <c r="A19" s="2" t="s">
        <v>46</v>
      </c>
      <c r="B19" s="8"/>
      <c r="C19" s="19">
        <f aca="true" t="shared" si="3" ref="C19:Y19">SUM(C20:C23)</f>
        <v>3059781582</v>
      </c>
      <c r="D19" s="19">
        <f>SUM(D20:D23)</f>
        <v>0</v>
      </c>
      <c r="E19" s="20">
        <f t="shared" si="3"/>
        <v>3809103560</v>
      </c>
      <c r="F19" s="21">
        <f t="shared" si="3"/>
        <v>3630698331</v>
      </c>
      <c r="G19" s="21">
        <f t="shared" si="3"/>
        <v>341601659</v>
      </c>
      <c r="H19" s="21">
        <f t="shared" si="3"/>
        <v>254805450</v>
      </c>
      <c r="I19" s="21">
        <f t="shared" si="3"/>
        <v>216893756</v>
      </c>
      <c r="J19" s="21">
        <f t="shared" si="3"/>
        <v>813300865</v>
      </c>
      <c r="K19" s="21">
        <f t="shared" si="3"/>
        <v>236235847</v>
      </c>
      <c r="L19" s="21">
        <f t="shared" si="3"/>
        <v>250758503</v>
      </c>
      <c r="M19" s="21">
        <f t="shared" si="3"/>
        <v>313717279</v>
      </c>
      <c r="N19" s="21">
        <f t="shared" si="3"/>
        <v>800711629</v>
      </c>
      <c r="O19" s="21">
        <f t="shared" si="3"/>
        <v>260989441</v>
      </c>
      <c r="P19" s="21">
        <f t="shared" si="3"/>
        <v>155117589</v>
      </c>
      <c r="Q19" s="21">
        <f t="shared" si="3"/>
        <v>344143328</v>
      </c>
      <c r="R19" s="21">
        <f t="shared" si="3"/>
        <v>760250358</v>
      </c>
      <c r="S19" s="21">
        <f t="shared" si="3"/>
        <v>237994037</v>
      </c>
      <c r="T19" s="21">
        <f t="shared" si="3"/>
        <v>216385572</v>
      </c>
      <c r="U19" s="21">
        <f t="shared" si="3"/>
        <v>296404067</v>
      </c>
      <c r="V19" s="21">
        <f t="shared" si="3"/>
        <v>750783676</v>
      </c>
      <c r="W19" s="21">
        <f t="shared" si="3"/>
        <v>3125046528</v>
      </c>
      <c r="X19" s="21">
        <f t="shared" si="3"/>
        <v>3809103561</v>
      </c>
      <c r="Y19" s="21">
        <f t="shared" si="3"/>
        <v>-684057033</v>
      </c>
      <c r="Z19" s="4">
        <f>+IF(X19&lt;&gt;0,+(Y19/X19)*100,0)</f>
        <v>-17.958478210038876</v>
      </c>
      <c r="AA19" s="19">
        <f>SUM(AA20:AA23)</f>
        <v>3630698331</v>
      </c>
    </row>
    <row r="20" spans="1:27" ht="13.5">
      <c r="A20" s="5" t="s">
        <v>47</v>
      </c>
      <c r="B20" s="3"/>
      <c r="C20" s="22">
        <v>1690302970</v>
      </c>
      <c r="D20" s="22"/>
      <c r="E20" s="23">
        <v>2137168945</v>
      </c>
      <c r="F20" s="24">
        <v>2342086902</v>
      </c>
      <c r="G20" s="24">
        <v>211732967</v>
      </c>
      <c r="H20" s="24">
        <v>199130585</v>
      </c>
      <c r="I20" s="24">
        <v>163092615</v>
      </c>
      <c r="J20" s="24">
        <v>573956167</v>
      </c>
      <c r="K20" s="24">
        <v>171719430</v>
      </c>
      <c r="L20" s="24">
        <v>179794864</v>
      </c>
      <c r="M20" s="24">
        <v>213200938</v>
      </c>
      <c r="N20" s="24">
        <v>564715232</v>
      </c>
      <c r="O20" s="24">
        <v>202482564</v>
      </c>
      <c r="P20" s="24">
        <v>85857325</v>
      </c>
      <c r="Q20" s="24">
        <v>190719734</v>
      </c>
      <c r="R20" s="24">
        <v>479059623</v>
      </c>
      <c r="S20" s="24">
        <v>164737806</v>
      </c>
      <c r="T20" s="24">
        <v>159688700</v>
      </c>
      <c r="U20" s="24">
        <v>174347462</v>
      </c>
      <c r="V20" s="24">
        <v>498773968</v>
      </c>
      <c r="W20" s="24">
        <v>2116504990</v>
      </c>
      <c r="X20" s="24">
        <v>2137168942</v>
      </c>
      <c r="Y20" s="24">
        <v>-20663952</v>
      </c>
      <c r="Z20" s="6">
        <v>-0.97</v>
      </c>
      <c r="AA20" s="22">
        <v>2342086902</v>
      </c>
    </row>
    <row r="21" spans="1:27" ht="13.5">
      <c r="A21" s="5" t="s">
        <v>48</v>
      </c>
      <c r="B21" s="3"/>
      <c r="C21" s="22">
        <v>421253174</v>
      </c>
      <c r="D21" s="22"/>
      <c r="E21" s="23">
        <v>718214966</v>
      </c>
      <c r="F21" s="24">
        <v>712683482</v>
      </c>
      <c r="G21" s="24">
        <v>72209579</v>
      </c>
      <c r="H21" s="24">
        <v>28611183</v>
      </c>
      <c r="I21" s="24">
        <v>24058274</v>
      </c>
      <c r="J21" s="24">
        <v>124879036</v>
      </c>
      <c r="K21" s="24">
        <v>31096611</v>
      </c>
      <c r="L21" s="24">
        <v>29577804</v>
      </c>
      <c r="M21" s="24">
        <v>49424309</v>
      </c>
      <c r="N21" s="24">
        <v>110098724</v>
      </c>
      <c r="O21" s="24">
        <v>33956329</v>
      </c>
      <c r="P21" s="24">
        <v>25680018</v>
      </c>
      <c r="Q21" s="24">
        <v>88327723</v>
      </c>
      <c r="R21" s="24">
        <v>147964070</v>
      </c>
      <c r="S21" s="24">
        <v>31759715</v>
      </c>
      <c r="T21" s="24">
        <v>30665964</v>
      </c>
      <c r="U21" s="24">
        <v>55182680</v>
      </c>
      <c r="V21" s="24">
        <v>117608359</v>
      </c>
      <c r="W21" s="24">
        <v>500550189</v>
      </c>
      <c r="X21" s="24">
        <v>718214966</v>
      </c>
      <c r="Y21" s="24">
        <v>-217664777</v>
      </c>
      <c r="Z21" s="6">
        <v>-30.31</v>
      </c>
      <c r="AA21" s="22">
        <v>712683482</v>
      </c>
    </row>
    <row r="22" spans="1:27" ht="13.5">
      <c r="A22" s="5" t="s">
        <v>49</v>
      </c>
      <c r="B22" s="3"/>
      <c r="C22" s="25">
        <v>820959607</v>
      </c>
      <c r="D22" s="25"/>
      <c r="E22" s="26">
        <v>766814125</v>
      </c>
      <c r="F22" s="27">
        <v>389022511</v>
      </c>
      <c r="G22" s="27">
        <v>32650121</v>
      </c>
      <c r="H22" s="27">
        <v>17787757</v>
      </c>
      <c r="I22" s="27">
        <v>20286530</v>
      </c>
      <c r="J22" s="27">
        <v>70724408</v>
      </c>
      <c r="K22" s="27">
        <v>24721573</v>
      </c>
      <c r="L22" s="27">
        <v>33121574</v>
      </c>
      <c r="M22" s="27">
        <v>34608412</v>
      </c>
      <c r="N22" s="27">
        <v>92451559</v>
      </c>
      <c r="O22" s="27">
        <v>15979273</v>
      </c>
      <c r="P22" s="27">
        <v>33216915</v>
      </c>
      <c r="Q22" s="27">
        <v>38101594</v>
      </c>
      <c r="R22" s="27">
        <v>87297782</v>
      </c>
      <c r="S22" s="27">
        <v>31974930</v>
      </c>
      <c r="T22" s="27">
        <v>16804704</v>
      </c>
      <c r="U22" s="27">
        <v>57921718</v>
      </c>
      <c r="V22" s="27">
        <v>106701352</v>
      </c>
      <c r="W22" s="27">
        <v>357175101</v>
      </c>
      <c r="X22" s="27">
        <v>766814128</v>
      </c>
      <c r="Y22" s="27">
        <v>-409639027</v>
      </c>
      <c r="Z22" s="7">
        <v>-53.42</v>
      </c>
      <c r="AA22" s="25">
        <v>389022511</v>
      </c>
    </row>
    <row r="23" spans="1:27" ht="13.5">
      <c r="A23" s="5" t="s">
        <v>50</v>
      </c>
      <c r="B23" s="3"/>
      <c r="C23" s="22">
        <v>127265831</v>
      </c>
      <c r="D23" s="22"/>
      <c r="E23" s="23">
        <v>186905524</v>
      </c>
      <c r="F23" s="24">
        <v>186905436</v>
      </c>
      <c r="G23" s="24">
        <v>25008992</v>
      </c>
      <c r="H23" s="24">
        <v>9275925</v>
      </c>
      <c r="I23" s="24">
        <v>9456337</v>
      </c>
      <c r="J23" s="24">
        <v>43741254</v>
      </c>
      <c r="K23" s="24">
        <v>8698233</v>
      </c>
      <c r="L23" s="24">
        <v>8264261</v>
      </c>
      <c r="M23" s="24">
        <v>16483620</v>
      </c>
      <c r="N23" s="24">
        <v>33446114</v>
      </c>
      <c r="O23" s="24">
        <v>8571275</v>
      </c>
      <c r="P23" s="24">
        <v>10363331</v>
      </c>
      <c r="Q23" s="24">
        <v>26994277</v>
      </c>
      <c r="R23" s="24">
        <v>45928883</v>
      </c>
      <c r="S23" s="24">
        <v>9521586</v>
      </c>
      <c r="T23" s="24">
        <v>9226204</v>
      </c>
      <c r="U23" s="24">
        <v>8952207</v>
      </c>
      <c r="V23" s="24">
        <v>27699997</v>
      </c>
      <c r="W23" s="24">
        <v>150816248</v>
      </c>
      <c r="X23" s="24">
        <v>186905525</v>
      </c>
      <c r="Y23" s="24">
        <v>-36089277</v>
      </c>
      <c r="Z23" s="6">
        <v>-19.31</v>
      </c>
      <c r="AA23" s="22">
        <v>186905436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429529092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429529092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3963052494</v>
      </c>
      <c r="D25" s="40">
        <f>+D5+D9+D15+D19+D24</f>
        <v>0</v>
      </c>
      <c r="E25" s="41">
        <f t="shared" si="4"/>
        <v>4455775815</v>
      </c>
      <c r="F25" s="42">
        <f t="shared" si="4"/>
        <v>4749208497</v>
      </c>
      <c r="G25" s="42">
        <f t="shared" si="4"/>
        <v>393066950</v>
      </c>
      <c r="H25" s="42">
        <f t="shared" si="4"/>
        <v>305759136</v>
      </c>
      <c r="I25" s="42">
        <f t="shared" si="4"/>
        <v>263636018</v>
      </c>
      <c r="J25" s="42">
        <f t="shared" si="4"/>
        <v>962462104</v>
      </c>
      <c r="K25" s="42">
        <f t="shared" si="4"/>
        <v>303923487</v>
      </c>
      <c r="L25" s="42">
        <f t="shared" si="4"/>
        <v>296723771</v>
      </c>
      <c r="M25" s="42">
        <f t="shared" si="4"/>
        <v>369302711</v>
      </c>
      <c r="N25" s="42">
        <f t="shared" si="4"/>
        <v>969949969</v>
      </c>
      <c r="O25" s="42">
        <f t="shared" si="4"/>
        <v>301029683</v>
      </c>
      <c r="P25" s="42">
        <f t="shared" si="4"/>
        <v>227852190</v>
      </c>
      <c r="Q25" s="42">
        <f t="shared" si="4"/>
        <v>377681123</v>
      </c>
      <c r="R25" s="42">
        <f t="shared" si="4"/>
        <v>906562996</v>
      </c>
      <c r="S25" s="42">
        <f t="shared" si="4"/>
        <v>301974375</v>
      </c>
      <c r="T25" s="42">
        <f t="shared" si="4"/>
        <v>269073724</v>
      </c>
      <c r="U25" s="42">
        <f t="shared" si="4"/>
        <v>371940320</v>
      </c>
      <c r="V25" s="42">
        <f t="shared" si="4"/>
        <v>942988419</v>
      </c>
      <c r="W25" s="42">
        <f t="shared" si="4"/>
        <v>3781963488</v>
      </c>
      <c r="X25" s="42">
        <f t="shared" si="4"/>
        <v>4455775817</v>
      </c>
      <c r="Y25" s="42">
        <f t="shared" si="4"/>
        <v>-673812329</v>
      </c>
      <c r="Z25" s="43">
        <f>+IF(X25&lt;&gt;0,+(Y25/X25)*100,0)</f>
        <v>-15.122222406908852</v>
      </c>
      <c r="AA25" s="40">
        <f>+AA5+AA9+AA15+AA19+AA24</f>
        <v>4749208497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417526062</v>
      </c>
      <c r="D28" s="19">
        <f>SUM(D29:D31)</f>
        <v>0</v>
      </c>
      <c r="E28" s="20">
        <f t="shared" si="5"/>
        <v>442121514</v>
      </c>
      <c r="F28" s="21">
        <f t="shared" si="5"/>
        <v>396759802</v>
      </c>
      <c r="G28" s="21">
        <f t="shared" si="5"/>
        <v>19035738</v>
      </c>
      <c r="H28" s="21">
        <f t="shared" si="5"/>
        <v>26857705</v>
      </c>
      <c r="I28" s="21">
        <f t="shared" si="5"/>
        <v>24567174</v>
      </c>
      <c r="J28" s="21">
        <f t="shared" si="5"/>
        <v>70460617</v>
      </c>
      <c r="K28" s="21">
        <f t="shared" si="5"/>
        <v>24673935</v>
      </c>
      <c r="L28" s="21">
        <f t="shared" si="5"/>
        <v>26092627</v>
      </c>
      <c r="M28" s="21">
        <f t="shared" si="5"/>
        <v>19273330</v>
      </c>
      <c r="N28" s="21">
        <f t="shared" si="5"/>
        <v>70039892</v>
      </c>
      <c r="O28" s="21">
        <f t="shared" si="5"/>
        <v>24969374</v>
      </c>
      <c r="P28" s="21">
        <f t="shared" si="5"/>
        <v>22505514</v>
      </c>
      <c r="Q28" s="21">
        <f t="shared" si="5"/>
        <v>41189068</v>
      </c>
      <c r="R28" s="21">
        <f t="shared" si="5"/>
        <v>88663956</v>
      </c>
      <c r="S28" s="21">
        <f t="shared" si="5"/>
        <v>24750854</v>
      </c>
      <c r="T28" s="21">
        <f t="shared" si="5"/>
        <v>25798560</v>
      </c>
      <c r="U28" s="21">
        <f t="shared" si="5"/>
        <v>45333631</v>
      </c>
      <c r="V28" s="21">
        <f t="shared" si="5"/>
        <v>95883045</v>
      </c>
      <c r="W28" s="21">
        <f t="shared" si="5"/>
        <v>325047510</v>
      </c>
      <c r="X28" s="21">
        <f t="shared" si="5"/>
        <v>442121515</v>
      </c>
      <c r="Y28" s="21">
        <f t="shared" si="5"/>
        <v>-117074005</v>
      </c>
      <c r="Z28" s="4">
        <f>+IF(X28&lt;&gt;0,+(Y28/X28)*100,0)</f>
        <v>-26.480051530629538</v>
      </c>
      <c r="AA28" s="19">
        <f>SUM(AA29:AA31)</f>
        <v>396759802</v>
      </c>
    </row>
    <row r="29" spans="1:27" ht="13.5">
      <c r="A29" s="5" t="s">
        <v>33</v>
      </c>
      <c r="B29" s="3"/>
      <c r="C29" s="22">
        <v>151344483</v>
      </c>
      <c r="D29" s="22"/>
      <c r="E29" s="23">
        <v>193690074</v>
      </c>
      <c r="F29" s="24">
        <v>110946243</v>
      </c>
      <c r="G29" s="24">
        <v>7030712</v>
      </c>
      <c r="H29" s="24">
        <v>12420979</v>
      </c>
      <c r="I29" s="24">
        <v>8518044</v>
      </c>
      <c r="J29" s="24">
        <v>27969735</v>
      </c>
      <c r="K29" s="24">
        <v>7794470</v>
      </c>
      <c r="L29" s="24">
        <v>9604079</v>
      </c>
      <c r="M29" s="24">
        <v>6962363</v>
      </c>
      <c r="N29" s="24">
        <v>24360912</v>
      </c>
      <c r="O29" s="24">
        <v>6958835</v>
      </c>
      <c r="P29" s="24">
        <v>9651822</v>
      </c>
      <c r="Q29" s="24">
        <v>10705605</v>
      </c>
      <c r="R29" s="24">
        <v>27316262</v>
      </c>
      <c r="S29" s="24">
        <v>8288291</v>
      </c>
      <c r="T29" s="24">
        <v>8397117</v>
      </c>
      <c r="U29" s="24">
        <v>10845494</v>
      </c>
      <c r="V29" s="24">
        <v>27530902</v>
      </c>
      <c r="W29" s="24">
        <v>107177811</v>
      </c>
      <c r="X29" s="24">
        <v>193690074</v>
      </c>
      <c r="Y29" s="24">
        <v>-86512263</v>
      </c>
      <c r="Z29" s="6">
        <v>-44.67</v>
      </c>
      <c r="AA29" s="22">
        <v>110946243</v>
      </c>
    </row>
    <row r="30" spans="1:27" ht="13.5">
      <c r="A30" s="5" t="s">
        <v>34</v>
      </c>
      <c r="B30" s="3"/>
      <c r="C30" s="25">
        <v>146523974</v>
      </c>
      <c r="D30" s="25"/>
      <c r="E30" s="26">
        <v>121578227</v>
      </c>
      <c r="F30" s="27">
        <v>143730478</v>
      </c>
      <c r="G30" s="27">
        <v>5234064</v>
      </c>
      <c r="H30" s="27">
        <v>5714874</v>
      </c>
      <c r="I30" s="27">
        <v>7360055</v>
      </c>
      <c r="J30" s="27">
        <v>18308993</v>
      </c>
      <c r="K30" s="27">
        <v>6911142</v>
      </c>
      <c r="L30" s="27">
        <v>7085252</v>
      </c>
      <c r="M30" s="27">
        <v>5122572</v>
      </c>
      <c r="N30" s="27">
        <v>19118966</v>
      </c>
      <c r="O30" s="27">
        <v>9980031</v>
      </c>
      <c r="P30" s="27">
        <v>5350870</v>
      </c>
      <c r="Q30" s="27">
        <v>10114435</v>
      </c>
      <c r="R30" s="27">
        <v>25445336</v>
      </c>
      <c r="S30" s="27">
        <v>13595596</v>
      </c>
      <c r="T30" s="27">
        <v>6494460</v>
      </c>
      <c r="U30" s="27">
        <v>20944884</v>
      </c>
      <c r="V30" s="27">
        <v>41034940</v>
      </c>
      <c r="W30" s="27">
        <v>103908235</v>
      </c>
      <c r="X30" s="27">
        <v>121578228</v>
      </c>
      <c r="Y30" s="27">
        <v>-17669993</v>
      </c>
      <c r="Z30" s="7">
        <v>-14.53</v>
      </c>
      <c r="AA30" s="25">
        <v>143730478</v>
      </c>
    </row>
    <row r="31" spans="1:27" ht="13.5">
      <c r="A31" s="5" t="s">
        <v>35</v>
      </c>
      <c r="B31" s="3"/>
      <c r="C31" s="22">
        <v>119657605</v>
      </c>
      <c r="D31" s="22"/>
      <c r="E31" s="23">
        <v>126853213</v>
      </c>
      <c r="F31" s="24">
        <v>142083081</v>
      </c>
      <c r="G31" s="24">
        <v>6770962</v>
      </c>
      <c r="H31" s="24">
        <v>8721852</v>
      </c>
      <c r="I31" s="24">
        <v>8689075</v>
      </c>
      <c r="J31" s="24">
        <v>24181889</v>
      </c>
      <c r="K31" s="24">
        <v>9968323</v>
      </c>
      <c r="L31" s="24">
        <v>9403296</v>
      </c>
      <c r="M31" s="24">
        <v>7188395</v>
      </c>
      <c r="N31" s="24">
        <v>26560014</v>
      </c>
      <c r="O31" s="24">
        <v>8030508</v>
      </c>
      <c r="P31" s="24">
        <v>7502822</v>
      </c>
      <c r="Q31" s="24">
        <v>20369028</v>
      </c>
      <c r="R31" s="24">
        <v>35902358</v>
      </c>
      <c r="S31" s="24">
        <v>2866967</v>
      </c>
      <c r="T31" s="24">
        <v>10906983</v>
      </c>
      <c r="U31" s="24">
        <v>13543253</v>
      </c>
      <c r="V31" s="24">
        <v>27317203</v>
      </c>
      <c r="W31" s="24">
        <v>113961464</v>
      </c>
      <c r="X31" s="24">
        <v>126853213</v>
      </c>
      <c r="Y31" s="24">
        <v>-12891749</v>
      </c>
      <c r="Z31" s="6">
        <v>-10.16</v>
      </c>
      <c r="AA31" s="22">
        <v>142083081</v>
      </c>
    </row>
    <row r="32" spans="1:27" ht="13.5">
      <c r="A32" s="2" t="s">
        <v>36</v>
      </c>
      <c r="B32" s="3"/>
      <c r="C32" s="19">
        <f aca="true" t="shared" si="6" ref="C32:Y32">SUM(C33:C37)</f>
        <v>246983969</v>
      </c>
      <c r="D32" s="19">
        <f>SUM(D33:D37)</f>
        <v>0</v>
      </c>
      <c r="E32" s="20">
        <f t="shared" si="6"/>
        <v>290164848</v>
      </c>
      <c r="F32" s="21">
        <f t="shared" si="6"/>
        <v>325387254</v>
      </c>
      <c r="G32" s="21">
        <f t="shared" si="6"/>
        <v>15155032</v>
      </c>
      <c r="H32" s="21">
        <f t="shared" si="6"/>
        <v>17186286</v>
      </c>
      <c r="I32" s="21">
        <f t="shared" si="6"/>
        <v>17862004</v>
      </c>
      <c r="J32" s="21">
        <f t="shared" si="6"/>
        <v>50203322</v>
      </c>
      <c r="K32" s="21">
        <f t="shared" si="6"/>
        <v>16179193</v>
      </c>
      <c r="L32" s="21">
        <f t="shared" si="6"/>
        <v>15994192</v>
      </c>
      <c r="M32" s="21">
        <f t="shared" si="6"/>
        <v>16225298</v>
      </c>
      <c r="N32" s="21">
        <f t="shared" si="6"/>
        <v>48398683</v>
      </c>
      <c r="O32" s="21">
        <f t="shared" si="6"/>
        <v>16883453</v>
      </c>
      <c r="P32" s="21">
        <f t="shared" si="6"/>
        <v>16539185</v>
      </c>
      <c r="Q32" s="21">
        <f t="shared" si="6"/>
        <v>21222730</v>
      </c>
      <c r="R32" s="21">
        <f t="shared" si="6"/>
        <v>54645368</v>
      </c>
      <c r="S32" s="21">
        <f t="shared" si="6"/>
        <v>17933999</v>
      </c>
      <c r="T32" s="21">
        <f t="shared" si="6"/>
        <v>18745384</v>
      </c>
      <c r="U32" s="21">
        <f t="shared" si="6"/>
        <v>22661339</v>
      </c>
      <c r="V32" s="21">
        <f t="shared" si="6"/>
        <v>59340722</v>
      </c>
      <c r="W32" s="21">
        <f t="shared" si="6"/>
        <v>212588095</v>
      </c>
      <c r="X32" s="21">
        <f t="shared" si="6"/>
        <v>290164851</v>
      </c>
      <c r="Y32" s="21">
        <f t="shared" si="6"/>
        <v>-77576756</v>
      </c>
      <c r="Z32" s="4">
        <f>+IF(X32&lt;&gt;0,+(Y32/X32)*100,0)</f>
        <v>-26.735407728622512</v>
      </c>
      <c r="AA32" s="19">
        <f>SUM(AA33:AA37)</f>
        <v>325387254</v>
      </c>
    </row>
    <row r="33" spans="1:27" ht="13.5">
      <c r="A33" s="5" t="s">
        <v>37</v>
      </c>
      <c r="B33" s="3"/>
      <c r="C33" s="22">
        <v>45093380</v>
      </c>
      <c r="D33" s="22"/>
      <c r="E33" s="23">
        <v>53102397</v>
      </c>
      <c r="F33" s="24">
        <v>84973842</v>
      </c>
      <c r="G33" s="24">
        <v>3320614</v>
      </c>
      <c r="H33" s="24">
        <v>3912416</v>
      </c>
      <c r="I33" s="24">
        <v>3813391</v>
      </c>
      <c r="J33" s="24">
        <v>11046421</v>
      </c>
      <c r="K33" s="24">
        <v>3593434</v>
      </c>
      <c r="L33" s="24">
        <v>3226309</v>
      </c>
      <c r="M33" s="24">
        <v>3514216</v>
      </c>
      <c r="N33" s="24">
        <v>10333959</v>
      </c>
      <c r="O33" s="24">
        <v>3416685</v>
      </c>
      <c r="P33" s="24">
        <v>3461329</v>
      </c>
      <c r="Q33" s="24">
        <v>4107369</v>
      </c>
      <c r="R33" s="24">
        <v>10985383</v>
      </c>
      <c r="S33" s="24">
        <v>3331893</v>
      </c>
      <c r="T33" s="24">
        <v>3598777</v>
      </c>
      <c r="U33" s="24">
        <v>5724787</v>
      </c>
      <c r="V33" s="24">
        <v>12655457</v>
      </c>
      <c r="W33" s="24">
        <v>45021220</v>
      </c>
      <c r="X33" s="24">
        <v>53102397</v>
      </c>
      <c r="Y33" s="24">
        <v>-8081177</v>
      </c>
      <c r="Z33" s="6">
        <v>-15.22</v>
      </c>
      <c r="AA33" s="22">
        <v>84973842</v>
      </c>
    </row>
    <row r="34" spans="1:27" ht="13.5">
      <c r="A34" s="5" t="s">
        <v>38</v>
      </c>
      <c r="B34" s="3"/>
      <c r="C34" s="22">
        <v>49332428</v>
      </c>
      <c r="D34" s="22"/>
      <c r="E34" s="23">
        <v>89958493</v>
      </c>
      <c r="F34" s="24">
        <v>90018451</v>
      </c>
      <c r="G34" s="24">
        <v>3333102</v>
      </c>
      <c r="H34" s="24">
        <v>3690878</v>
      </c>
      <c r="I34" s="24">
        <v>3604132</v>
      </c>
      <c r="J34" s="24">
        <v>10628112</v>
      </c>
      <c r="K34" s="24">
        <v>3814993</v>
      </c>
      <c r="L34" s="24">
        <v>3381591</v>
      </c>
      <c r="M34" s="24">
        <v>3824924</v>
      </c>
      <c r="N34" s="24">
        <v>11021508</v>
      </c>
      <c r="O34" s="24">
        <v>3570894</v>
      </c>
      <c r="P34" s="24">
        <v>3707440</v>
      </c>
      <c r="Q34" s="24">
        <v>4139220</v>
      </c>
      <c r="R34" s="24">
        <v>11417554</v>
      </c>
      <c r="S34" s="24">
        <v>4105044</v>
      </c>
      <c r="T34" s="24">
        <v>3467833</v>
      </c>
      <c r="U34" s="24">
        <v>3466928</v>
      </c>
      <c r="V34" s="24">
        <v>11039805</v>
      </c>
      <c r="W34" s="24">
        <v>44106979</v>
      </c>
      <c r="X34" s="24">
        <v>89958493</v>
      </c>
      <c r="Y34" s="24">
        <v>-45851514</v>
      </c>
      <c r="Z34" s="6">
        <v>-50.97</v>
      </c>
      <c r="AA34" s="22">
        <v>90018451</v>
      </c>
    </row>
    <row r="35" spans="1:27" ht="13.5">
      <c r="A35" s="5" t="s">
        <v>39</v>
      </c>
      <c r="B35" s="3"/>
      <c r="C35" s="22">
        <v>133404404</v>
      </c>
      <c r="D35" s="22"/>
      <c r="E35" s="23">
        <v>127736627</v>
      </c>
      <c r="F35" s="24">
        <v>130952031</v>
      </c>
      <c r="G35" s="24">
        <v>7818190</v>
      </c>
      <c r="H35" s="24">
        <v>8914394</v>
      </c>
      <c r="I35" s="24">
        <v>9696481</v>
      </c>
      <c r="J35" s="24">
        <v>26429065</v>
      </c>
      <c r="K35" s="24">
        <v>7973476</v>
      </c>
      <c r="L35" s="24">
        <v>8503938</v>
      </c>
      <c r="M35" s="24">
        <v>8160175</v>
      </c>
      <c r="N35" s="24">
        <v>24637589</v>
      </c>
      <c r="O35" s="24">
        <v>9166497</v>
      </c>
      <c r="P35" s="24">
        <v>8637645</v>
      </c>
      <c r="Q35" s="24">
        <v>12085072</v>
      </c>
      <c r="R35" s="24">
        <v>29889214</v>
      </c>
      <c r="S35" s="24">
        <v>9570487</v>
      </c>
      <c r="T35" s="24">
        <v>10941330</v>
      </c>
      <c r="U35" s="24">
        <v>12211416</v>
      </c>
      <c r="V35" s="24">
        <v>32723233</v>
      </c>
      <c r="W35" s="24">
        <v>113679101</v>
      </c>
      <c r="X35" s="24">
        <v>127736629</v>
      </c>
      <c r="Y35" s="24">
        <v>-14057528</v>
      </c>
      <c r="Z35" s="6">
        <v>-11.01</v>
      </c>
      <c r="AA35" s="22">
        <v>130952031</v>
      </c>
    </row>
    <row r="36" spans="1:27" ht="13.5">
      <c r="A36" s="5" t="s">
        <v>40</v>
      </c>
      <c r="B36" s="3"/>
      <c r="C36" s="22">
        <v>19153757</v>
      </c>
      <c r="D36" s="22"/>
      <c r="E36" s="23">
        <v>18349208</v>
      </c>
      <c r="F36" s="24">
        <v>18408207</v>
      </c>
      <c r="G36" s="24">
        <v>680601</v>
      </c>
      <c r="H36" s="24">
        <v>665863</v>
      </c>
      <c r="I36" s="24">
        <v>745219</v>
      </c>
      <c r="J36" s="24">
        <v>2091683</v>
      </c>
      <c r="K36" s="24">
        <v>797168</v>
      </c>
      <c r="L36" s="24">
        <v>882204</v>
      </c>
      <c r="M36" s="24">
        <v>725862</v>
      </c>
      <c r="N36" s="24">
        <v>2405234</v>
      </c>
      <c r="O36" s="24">
        <v>729255</v>
      </c>
      <c r="P36" s="24">
        <v>732650</v>
      </c>
      <c r="Q36" s="24">
        <v>890947</v>
      </c>
      <c r="R36" s="24">
        <v>2352852</v>
      </c>
      <c r="S36" s="24">
        <v>926453</v>
      </c>
      <c r="T36" s="24">
        <v>737323</v>
      </c>
      <c r="U36" s="24">
        <v>1258087</v>
      </c>
      <c r="V36" s="24">
        <v>2921863</v>
      </c>
      <c r="W36" s="24">
        <v>9771632</v>
      </c>
      <c r="X36" s="24">
        <v>18349209</v>
      </c>
      <c r="Y36" s="24">
        <v>-8577577</v>
      </c>
      <c r="Z36" s="6">
        <v>-46.75</v>
      </c>
      <c r="AA36" s="22">
        <v>18408207</v>
      </c>
    </row>
    <row r="37" spans="1:27" ht="13.5">
      <c r="A37" s="5" t="s">
        <v>41</v>
      </c>
      <c r="B37" s="3"/>
      <c r="C37" s="25"/>
      <c r="D37" s="25"/>
      <c r="E37" s="26">
        <v>1018123</v>
      </c>
      <c r="F37" s="27">
        <v>1034723</v>
      </c>
      <c r="G37" s="27">
        <v>2525</v>
      </c>
      <c r="H37" s="27">
        <v>2735</v>
      </c>
      <c r="I37" s="27">
        <v>2781</v>
      </c>
      <c r="J37" s="27">
        <v>8041</v>
      </c>
      <c r="K37" s="27">
        <v>122</v>
      </c>
      <c r="L37" s="27">
        <v>150</v>
      </c>
      <c r="M37" s="27">
        <v>121</v>
      </c>
      <c r="N37" s="27">
        <v>393</v>
      </c>
      <c r="O37" s="27">
        <v>122</v>
      </c>
      <c r="P37" s="27">
        <v>121</v>
      </c>
      <c r="Q37" s="27">
        <v>122</v>
      </c>
      <c r="R37" s="27">
        <v>365</v>
      </c>
      <c r="S37" s="27">
        <v>122</v>
      </c>
      <c r="T37" s="27">
        <v>121</v>
      </c>
      <c r="U37" s="27">
        <v>121</v>
      </c>
      <c r="V37" s="27">
        <v>364</v>
      </c>
      <c r="W37" s="27">
        <v>9163</v>
      </c>
      <c r="X37" s="27">
        <v>1018123</v>
      </c>
      <c r="Y37" s="27">
        <v>-1008960</v>
      </c>
      <c r="Z37" s="7">
        <v>-99.1</v>
      </c>
      <c r="AA37" s="25">
        <v>1034723</v>
      </c>
    </row>
    <row r="38" spans="1:27" ht="13.5">
      <c r="A38" s="2" t="s">
        <v>42</v>
      </c>
      <c r="B38" s="8"/>
      <c r="C38" s="19">
        <f aca="true" t="shared" si="7" ref="C38:Y38">SUM(C39:C41)</f>
        <v>366630363</v>
      </c>
      <c r="D38" s="19">
        <f>SUM(D39:D41)</f>
        <v>0</v>
      </c>
      <c r="E38" s="20">
        <f t="shared" si="7"/>
        <v>380982353</v>
      </c>
      <c r="F38" s="21">
        <f t="shared" si="7"/>
        <v>455286566</v>
      </c>
      <c r="G38" s="21">
        <f t="shared" si="7"/>
        <v>10166797</v>
      </c>
      <c r="H38" s="21">
        <f t="shared" si="7"/>
        <v>13962154</v>
      </c>
      <c r="I38" s="21">
        <f t="shared" si="7"/>
        <v>15802448</v>
      </c>
      <c r="J38" s="21">
        <f t="shared" si="7"/>
        <v>39931399</v>
      </c>
      <c r="K38" s="21">
        <f t="shared" si="7"/>
        <v>15938344</v>
      </c>
      <c r="L38" s="21">
        <f t="shared" si="7"/>
        <v>25773586</v>
      </c>
      <c r="M38" s="21">
        <f t="shared" si="7"/>
        <v>21911605</v>
      </c>
      <c r="N38" s="21">
        <f t="shared" si="7"/>
        <v>63623535</v>
      </c>
      <c r="O38" s="21">
        <f t="shared" si="7"/>
        <v>13322283</v>
      </c>
      <c r="P38" s="21">
        <f t="shared" si="7"/>
        <v>16447370</v>
      </c>
      <c r="Q38" s="21">
        <f t="shared" si="7"/>
        <v>188226576</v>
      </c>
      <c r="R38" s="21">
        <f t="shared" si="7"/>
        <v>217996229</v>
      </c>
      <c r="S38" s="21">
        <f t="shared" si="7"/>
        <v>41494095</v>
      </c>
      <c r="T38" s="21">
        <f t="shared" si="7"/>
        <v>32331867</v>
      </c>
      <c r="U38" s="21">
        <f t="shared" si="7"/>
        <v>44031790</v>
      </c>
      <c r="V38" s="21">
        <f t="shared" si="7"/>
        <v>117857752</v>
      </c>
      <c r="W38" s="21">
        <f t="shared" si="7"/>
        <v>439408915</v>
      </c>
      <c r="X38" s="21">
        <f t="shared" si="7"/>
        <v>380982352</v>
      </c>
      <c r="Y38" s="21">
        <f t="shared" si="7"/>
        <v>58426563</v>
      </c>
      <c r="Z38" s="4">
        <f>+IF(X38&lt;&gt;0,+(Y38/X38)*100,0)</f>
        <v>15.33576626142515</v>
      </c>
      <c r="AA38" s="19">
        <f>SUM(AA39:AA41)</f>
        <v>455286566</v>
      </c>
    </row>
    <row r="39" spans="1:27" ht="13.5">
      <c r="A39" s="5" t="s">
        <v>43</v>
      </c>
      <c r="B39" s="3"/>
      <c r="C39" s="22">
        <v>54441530</v>
      </c>
      <c r="D39" s="22"/>
      <c r="E39" s="23">
        <v>44214813</v>
      </c>
      <c r="F39" s="24">
        <v>51728466</v>
      </c>
      <c r="G39" s="24">
        <v>3575740</v>
      </c>
      <c r="H39" s="24">
        <v>3560304</v>
      </c>
      <c r="I39" s="24">
        <v>4897475</v>
      </c>
      <c r="J39" s="24">
        <v>12033519</v>
      </c>
      <c r="K39" s="24">
        <v>3416902</v>
      </c>
      <c r="L39" s="24">
        <v>3627685</v>
      </c>
      <c r="M39" s="24">
        <v>3246441</v>
      </c>
      <c r="N39" s="24">
        <v>10291028</v>
      </c>
      <c r="O39" s="24">
        <v>2700682</v>
      </c>
      <c r="P39" s="24">
        <v>3671741</v>
      </c>
      <c r="Q39" s="24">
        <v>3182688</v>
      </c>
      <c r="R39" s="24">
        <v>9555111</v>
      </c>
      <c r="S39" s="24">
        <v>4131243</v>
      </c>
      <c r="T39" s="24">
        <v>2799120</v>
      </c>
      <c r="U39" s="24">
        <v>4623831</v>
      </c>
      <c r="V39" s="24">
        <v>11554194</v>
      </c>
      <c r="W39" s="24">
        <v>43433852</v>
      </c>
      <c r="X39" s="24">
        <v>44214812</v>
      </c>
      <c r="Y39" s="24">
        <v>-780960</v>
      </c>
      <c r="Z39" s="6">
        <v>-1.77</v>
      </c>
      <c r="AA39" s="22">
        <v>51728466</v>
      </c>
    </row>
    <row r="40" spans="1:27" ht="13.5">
      <c r="A40" s="5" t="s">
        <v>44</v>
      </c>
      <c r="B40" s="3"/>
      <c r="C40" s="22">
        <v>307624691</v>
      </c>
      <c r="D40" s="22"/>
      <c r="E40" s="23">
        <v>331991997</v>
      </c>
      <c r="F40" s="24">
        <v>399051458</v>
      </c>
      <c r="G40" s="24">
        <v>6340148</v>
      </c>
      <c r="H40" s="24">
        <v>10196924</v>
      </c>
      <c r="I40" s="24">
        <v>10692311</v>
      </c>
      <c r="J40" s="24">
        <v>27229383</v>
      </c>
      <c r="K40" s="24">
        <v>12314999</v>
      </c>
      <c r="L40" s="24">
        <v>21893941</v>
      </c>
      <c r="M40" s="24">
        <v>18409995</v>
      </c>
      <c r="N40" s="24">
        <v>52618935</v>
      </c>
      <c r="O40" s="24">
        <v>10403173</v>
      </c>
      <c r="P40" s="24">
        <v>12471041</v>
      </c>
      <c r="Q40" s="24">
        <v>184780577</v>
      </c>
      <c r="R40" s="24">
        <v>207654791</v>
      </c>
      <c r="S40" s="24">
        <v>37084353</v>
      </c>
      <c r="T40" s="24">
        <v>29225095</v>
      </c>
      <c r="U40" s="24">
        <v>39071682</v>
      </c>
      <c r="V40" s="24">
        <v>105381130</v>
      </c>
      <c r="W40" s="24">
        <v>392884239</v>
      </c>
      <c r="X40" s="24">
        <v>331991997</v>
      </c>
      <c r="Y40" s="24">
        <v>60892242</v>
      </c>
      <c r="Z40" s="6">
        <v>18.34</v>
      </c>
      <c r="AA40" s="22">
        <v>399051458</v>
      </c>
    </row>
    <row r="41" spans="1:27" ht="13.5">
      <c r="A41" s="5" t="s">
        <v>45</v>
      </c>
      <c r="B41" s="3"/>
      <c r="C41" s="22">
        <v>4564142</v>
      </c>
      <c r="D41" s="22"/>
      <c r="E41" s="23">
        <v>4775543</v>
      </c>
      <c r="F41" s="24">
        <v>4506642</v>
      </c>
      <c r="G41" s="24">
        <v>250909</v>
      </c>
      <c r="H41" s="24">
        <v>204926</v>
      </c>
      <c r="I41" s="24">
        <v>212662</v>
      </c>
      <c r="J41" s="24">
        <v>668497</v>
      </c>
      <c r="K41" s="24">
        <v>206443</v>
      </c>
      <c r="L41" s="24">
        <v>251960</v>
      </c>
      <c r="M41" s="24">
        <v>255169</v>
      </c>
      <c r="N41" s="24">
        <v>713572</v>
      </c>
      <c r="O41" s="24">
        <v>218428</v>
      </c>
      <c r="P41" s="24">
        <v>304588</v>
      </c>
      <c r="Q41" s="24">
        <v>263311</v>
      </c>
      <c r="R41" s="24">
        <v>786327</v>
      </c>
      <c r="S41" s="24">
        <v>278499</v>
      </c>
      <c r="T41" s="24">
        <v>307652</v>
      </c>
      <c r="U41" s="24">
        <v>336277</v>
      </c>
      <c r="V41" s="24">
        <v>922428</v>
      </c>
      <c r="W41" s="24">
        <v>3090824</v>
      </c>
      <c r="X41" s="24">
        <v>4775543</v>
      </c>
      <c r="Y41" s="24">
        <v>-1684719</v>
      </c>
      <c r="Z41" s="6">
        <v>-35.28</v>
      </c>
      <c r="AA41" s="22">
        <v>4506642</v>
      </c>
    </row>
    <row r="42" spans="1:27" ht="13.5">
      <c r="A42" s="2" t="s">
        <v>46</v>
      </c>
      <c r="B42" s="8"/>
      <c r="C42" s="19">
        <f aca="true" t="shared" si="8" ref="C42:Y42">SUM(C43:C46)</f>
        <v>2668315104</v>
      </c>
      <c r="D42" s="19">
        <f>SUM(D43:D46)</f>
        <v>0</v>
      </c>
      <c r="E42" s="20">
        <f t="shared" si="8"/>
        <v>2772766328</v>
      </c>
      <c r="F42" s="21">
        <f t="shared" si="8"/>
        <v>3118912621</v>
      </c>
      <c r="G42" s="21">
        <f t="shared" si="8"/>
        <v>146814212</v>
      </c>
      <c r="H42" s="21">
        <f t="shared" si="8"/>
        <v>301122848</v>
      </c>
      <c r="I42" s="21">
        <f t="shared" si="8"/>
        <v>232056376</v>
      </c>
      <c r="J42" s="21">
        <f t="shared" si="8"/>
        <v>679993436</v>
      </c>
      <c r="K42" s="21">
        <f t="shared" si="8"/>
        <v>186798188</v>
      </c>
      <c r="L42" s="21">
        <f t="shared" si="8"/>
        <v>166795447</v>
      </c>
      <c r="M42" s="21">
        <f t="shared" si="8"/>
        <v>225247577</v>
      </c>
      <c r="N42" s="21">
        <f t="shared" si="8"/>
        <v>578841212</v>
      </c>
      <c r="O42" s="21">
        <f t="shared" si="8"/>
        <v>174993690</v>
      </c>
      <c r="P42" s="21">
        <f t="shared" si="8"/>
        <v>188756857</v>
      </c>
      <c r="Q42" s="21">
        <f t="shared" si="8"/>
        <v>431905074</v>
      </c>
      <c r="R42" s="21">
        <f t="shared" si="8"/>
        <v>795655621</v>
      </c>
      <c r="S42" s="21">
        <f t="shared" si="8"/>
        <v>78082311</v>
      </c>
      <c r="T42" s="21">
        <f t="shared" si="8"/>
        <v>191546676</v>
      </c>
      <c r="U42" s="21">
        <f t="shared" si="8"/>
        <v>323045941</v>
      </c>
      <c r="V42" s="21">
        <f t="shared" si="8"/>
        <v>592674928</v>
      </c>
      <c r="W42" s="21">
        <f t="shared" si="8"/>
        <v>2647165197</v>
      </c>
      <c r="X42" s="21">
        <f t="shared" si="8"/>
        <v>2772766317</v>
      </c>
      <c r="Y42" s="21">
        <f t="shared" si="8"/>
        <v>-125601120</v>
      </c>
      <c r="Z42" s="4">
        <f>+IF(X42&lt;&gt;0,+(Y42/X42)*100,0)</f>
        <v>-4.529812672273601</v>
      </c>
      <c r="AA42" s="19">
        <f>SUM(AA43:AA46)</f>
        <v>3118912621</v>
      </c>
    </row>
    <row r="43" spans="1:27" ht="13.5">
      <c r="A43" s="5" t="s">
        <v>47</v>
      </c>
      <c r="B43" s="3"/>
      <c r="C43" s="22">
        <v>1662484975</v>
      </c>
      <c r="D43" s="22"/>
      <c r="E43" s="23">
        <v>1817334399</v>
      </c>
      <c r="F43" s="24">
        <v>2095461366</v>
      </c>
      <c r="G43" s="24">
        <v>104561616</v>
      </c>
      <c r="H43" s="24">
        <v>261188567</v>
      </c>
      <c r="I43" s="24">
        <v>185333607</v>
      </c>
      <c r="J43" s="24">
        <v>551083790</v>
      </c>
      <c r="K43" s="24">
        <v>132038988</v>
      </c>
      <c r="L43" s="24">
        <v>102442332</v>
      </c>
      <c r="M43" s="24">
        <v>165977311</v>
      </c>
      <c r="N43" s="24">
        <v>400458631</v>
      </c>
      <c r="O43" s="24">
        <v>132425091</v>
      </c>
      <c r="P43" s="24">
        <v>139163211</v>
      </c>
      <c r="Q43" s="24">
        <v>266178653</v>
      </c>
      <c r="R43" s="24">
        <v>537766955</v>
      </c>
      <c r="S43" s="24">
        <v>28882450</v>
      </c>
      <c r="T43" s="24">
        <v>123142732</v>
      </c>
      <c r="U43" s="24">
        <v>205872730</v>
      </c>
      <c r="V43" s="24">
        <v>357897912</v>
      </c>
      <c r="W43" s="24">
        <v>1847207288</v>
      </c>
      <c r="X43" s="24">
        <v>1817334399</v>
      </c>
      <c r="Y43" s="24">
        <v>29872889</v>
      </c>
      <c r="Z43" s="6">
        <v>1.64</v>
      </c>
      <c r="AA43" s="22">
        <v>2095461366</v>
      </c>
    </row>
    <row r="44" spans="1:27" ht="13.5">
      <c r="A44" s="5" t="s">
        <v>48</v>
      </c>
      <c r="B44" s="3"/>
      <c r="C44" s="22">
        <v>608166326</v>
      </c>
      <c r="D44" s="22"/>
      <c r="E44" s="23">
        <v>500756587</v>
      </c>
      <c r="F44" s="24">
        <v>538855484</v>
      </c>
      <c r="G44" s="24">
        <v>26509973</v>
      </c>
      <c r="H44" s="24">
        <v>29006765</v>
      </c>
      <c r="I44" s="24">
        <v>31342042</v>
      </c>
      <c r="J44" s="24">
        <v>86858780</v>
      </c>
      <c r="K44" s="24">
        <v>37433040</v>
      </c>
      <c r="L44" s="24">
        <v>34778669</v>
      </c>
      <c r="M44" s="24">
        <v>34867637</v>
      </c>
      <c r="N44" s="24">
        <v>107079346</v>
      </c>
      <c r="O44" s="24">
        <v>31052320</v>
      </c>
      <c r="P44" s="24">
        <v>32136685</v>
      </c>
      <c r="Q44" s="24">
        <v>82355355</v>
      </c>
      <c r="R44" s="24">
        <v>145544360</v>
      </c>
      <c r="S44" s="24">
        <v>14279058</v>
      </c>
      <c r="T44" s="24">
        <v>44757504</v>
      </c>
      <c r="U44" s="24">
        <v>52281309</v>
      </c>
      <c r="V44" s="24">
        <v>111317871</v>
      </c>
      <c r="W44" s="24">
        <v>450800357</v>
      </c>
      <c r="X44" s="24">
        <v>500756586</v>
      </c>
      <c r="Y44" s="24">
        <v>-49956229</v>
      </c>
      <c r="Z44" s="6">
        <v>-9.98</v>
      </c>
      <c r="AA44" s="22">
        <v>538855484</v>
      </c>
    </row>
    <row r="45" spans="1:27" ht="13.5">
      <c r="A45" s="5" t="s">
        <v>49</v>
      </c>
      <c r="B45" s="3"/>
      <c r="C45" s="25">
        <v>215232494</v>
      </c>
      <c r="D45" s="25"/>
      <c r="E45" s="26">
        <v>323031482</v>
      </c>
      <c r="F45" s="27">
        <v>325741915</v>
      </c>
      <c r="G45" s="27">
        <v>7144311</v>
      </c>
      <c r="H45" s="27">
        <v>5777516</v>
      </c>
      <c r="I45" s="27">
        <v>6031642</v>
      </c>
      <c r="J45" s="27">
        <v>18953469</v>
      </c>
      <c r="K45" s="27">
        <v>7089531</v>
      </c>
      <c r="L45" s="27">
        <v>21520561</v>
      </c>
      <c r="M45" s="27">
        <v>14625759</v>
      </c>
      <c r="N45" s="27">
        <v>43235851</v>
      </c>
      <c r="O45" s="27">
        <v>4885921</v>
      </c>
      <c r="P45" s="27">
        <v>10760652</v>
      </c>
      <c r="Q45" s="27">
        <v>67476307</v>
      </c>
      <c r="R45" s="27">
        <v>83122880</v>
      </c>
      <c r="S45" s="27">
        <v>24586383</v>
      </c>
      <c r="T45" s="27">
        <v>14838547</v>
      </c>
      <c r="U45" s="27">
        <v>48527996</v>
      </c>
      <c r="V45" s="27">
        <v>87952926</v>
      </c>
      <c r="W45" s="27">
        <v>233265126</v>
      </c>
      <c r="X45" s="27">
        <v>323031883</v>
      </c>
      <c r="Y45" s="27">
        <v>-89766757</v>
      </c>
      <c r="Z45" s="7">
        <v>-27.79</v>
      </c>
      <c r="AA45" s="25">
        <v>325741915</v>
      </c>
    </row>
    <row r="46" spans="1:27" ht="13.5">
      <c r="A46" s="5" t="s">
        <v>50</v>
      </c>
      <c r="B46" s="3"/>
      <c r="C46" s="22">
        <v>182431309</v>
      </c>
      <c r="D46" s="22"/>
      <c r="E46" s="23">
        <v>131643860</v>
      </c>
      <c r="F46" s="24">
        <v>158853856</v>
      </c>
      <c r="G46" s="24">
        <v>8598312</v>
      </c>
      <c r="H46" s="24">
        <v>5150000</v>
      </c>
      <c r="I46" s="24">
        <v>9349085</v>
      </c>
      <c r="J46" s="24">
        <v>23097397</v>
      </c>
      <c r="K46" s="24">
        <v>10236629</v>
      </c>
      <c r="L46" s="24">
        <v>8053885</v>
      </c>
      <c r="M46" s="24">
        <v>9776870</v>
      </c>
      <c r="N46" s="24">
        <v>28067384</v>
      </c>
      <c r="O46" s="24">
        <v>6630358</v>
      </c>
      <c r="P46" s="24">
        <v>6696309</v>
      </c>
      <c r="Q46" s="24">
        <v>15894759</v>
      </c>
      <c r="R46" s="24">
        <v>29221426</v>
      </c>
      <c r="S46" s="24">
        <v>10334420</v>
      </c>
      <c r="T46" s="24">
        <v>8807893</v>
      </c>
      <c r="U46" s="24">
        <v>16363906</v>
      </c>
      <c r="V46" s="24">
        <v>35506219</v>
      </c>
      <c r="W46" s="24">
        <v>115892426</v>
      </c>
      <c r="X46" s="24">
        <v>131643449</v>
      </c>
      <c r="Y46" s="24">
        <v>-15751023</v>
      </c>
      <c r="Z46" s="6">
        <v>-11.96</v>
      </c>
      <c r="AA46" s="22">
        <v>158853856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3699455498</v>
      </c>
      <c r="D48" s="40">
        <f>+D28+D32+D38+D42+D47</f>
        <v>0</v>
      </c>
      <c r="E48" s="41">
        <f t="shared" si="9"/>
        <v>3886035043</v>
      </c>
      <c r="F48" s="42">
        <f t="shared" si="9"/>
        <v>4296346243</v>
      </c>
      <c r="G48" s="42">
        <f t="shared" si="9"/>
        <v>191171779</v>
      </c>
      <c r="H48" s="42">
        <f t="shared" si="9"/>
        <v>359128993</v>
      </c>
      <c r="I48" s="42">
        <f t="shared" si="9"/>
        <v>290288002</v>
      </c>
      <c r="J48" s="42">
        <f t="shared" si="9"/>
        <v>840588774</v>
      </c>
      <c r="K48" s="42">
        <f t="shared" si="9"/>
        <v>243589660</v>
      </c>
      <c r="L48" s="42">
        <f t="shared" si="9"/>
        <v>234655852</v>
      </c>
      <c r="M48" s="42">
        <f t="shared" si="9"/>
        <v>282657810</v>
      </c>
      <c r="N48" s="42">
        <f t="shared" si="9"/>
        <v>760903322</v>
      </c>
      <c r="O48" s="42">
        <f t="shared" si="9"/>
        <v>230168800</v>
      </c>
      <c r="P48" s="42">
        <f t="shared" si="9"/>
        <v>244248926</v>
      </c>
      <c r="Q48" s="42">
        <f t="shared" si="9"/>
        <v>682543448</v>
      </c>
      <c r="R48" s="42">
        <f t="shared" si="9"/>
        <v>1156961174</v>
      </c>
      <c r="S48" s="42">
        <f t="shared" si="9"/>
        <v>162261259</v>
      </c>
      <c r="T48" s="42">
        <f t="shared" si="9"/>
        <v>268422487</v>
      </c>
      <c r="U48" s="42">
        <f t="shared" si="9"/>
        <v>435072701</v>
      </c>
      <c r="V48" s="42">
        <f t="shared" si="9"/>
        <v>865756447</v>
      </c>
      <c r="W48" s="42">
        <f t="shared" si="9"/>
        <v>3624209717</v>
      </c>
      <c r="X48" s="42">
        <f t="shared" si="9"/>
        <v>3886035035</v>
      </c>
      <c r="Y48" s="42">
        <f t="shared" si="9"/>
        <v>-261825318</v>
      </c>
      <c r="Z48" s="43">
        <f>+IF(X48&lt;&gt;0,+(Y48/X48)*100,0)</f>
        <v>-6.737595406161849</v>
      </c>
      <c r="AA48" s="40">
        <f>+AA28+AA32+AA38+AA42+AA47</f>
        <v>4296346243</v>
      </c>
    </row>
    <row r="49" spans="1:27" ht="13.5">
      <c r="A49" s="14" t="s">
        <v>58</v>
      </c>
      <c r="B49" s="15"/>
      <c r="C49" s="44">
        <f aca="true" t="shared" si="10" ref="C49:Y49">+C25-C48</f>
        <v>263596996</v>
      </c>
      <c r="D49" s="44">
        <f>+D25-D48</f>
        <v>0</v>
      </c>
      <c r="E49" s="45">
        <f t="shared" si="10"/>
        <v>569740772</v>
      </c>
      <c r="F49" s="46">
        <f t="shared" si="10"/>
        <v>452862254</v>
      </c>
      <c r="G49" s="46">
        <f t="shared" si="10"/>
        <v>201895171</v>
      </c>
      <c r="H49" s="46">
        <f t="shared" si="10"/>
        <v>-53369857</v>
      </c>
      <c r="I49" s="46">
        <f t="shared" si="10"/>
        <v>-26651984</v>
      </c>
      <c r="J49" s="46">
        <f t="shared" si="10"/>
        <v>121873330</v>
      </c>
      <c r="K49" s="46">
        <f t="shared" si="10"/>
        <v>60333827</v>
      </c>
      <c r="L49" s="46">
        <f t="shared" si="10"/>
        <v>62067919</v>
      </c>
      <c r="M49" s="46">
        <f t="shared" si="10"/>
        <v>86644901</v>
      </c>
      <c r="N49" s="46">
        <f t="shared" si="10"/>
        <v>209046647</v>
      </c>
      <c r="O49" s="46">
        <f t="shared" si="10"/>
        <v>70860883</v>
      </c>
      <c r="P49" s="46">
        <f t="shared" si="10"/>
        <v>-16396736</v>
      </c>
      <c r="Q49" s="46">
        <f t="shared" si="10"/>
        <v>-304862325</v>
      </c>
      <c r="R49" s="46">
        <f t="shared" si="10"/>
        <v>-250398178</v>
      </c>
      <c r="S49" s="46">
        <f t="shared" si="10"/>
        <v>139713116</v>
      </c>
      <c r="T49" s="46">
        <f t="shared" si="10"/>
        <v>651237</v>
      </c>
      <c r="U49" s="46">
        <f t="shared" si="10"/>
        <v>-63132381</v>
      </c>
      <c r="V49" s="46">
        <f t="shared" si="10"/>
        <v>77231972</v>
      </c>
      <c r="W49" s="46">
        <f t="shared" si="10"/>
        <v>157753771</v>
      </c>
      <c r="X49" s="46">
        <f>IF(F25=F48,0,X25-X48)</f>
        <v>569740782</v>
      </c>
      <c r="Y49" s="46">
        <f t="shared" si="10"/>
        <v>-411987011</v>
      </c>
      <c r="Z49" s="47">
        <f>+IF(X49&lt;&gt;0,+(Y49/X49)*100,0)</f>
        <v>-72.31130788176579</v>
      </c>
      <c r="AA49" s="44">
        <f>+AA25-AA48</f>
        <v>452862254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768631462</v>
      </c>
      <c r="D5" s="19">
        <f>SUM(D6:D8)</f>
        <v>0</v>
      </c>
      <c r="E5" s="20">
        <f t="shared" si="0"/>
        <v>522883042</v>
      </c>
      <c r="F5" s="21">
        <f t="shared" si="0"/>
        <v>574934065</v>
      </c>
      <c r="G5" s="21">
        <f t="shared" si="0"/>
        <v>206772410</v>
      </c>
      <c r="H5" s="21">
        <f t="shared" si="0"/>
        <v>36557383</v>
      </c>
      <c r="I5" s="21">
        <f t="shared" si="0"/>
        <v>36362197</v>
      </c>
      <c r="J5" s="21">
        <f t="shared" si="0"/>
        <v>279691990</v>
      </c>
      <c r="K5" s="21">
        <f t="shared" si="0"/>
        <v>34516681</v>
      </c>
      <c r="L5" s="21">
        <f t="shared" si="0"/>
        <v>33924610</v>
      </c>
      <c r="M5" s="21">
        <f t="shared" si="0"/>
        <v>146988303</v>
      </c>
      <c r="N5" s="21">
        <f t="shared" si="0"/>
        <v>215429594</v>
      </c>
      <c r="O5" s="21">
        <f t="shared" si="0"/>
        <v>36063722</v>
      </c>
      <c r="P5" s="21">
        <f t="shared" si="0"/>
        <v>38403631</v>
      </c>
      <c r="Q5" s="21">
        <f t="shared" si="0"/>
        <v>109568028</v>
      </c>
      <c r="R5" s="21">
        <f t="shared" si="0"/>
        <v>184035381</v>
      </c>
      <c r="S5" s="21">
        <f t="shared" si="0"/>
        <v>26854805</v>
      </c>
      <c r="T5" s="21">
        <f t="shared" si="0"/>
        <v>39158943</v>
      </c>
      <c r="U5" s="21">
        <f t="shared" si="0"/>
        <v>0</v>
      </c>
      <c r="V5" s="21">
        <f t="shared" si="0"/>
        <v>66013748</v>
      </c>
      <c r="W5" s="21">
        <f t="shared" si="0"/>
        <v>745170713</v>
      </c>
      <c r="X5" s="21">
        <f t="shared" si="0"/>
        <v>522882873</v>
      </c>
      <c r="Y5" s="21">
        <f t="shared" si="0"/>
        <v>222287840</v>
      </c>
      <c r="Z5" s="4">
        <f>+IF(X5&lt;&gt;0,+(Y5/X5)*100,0)</f>
        <v>42.51197571736108</v>
      </c>
      <c r="AA5" s="19">
        <f>SUM(AA6:AA8)</f>
        <v>574934065</v>
      </c>
    </row>
    <row r="6" spans="1:27" ht="13.5">
      <c r="A6" s="5" t="s">
        <v>33</v>
      </c>
      <c r="B6" s="3"/>
      <c r="C6" s="22">
        <v>6990799</v>
      </c>
      <c r="D6" s="22"/>
      <c r="E6" s="23">
        <v>3286000</v>
      </c>
      <c r="F6" s="24">
        <v>3226000</v>
      </c>
      <c r="G6" s="24">
        <v>32807</v>
      </c>
      <c r="H6" s="24">
        <v>35066</v>
      </c>
      <c r="I6" s="24">
        <v>54545</v>
      </c>
      <c r="J6" s="24">
        <v>122418</v>
      </c>
      <c r="K6" s="24">
        <v>46258</v>
      </c>
      <c r="L6" s="24">
        <v>35066</v>
      </c>
      <c r="M6" s="24">
        <v>35066</v>
      </c>
      <c r="N6" s="24">
        <v>116390</v>
      </c>
      <c r="O6" s="24">
        <v>35066</v>
      </c>
      <c r="P6" s="24">
        <v>35066</v>
      </c>
      <c r="Q6" s="24">
        <v>63333</v>
      </c>
      <c r="R6" s="24">
        <v>133465</v>
      </c>
      <c r="S6" s="24">
        <v>103204</v>
      </c>
      <c r="T6" s="24">
        <v>28020</v>
      </c>
      <c r="U6" s="24"/>
      <c r="V6" s="24">
        <v>131224</v>
      </c>
      <c r="W6" s="24">
        <v>503497</v>
      </c>
      <c r="X6" s="24">
        <v>3286000</v>
      </c>
      <c r="Y6" s="24">
        <v>-2782503</v>
      </c>
      <c r="Z6" s="6">
        <v>-84.68</v>
      </c>
      <c r="AA6" s="22">
        <v>3226000</v>
      </c>
    </row>
    <row r="7" spans="1:27" ht="13.5">
      <c r="A7" s="5" t="s">
        <v>34</v>
      </c>
      <c r="B7" s="3"/>
      <c r="C7" s="25">
        <v>759932347</v>
      </c>
      <c r="D7" s="25"/>
      <c r="E7" s="26">
        <v>515074000</v>
      </c>
      <c r="F7" s="27">
        <v>567124915</v>
      </c>
      <c r="G7" s="27">
        <v>206721414</v>
      </c>
      <c r="H7" s="27">
        <v>36505033</v>
      </c>
      <c r="I7" s="27">
        <v>36295258</v>
      </c>
      <c r="J7" s="27">
        <v>279521705</v>
      </c>
      <c r="K7" s="27">
        <v>33999245</v>
      </c>
      <c r="L7" s="27">
        <v>33626835</v>
      </c>
      <c r="M7" s="27">
        <v>146867614</v>
      </c>
      <c r="N7" s="27">
        <v>214493694</v>
      </c>
      <c r="O7" s="27">
        <v>36073573</v>
      </c>
      <c r="P7" s="27">
        <v>38395177</v>
      </c>
      <c r="Q7" s="27">
        <v>109465777</v>
      </c>
      <c r="R7" s="27">
        <v>183934527</v>
      </c>
      <c r="S7" s="27">
        <v>26732771</v>
      </c>
      <c r="T7" s="27">
        <v>38996852</v>
      </c>
      <c r="U7" s="27"/>
      <c r="V7" s="27">
        <v>65729623</v>
      </c>
      <c r="W7" s="27">
        <v>743679549</v>
      </c>
      <c r="X7" s="27">
        <v>515073831</v>
      </c>
      <c r="Y7" s="27">
        <v>228605718</v>
      </c>
      <c r="Z7" s="7">
        <v>44.38</v>
      </c>
      <c r="AA7" s="25">
        <v>567124915</v>
      </c>
    </row>
    <row r="8" spans="1:27" ht="13.5">
      <c r="A8" s="5" t="s">
        <v>35</v>
      </c>
      <c r="B8" s="3"/>
      <c r="C8" s="22">
        <v>1708316</v>
      </c>
      <c r="D8" s="22"/>
      <c r="E8" s="23">
        <v>4523042</v>
      </c>
      <c r="F8" s="24">
        <v>4583150</v>
      </c>
      <c r="G8" s="24">
        <v>18189</v>
      </c>
      <c r="H8" s="24">
        <v>17284</v>
      </c>
      <c r="I8" s="24">
        <v>12394</v>
      </c>
      <c r="J8" s="24">
        <v>47867</v>
      </c>
      <c r="K8" s="24">
        <v>471178</v>
      </c>
      <c r="L8" s="24">
        <v>262709</v>
      </c>
      <c r="M8" s="24">
        <v>85623</v>
      </c>
      <c r="N8" s="24">
        <v>819510</v>
      </c>
      <c r="O8" s="24">
        <v>-44917</v>
      </c>
      <c r="P8" s="24">
        <v>-26612</v>
      </c>
      <c r="Q8" s="24">
        <v>38918</v>
      </c>
      <c r="R8" s="24">
        <v>-32611</v>
      </c>
      <c r="S8" s="24">
        <v>18830</v>
      </c>
      <c r="T8" s="24">
        <v>134071</v>
      </c>
      <c r="U8" s="24"/>
      <c r="V8" s="24">
        <v>152901</v>
      </c>
      <c r="W8" s="24">
        <v>987667</v>
      </c>
      <c r="X8" s="24">
        <v>4523042</v>
      </c>
      <c r="Y8" s="24">
        <v>-3535375</v>
      </c>
      <c r="Z8" s="6">
        <v>-78.16</v>
      </c>
      <c r="AA8" s="22">
        <v>4583150</v>
      </c>
    </row>
    <row r="9" spans="1:27" ht="13.5">
      <c r="A9" s="2" t="s">
        <v>36</v>
      </c>
      <c r="B9" s="3"/>
      <c r="C9" s="19">
        <f aca="true" t="shared" si="1" ref="C9:Y9">SUM(C10:C14)</f>
        <v>84082605</v>
      </c>
      <c r="D9" s="19">
        <f>SUM(D10:D14)</f>
        <v>0</v>
      </c>
      <c r="E9" s="20">
        <f t="shared" si="1"/>
        <v>105514080</v>
      </c>
      <c r="F9" s="21">
        <f t="shared" si="1"/>
        <v>26167014</v>
      </c>
      <c r="G9" s="21">
        <f t="shared" si="1"/>
        <v>7294317</v>
      </c>
      <c r="H9" s="21">
        <f t="shared" si="1"/>
        <v>6456566</v>
      </c>
      <c r="I9" s="21">
        <f t="shared" si="1"/>
        <v>8142820</v>
      </c>
      <c r="J9" s="21">
        <f t="shared" si="1"/>
        <v>21893703</v>
      </c>
      <c r="K9" s="21">
        <f t="shared" si="1"/>
        <v>6295467</v>
      </c>
      <c r="L9" s="21">
        <f t="shared" si="1"/>
        <v>6367258</v>
      </c>
      <c r="M9" s="21">
        <f t="shared" si="1"/>
        <v>1495486</v>
      </c>
      <c r="N9" s="21">
        <f t="shared" si="1"/>
        <v>14158211</v>
      </c>
      <c r="O9" s="21">
        <f t="shared" si="1"/>
        <v>5805604</v>
      </c>
      <c r="P9" s="21">
        <f t="shared" si="1"/>
        <v>9575962</v>
      </c>
      <c r="Q9" s="21">
        <f t="shared" si="1"/>
        <v>3064022</v>
      </c>
      <c r="R9" s="21">
        <f t="shared" si="1"/>
        <v>18445588</v>
      </c>
      <c r="S9" s="21">
        <f t="shared" si="1"/>
        <v>5681481</v>
      </c>
      <c r="T9" s="21">
        <f t="shared" si="1"/>
        <v>7437169</v>
      </c>
      <c r="U9" s="21">
        <f t="shared" si="1"/>
        <v>0</v>
      </c>
      <c r="V9" s="21">
        <f t="shared" si="1"/>
        <v>13118650</v>
      </c>
      <c r="W9" s="21">
        <f t="shared" si="1"/>
        <v>67616152</v>
      </c>
      <c r="X9" s="21">
        <f t="shared" si="1"/>
        <v>105513224</v>
      </c>
      <c r="Y9" s="21">
        <f t="shared" si="1"/>
        <v>-37897072</v>
      </c>
      <c r="Z9" s="4">
        <f>+IF(X9&lt;&gt;0,+(Y9/X9)*100,0)</f>
        <v>-35.91689322278694</v>
      </c>
      <c r="AA9" s="19">
        <f>SUM(AA10:AA14)</f>
        <v>26167014</v>
      </c>
    </row>
    <row r="10" spans="1:27" ht="13.5">
      <c r="A10" s="5" t="s">
        <v>37</v>
      </c>
      <c r="B10" s="3"/>
      <c r="C10" s="22">
        <v>2090669</v>
      </c>
      <c r="D10" s="22"/>
      <c r="E10" s="23">
        <v>6024000</v>
      </c>
      <c r="F10" s="24">
        <v>6503467</v>
      </c>
      <c r="G10" s="24">
        <v>366702</v>
      </c>
      <c r="H10" s="24">
        <v>229834</v>
      </c>
      <c r="I10" s="24">
        <v>350062</v>
      </c>
      <c r="J10" s="24">
        <v>946598</v>
      </c>
      <c r="K10" s="24">
        <v>228102</v>
      </c>
      <c r="L10" s="24">
        <v>817551</v>
      </c>
      <c r="M10" s="24">
        <v>359957</v>
      </c>
      <c r="N10" s="24">
        <v>1405610</v>
      </c>
      <c r="O10" s="24">
        <v>933461</v>
      </c>
      <c r="P10" s="24">
        <v>219214</v>
      </c>
      <c r="Q10" s="24">
        <v>224714</v>
      </c>
      <c r="R10" s="24">
        <v>1377389</v>
      </c>
      <c r="S10" s="24">
        <v>210665</v>
      </c>
      <c r="T10" s="24">
        <v>303850</v>
      </c>
      <c r="U10" s="24"/>
      <c r="V10" s="24">
        <v>514515</v>
      </c>
      <c r="W10" s="24">
        <v>4244112</v>
      </c>
      <c r="X10" s="24">
        <v>6023594</v>
      </c>
      <c r="Y10" s="24">
        <v>-1779482</v>
      </c>
      <c r="Z10" s="6">
        <v>-29.54</v>
      </c>
      <c r="AA10" s="22">
        <v>6503467</v>
      </c>
    </row>
    <row r="11" spans="1:27" ht="13.5">
      <c r="A11" s="5" t="s">
        <v>38</v>
      </c>
      <c r="B11" s="3"/>
      <c r="C11" s="22">
        <v>1409385</v>
      </c>
      <c r="D11" s="22"/>
      <c r="E11" s="23">
        <v>5760000</v>
      </c>
      <c r="F11" s="24">
        <v>9023650</v>
      </c>
      <c r="G11" s="24">
        <v>53899</v>
      </c>
      <c r="H11" s="24">
        <v>37737</v>
      </c>
      <c r="I11" s="24">
        <v>437728</v>
      </c>
      <c r="J11" s="24">
        <v>529364</v>
      </c>
      <c r="K11" s="24">
        <v>383429</v>
      </c>
      <c r="L11" s="24">
        <v>38456</v>
      </c>
      <c r="M11" s="24">
        <v>35240</v>
      </c>
      <c r="N11" s="24">
        <v>457125</v>
      </c>
      <c r="O11" s="24">
        <v>55759</v>
      </c>
      <c r="P11" s="24">
        <v>53636</v>
      </c>
      <c r="Q11" s="24">
        <v>53636</v>
      </c>
      <c r="R11" s="24">
        <v>163031</v>
      </c>
      <c r="S11" s="24">
        <v>228195</v>
      </c>
      <c r="T11" s="24">
        <v>69945</v>
      </c>
      <c r="U11" s="24"/>
      <c r="V11" s="24">
        <v>298140</v>
      </c>
      <c r="W11" s="24">
        <v>1447660</v>
      </c>
      <c r="X11" s="24">
        <v>5760000</v>
      </c>
      <c r="Y11" s="24">
        <v>-4312340</v>
      </c>
      <c r="Z11" s="6">
        <v>-74.87</v>
      </c>
      <c r="AA11" s="22">
        <v>9023650</v>
      </c>
    </row>
    <row r="12" spans="1:27" ht="13.5">
      <c r="A12" s="5" t="s">
        <v>39</v>
      </c>
      <c r="B12" s="3"/>
      <c r="C12" s="22">
        <v>78586183</v>
      </c>
      <c r="D12" s="22"/>
      <c r="E12" s="23">
        <v>91246000</v>
      </c>
      <c r="F12" s="24">
        <v>8473817</v>
      </c>
      <c r="G12" s="24">
        <v>6776847</v>
      </c>
      <c r="H12" s="24">
        <v>6099455</v>
      </c>
      <c r="I12" s="24">
        <v>7100109</v>
      </c>
      <c r="J12" s="24">
        <v>19976411</v>
      </c>
      <c r="K12" s="24">
        <v>5475421</v>
      </c>
      <c r="L12" s="24">
        <v>5311412</v>
      </c>
      <c r="M12" s="24">
        <v>826439</v>
      </c>
      <c r="N12" s="24">
        <v>11613272</v>
      </c>
      <c r="O12" s="24">
        <v>4608334</v>
      </c>
      <c r="P12" s="24">
        <v>9063388</v>
      </c>
      <c r="Q12" s="24">
        <v>2550948</v>
      </c>
      <c r="R12" s="24">
        <v>16222670</v>
      </c>
      <c r="S12" s="24">
        <v>5027137</v>
      </c>
      <c r="T12" s="24">
        <v>6927364</v>
      </c>
      <c r="U12" s="24"/>
      <c r="V12" s="24">
        <v>11954501</v>
      </c>
      <c r="W12" s="24">
        <v>59766854</v>
      </c>
      <c r="X12" s="24">
        <v>91245550</v>
      </c>
      <c r="Y12" s="24">
        <v>-31478696</v>
      </c>
      <c r="Z12" s="6">
        <v>-34.5</v>
      </c>
      <c r="AA12" s="22">
        <v>8473817</v>
      </c>
    </row>
    <row r="13" spans="1:27" ht="13.5">
      <c r="A13" s="5" t="s">
        <v>40</v>
      </c>
      <c r="B13" s="3"/>
      <c r="C13" s="22">
        <v>1936924</v>
      </c>
      <c r="D13" s="22"/>
      <c r="E13" s="23">
        <v>2166080</v>
      </c>
      <c r="F13" s="24">
        <v>2166080</v>
      </c>
      <c r="G13" s="24">
        <v>96869</v>
      </c>
      <c r="H13" s="24">
        <v>89540</v>
      </c>
      <c r="I13" s="24">
        <v>100751</v>
      </c>
      <c r="J13" s="24">
        <v>287160</v>
      </c>
      <c r="K13" s="24">
        <v>92575</v>
      </c>
      <c r="L13" s="24">
        <v>88539</v>
      </c>
      <c r="M13" s="24">
        <v>152230</v>
      </c>
      <c r="N13" s="24">
        <v>333344</v>
      </c>
      <c r="O13" s="24">
        <v>88940</v>
      </c>
      <c r="P13" s="24">
        <v>153864</v>
      </c>
      <c r="Q13" s="24">
        <v>178864</v>
      </c>
      <c r="R13" s="24">
        <v>421668</v>
      </c>
      <c r="S13" s="24">
        <v>89439</v>
      </c>
      <c r="T13" s="24">
        <v>136010</v>
      </c>
      <c r="U13" s="24"/>
      <c r="V13" s="24">
        <v>225449</v>
      </c>
      <c r="W13" s="24">
        <v>1267621</v>
      </c>
      <c r="X13" s="24">
        <v>2166080</v>
      </c>
      <c r="Y13" s="24">
        <v>-898459</v>
      </c>
      <c r="Z13" s="6">
        <v>-41.48</v>
      </c>
      <c r="AA13" s="22">
        <v>2166080</v>
      </c>
    </row>
    <row r="14" spans="1:27" ht="13.5">
      <c r="A14" s="5" t="s">
        <v>41</v>
      </c>
      <c r="B14" s="3"/>
      <c r="C14" s="25">
        <v>59444</v>
      </c>
      <c r="D14" s="25"/>
      <c r="E14" s="26">
        <v>318000</v>
      </c>
      <c r="F14" s="27"/>
      <c r="G14" s="27"/>
      <c r="H14" s="27"/>
      <c r="I14" s="27">
        <v>154170</v>
      </c>
      <c r="J14" s="27">
        <v>154170</v>
      </c>
      <c r="K14" s="27">
        <v>115940</v>
      </c>
      <c r="L14" s="27">
        <v>111300</v>
      </c>
      <c r="M14" s="27">
        <v>121620</v>
      </c>
      <c r="N14" s="27">
        <v>348860</v>
      </c>
      <c r="O14" s="27">
        <v>119110</v>
      </c>
      <c r="P14" s="27">
        <v>85860</v>
      </c>
      <c r="Q14" s="27">
        <v>55860</v>
      </c>
      <c r="R14" s="27">
        <v>260830</v>
      </c>
      <c r="S14" s="27">
        <v>126045</v>
      </c>
      <c r="T14" s="27"/>
      <c r="U14" s="27"/>
      <c r="V14" s="27">
        <v>126045</v>
      </c>
      <c r="W14" s="27">
        <v>889905</v>
      </c>
      <c r="X14" s="27">
        <v>318000</v>
      </c>
      <c r="Y14" s="27">
        <v>571905</v>
      </c>
      <c r="Z14" s="7">
        <v>179.84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100427586</v>
      </c>
      <c r="D15" s="19">
        <f>SUM(D16:D18)</f>
        <v>0</v>
      </c>
      <c r="E15" s="20">
        <f t="shared" si="2"/>
        <v>53463000</v>
      </c>
      <c r="F15" s="21">
        <f t="shared" si="2"/>
        <v>150662337</v>
      </c>
      <c r="G15" s="21">
        <f t="shared" si="2"/>
        <v>4896705</v>
      </c>
      <c r="H15" s="21">
        <f t="shared" si="2"/>
        <v>18186127</v>
      </c>
      <c r="I15" s="21">
        <f t="shared" si="2"/>
        <v>6500720</v>
      </c>
      <c r="J15" s="21">
        <f t="shared" si="2"/>
        <v>29583552</v>
      </c>
      <c r="K15" s="21">
        <f t="shared" si="2"/>
        <v>148296</v>
      </c>
      <c r="L15" s="21">
        <f t="shared" si="2"/>
        <v>908249</v>
      </c>
      <c r="M15" s="21">
        <f t="shared" si="2"/>
        <v>59994909</v>
      </c>
      <c r="N15" s="21">
        <f t="shared" si="2"/>
        <v>61051454</v>
      </c>
      <c r="O15" s="21">
        <f t="shared" si="2"/>
        <v>130488</v>
      </c>
      <c r="P15" s="21">
        <f t="shared" si="2"/>
        <v>697007</v>
      </c>
      <c r="Q15" s="21">
        <f t="shared" si="2"/>
        <v>32032907</v>
      </c>
      <c r="R15" s="21">
        <f t="shared" si="2"/>
        <v>32860402</v>
      </c>
      <c r="S15" s="21">
        <f t="shared" si="2"/>
        <v>213136</v>
      </c>
      <c r="T15" s="21">
        <f t="shared" si="2"/>
        <v>204780</v>
      </c>
      <c r="U15" s="21">
        <f t="shared" si="2"/>
        <v>0</v>
      </c>
      <c r="V15" s="21">
        <f t="shared" si="2"/>
        <v>417916</v>
      </c>
      <c r="W15" s="21">
        <f t="shared" si="2"/>
        <v>123913324</v>
      </c>
      <c r="X15" s="21">
        <f t="shared" si="2"/>
        <v>53462244</v>
      </c>
      <c r="Y15" s="21">
        <f t="shared" si="2"/>
        <v>70451080</v>
      </c>
      <c r="Z15" s="4">
        <f>+IF(X15&lt;&gt;0,+(Y15/X15)*100,0)</f>
        <v>131.77725948054106</v>
      </c>
      <c r="AA15" s="19">
        <f>SUM(AA16:AA18)</f>
        <v>150662337</v>
      </c>
    </row>
    <row r="16" spans="1:27" ht="13.5">
      <c r="A16" s="5" t="s">
        <v>43</v>
      </c>
      <c r="B16" s="3"/>
      <c r="C16" s="22">
        <v>675</v>
      </c>
      <c r="D16" s="22"/>
      <c r="E16" s="23">
        <v>6000</v>
      </c>
      <c r="F16" s="24">
        <v>5581</v>
      </c>
      <c r="G16" s="24"/>
      <c r="H16" s="24"/>
      <c r="I16" s="24">
        <v>200</v>
      </c>
      <c r="J16" s="24">
        <v>200</v>
      </c>
      <c r="K16" s="24"/>
      <c r="L16" s="24">
        <v>2675</v>
      </c>
      <c r="M16" s="24">
        <v>12422</v>
      </c>
      <c r="N16" s="24">
        <v>15097</v>
      </c>
      <c r="O16" s="24">
        <v>39650</v>
      </c>
      <c r="P16" s="24">
        <v>2860</v>
      </c>
      <c r="Q16" s="24">
        <v>2860</v>
      </c>
      <c r="R16" s="24">
        <v>45370</v>
      </c>
      <c r="S16" s="24">
        <v>78291</v>
      </c>
      <c r="T16" s="24">
        <v>67496</v>
      </c>
      <c r="U16" s="24"/>
      <c r="V16" s="24">
        <v>145787</v>
      </c>
      <c r="W16" s="24">
        <v>206454</v>
      </c>
      <c r="X16" s="24">
        <v>5581</v>
      </c>
      <c r="Y16" s="24">
        <v>200873</v>
      </c>
      <c r="Z16" s="6">
        <v>3599.23</v>
      </c>
      <c r="AA16" s="22">
        <v>5581</v>
      </c>
    </row>
    <row r="17" spans="1:27" ht="13.5">
      <c r="A17" s="5" t="s">
        <v>44</v>
      </c>
      <c r="B17" s="3"/>
      <c r="C17" s="22">
        <v>100426911</v>
      </c>
      <c r="D17" s="22"/>
      <c r="E17" s="23">
        <v>53457000</v>
      </c>
      <c r="F17" s="24">
        <v>150656756</v>
      </c>
      <c r="G17" s="24">
        <v>4896705</v>
      </c>
      <c r="H17" s="24">
        <v>18186127</v>
      </c>
      <c r="I17" s="24">
        <v>6500520</v>
      </c>
      <c r="J17" s="24">
        <v>29583352</v>
      </c>
      <c r="K17" s="24">
        <v>148296</v>
      </c>
      <c r="L17" s="24">
        <v>905574</v>
      </c>
      <c r="M17" s="24">
        <v>59982487</v>
      </c>
      <c r="N17" s="24">
        <v>61036357</v>
      </c>
      <c r="O17" s="24">
        <v>90838</v>
      </c>
      <c r="P17" s="24">
        <v>694147</v>
      </c>
      <c r="Q17" s="24">
        <v>32030047</v>
      </c>
      <c r="R17" s="24">
        <v>32815032</v>
      </c>
      <c r="S17" s="24">
        <v>134845</v>
      </c>
      <c r="T17" s="24">
        <v>137284</v>
      </c>
      <c r="U17" s="24"/>
      <c r="V17" s="24">
        <v>272129</v>
      </c>
      <c r="W17" s="24">
        <v>123706870</v>
      </c>
      <c r="X17" s="24">
        <v>53456663</v>
      </c>
      <c r="Y17" s="24">
        <v>70250207</v>
      </c>
      <c r="Z17" s="6">
        <v>131.42</v>
      </c>
      <c r="AA17" s="22">
        <v>150656756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1310904874</v>
      </c>
      <c r="D19" s="19">
        <f>SUM(D20:D23)</f>
        <v>0</v>
      </c>
      <c r="E19" s="20">
        <f t="shared" si="3"/>
        <v>1921757000</v>
      </c>
      <c r="F19" s="21">
        <f t="shared" si="3"/>
        <v>1896916978</v>
      </c>
      <c r="G19" s="21">
        <f t="shared" si="3"/>
        <v>126792636</v>
      </c>
      <c r="H19" s="21">
        <f t="shared" si="3"/>
        <v>139751873</v>
      </c>
      <c r="I19" s="21">
        <f t="shared" si="3"/>
        <v>130007331</v>
      </c>
      <c r="J19" s="21">
        <f t="shared" si="3"/>
        <v>396551840</v>
      </c>
      <c r="K19" s="21">
        <f t="shared" si="3"/>
        <v>123795857</v>
      </c>
      <c r="L19" s="21">
        <f t="shared" si="3"/>
        <v>130076161</v>
      </c>
      <c r="M19" s="21">
        <f t="shared" si="3"/>
        <v>126056454</v>
      </c>
      <c r="N19" s="21">
        <f t="shared" si="3"/>
        <v>379928472</v>
      </c>
      <c r="O19" s="21">
        <f t="shared" si="3"/>
        <v>141123728</v>
      </c>
      <c r="P19" s="21">
        <f t="shared" si="3"/>
        <v>140759269</v>
      </c>
      <c r="Q19" s="21">
        <f t="shared" si="3"/>
        <v>120722871</v>
      </c>
      <c r="R19" s="21">
        <f t="shared" si="3"/>
        <v>402605868</v>
      </c>
      <c r="S19" s="21">
        <f t="shared" si="3"/>
        <v>112566922</v>
      </c>
      <c r="T19" s="21">
        <f t="shared" si="3"/>
        <v>116164876</v>
      </c>
      <c r="U19" s="21">
        <f t="shared" si="3"/>
        <v>0</v>
      </c>
      <c r="V19" s="21">
        <f t="shared" si="3"/>
        <v>228731798</v>
      </c>
      <c r="W19" s="21">
        <f t="shared" si="3"/>
        <v>1407817978</v>
      </c>
      <c r="X19" s="21">
        <f t="shared" si="3"/>
        <v>1921756374</v>
      </c>
      <c r="Y19" s="21">
        <f t="shared" si="3"/>
        <v>-513938396</v>
      </c>
      <c r="Z19" s="4">
        <f>+IF(X19&lt;&gt;0,+(Y19/X19)*100,0)</f>
        <v>-26.743160733234543</v>
      </c>
      <c r="AA19" s="19">
        <f>SUM(AA20:AA23)</f>
        <v>1896916978</v>
      </c>
    </row>
    <row r="20" spans="1:27" ht="13.5">
      <c r="A20" s="5" t="s">
        <v>47</v>
      </c>
      <c r="B20" s="3"/>
      <c r="C20" s="22">
        <v>662214846</v>
      </c>
      <c r="D20" s="22"/>
      <c r="E20" s="23">
        <v>889148000</v>
      </c>
      <c r="F20" s="24">
        <v>877519012</v>
      </c>
      <c r="G20" s="24">
        <v>64334281</v>
      </c>
      <c r="H20" s="24">
        <v>69766619</v>
      </c>
      <c r="I20" s="24">
        <v>68784565</v>
      </c>
      <c r="J20" s="24">
        <v>202885465</v>
      </c>
      <c r="K20" s="24">
        <v>56533296</v>
      </c>
      <c r="L20" s="24">
        <v>64296222</v>
      </c>
      <c r="M20" s="24">
        <v>55006193</v>
      </c>
      <c r="N20" s="24">
        <v>175835711</v>
      </c>
      <c r="O20" s="24">
        <v>60423415</v>
      </c>
      <c r="P20" s="24">
        <v>73037757</v>
      </c>
      <c r="Q20" s="24">
        <v>62592586</v>
      </c>
      <c r="R20" s="24">
        <v>196053758</v>
      </c>
      <c r="S20" s="24">
        <v>49724607</v>
      </c>
      <c r="T20" s="24">
        <v>55208865</v>
      </c>
      <c r="U20" s="24"/>
      <c r="V20" s="24">
        <v>104933472</v>
      </c>
      <c r="W20" s="24">
        <v>679708406</v>
      </c>
      <c r="X20" s="24">
        <v>889147970</v>
      </c>
      <c r="Y20" s="24">
        <v>-209439564</v>
      </c>
      <c r="Z20" s="6">
        <v>-23.56</v>
      </c>
      <c r="AA20" s="22">
        <v>877519012</v>
      </c>
    </row>
    <row r="21" spans="1:27" ht="13.5">
      <c r="A21" s="5" t="s">
        <v>48</v>
      </c>
      <c r="B21" s="3"/>
      <c r="C21" s="22">
        <v>434560114</v>
      </c>
      <c r="D21" s="22"/>
      <c r="E21" s="23">
        <v>637712000</v>
      </c>
      <c r="F21" s="24">
        <v>642130640</v>
      </c>
      <c r="G21" s="24">
        <v>41388485</v>
      </c>
      <c r="H21" s="24">
        <v>42535730</v>
      </c>
      <c r="I21" s="24">
        <v>40674006</v>
      </c>
      <c r="J21" s="24">
        <v>124598221</v>
      </c>
      <c r="K21" s="24">
        <v>39103959</v>
      </c>
      <c r="L21" s="24">
        <v>41567113</v>
      </c>
      <c r="M21" s="24">
        <v>40943212</v>
      </c>
      <c r="N21" s="24">
        <v>121614284</v>
      </c>
      <c r="O21" s="24">
        <v>36392210</v>
      </c>
      <c r="P21" s="24">
        <v>41852431</v>
      </c>
      <c r="Q21" s="24">
        <v>34120268</v>
      </c>
      <c r="R21" s="24">
        <v>112364909</v>
      </c>
      <c r="S21" s="24">
        <v>42922035</v>
      </c>
      <c r="T21" s="24">
        <v>39767817</v>
      </c>
      <c r="U21" s="24"/>
      <c r="V21" s="24">
        <v>82689852</v>
      </c>
      <c r="W21" s="24">
        <v>441267266</v>
      </c>
      <c r="X21" s="24">
        <v>637711718</v>
      </c>
      <c r="Y21" s="24">
        <v>-196444452</v>
      </c>
      <c r="Z21" s="6">
        <v>-30.8</v>
      </c>
      <c r="AA21" s="22">
        <v>642130640</v>
      </c>
    </row>
    <row r="22" spans="1:27" ht="13.5">
      <c r="A22" s="5" t="s">
        <v>49</v>
      </c>
      <c r="B22" s="3"/>
      <c r="C22" s="25">
        <v>91579038</v>
      </c>
      <c r="D22" s="25"/>
      <c r="E22" s="26">
        <v>180831000</v>
      </c>
      <c r="F22" s="27">
        <v>163181814</v>
      </c>
      <c r="G22" s="27">
        <v>8946826</v>
      </c>
      <c r="H22" s="27">
        <v>10728853</v>
      </c>
      <c r="I22" s="27">
        <v>8952348</v>
      </c>
      <c r="J22" s="27">
        <v>28628027</v>
      </c>
      <c r="K22" s="27">
        <v>17287173</v>
      </c>
      <c r="L22" s="27">
        <v>12521596</v>
      </c>
      <c r="M22" s="27">
        <v>18351887</v>
      </c>
      <c r="N22" s="27">
        <v>48160656</v>
      </c>
      <c r="O22" s="27">
        <v>32604988</v>
      </c>
      <c r="P22" s="27">
        <v>13739953</v>
      </c>
      <c r="Q22" s="27">
        <v>12208772</v>
      </c>
      <c r="R22" s="27">
        <v>58553713</v>
      </c>
      <c r="S22" s="27">
        <v>7849055</v>
      </c>
      <c r="T22" s="27">
        <v>9133669</v>
      </c>
      <c r="U22" s="27"/>
      <c r="V22" s="27">
        <v>16982724</v>
      </c>
      <c r="W22" s="27">
        <v>152325120</v>
      </c>
      <c r="X22" s="27">
        <v>180831174</v>
      </c>
      <c r="Y22" s="27">
        <v>-28506054</v>
      </c>
      <c r="Z22" s="7">
        <v>-15.76</v>
      </c>
      <c r="AA22" s="25">
        <v>163181814</v>
      </c>
    </row>
    <row r="23" spans="1:27" ht="13.5">
      <c r="A23" s="5" t="s">
        <v>50</v>
      </c>
      <c r="B23" s="3"/>
      <c r="C23" s="22">
        <v>122550876</v>
      </c>
      <c r="D23" s="22"/>
      <c r="E23" s="23">
        <v>214066000</v>
      </c>
      <c r="F23" s="24">
        <v>214085512</v>
      </c>
      <c r="G23" s="24">
        <v>12123044</v>
      </c>
      <c r="H23" s="24">
        <v>16720671</v>
      </c>
      <c r="I23" s="24">
        <v>11596412</v>
      </c>
      <c r="J23" s="24">
        <v>40440127</v>
      </c>
      <c r="K23" s="24">
        <v>10871429</v>
      </c>
      <c r="L23" s="24">
        <v>11691230</v>
      </c>
      <c r="M23" s="24">
        <v>11755162</v>
      </c>
      <c r="N23" s="24">
        <v>34317821</v>
      </c>
      <c r="O23" s="24">
        <v>11703115</v>
      </c>
      <c r="P23" s="24">
        <v>12129128</v>
      </c>
      <c r="Q23" s="24">
        <v>11801245</v>
      </c>
      <c r="R23" s="24">
        <v>35633488</v>
      </c>
      <c r="S23" s="24">
        <v>12071225</v>
      </c>
      <c r="T23" s="24">
        <v>12054525</v>
      </c>
      <c r="U23" s="24"/>
      <c r="V23" s="24">
        <v>24125750</v>
      </c>
      <c r="W23" s="24">
        <v>134517186</v>
      </c>
      <c r="X23" s="24">
        <v>214065512</v>
      </c>
      <c r="Y23" s="24">
        <v>-79548326</v>
      </c>
      <c r="Z23" s="6">
        <v>-37.16</v>
      </c>
      <c r="AA23" s="22">
        <v>214085512</v>
      </c>
    </row>
    <row r="24" spans="1:27" ht="13.5">
      <c r="A24" s="2" t="s">
        <v>51</v>
      </c>
      <c r="B24" s="8" t="s">
        <v>52</v>
      </c>
      <c r="C24" s="19">
        <v>1069927</v>
      </c>
      <c r="D24" s="19"/>
      <c r="E24" s="20">
        <v>45172102</v>
      </c>
      <c r="F24" s="21">
        <v>24538028</v>
      </c>
      <c r="G24" s="21">
        <v>1452775</v>
      </c>
      <c r="H24" s="21"/>
      <c r="I24" s="21">
        <v>2992303</v>
      </c>
      <c r="J24" s="21">
        <v>4445078</v>
      </c>
      <c r="K24" s="21">
        <v>1422862</v>
      </c>
      <c r="L24" s="21">
        <v>1637166</v>
      </c>
      <c r="M24" s="21">
        <v>761074</v>
      </c>
      <c r="N24" s="21">
        <v>3821102</v>
      </c>
      <c r="O24" s="21">
        <v>1642068</v>
      </c>
      <c r="P24" s="21">
        <v>1484113</v>
      </c>
      <c r="Q24" s="21">
        <v>1504113</v>
      </c>
      <c r="R24" s="21">
        <v>4630294</v>
      </c>
      <c r="S24" s="21">
        <v>1638333</v>
      </c>
      <c r="T24" s="21">
        <v>1438477</v>
      </c>
      <c r="U24" s="21"/>
      <c r="V24" s="21">
        <v>3076810</v>
      </c>
      <c r="W24" s="21">
        <v>15973284</v>
      </c>
      <c r="X24" s="21">
        <v>45174494</v>
      </c>
      <c r="Y24" s="21">
        <v>-29201210</v>
      </c>
      <c r="Z24" s="4">
        <v>-64.64</v>
      </c>
      <c r="AA24" s="19">
        <v>24538028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2265116454</v>
      </c>
      <c r="D25" s="40">
        <f>+D5+D9+D15+D19+D24</f>
        <v>0</v>
      </c>
      <c r="E25" s="41">
        <f t="shared" si="4"/>
        <v>2648789224</v>
      </c>
      <c r="F25" s="42">
        <f t="shared" si="4"/>
        <v>2673218422</v>
      </c>
      <c r="G25" s="42">
        <f t="shared" si="4"/>
        <v>347208843</v>
      </c>
      <c r="H25" s="42">
        <f t="shared" si="4"/>
        <v>200951949</v>
      </c>
      <c r="I25" s="42">
        <f t="shared" si="4"/>
        <v>184005371</v>
      </c>
      <c r="J25" s="42">
        <f t="shared" si="4"/>
        <v>732166163</v>
      </c>
      <c r="K25" s="42">
        <f t="shared" si="4"/>
        <v>166179163</v>
      </c>
      <c r="L25" s="42">
        <f t="shared" si="4"/>
        <v>172913444</v>
      </c>
      <c r="M25" s="42">
        <f t="shared" si="4"/>
        <v>335296226</v>
      </c>
      <c r="N25" s="42">
        <f t="shared" si="4"/>
        <v>674388833</v>
      </c>
      <c r="O25" s="42">
        <f t="shared" si="4"/>
        <v>184765610</v>
      </c>
      <c r="P25" s="42">
        <f t="shared" si="4"/>
        <v>190919982</v>
      </c>
      <c r="Q25" s="42">
        <f t="shared" si="4"/>
        <v>266891941</v>
      </c>
      <c r="R25" s="42">
        <f t="shared" si="4"/>
        <v>642577533</v>
      </c>
      <c r="S25" s="42">
        <f t="shared" si="4"/>
        <v>146954677</v>
      </c>
      <c r="T25" s="42">
        <f t="shared" si="4"/>
        <v>164404245</v>
      </c>
      <c r="U25" s="42">
        <f t="shared" si="4"/>
        <v>0</v>
      </c>
      <c r="V25" s="42">
        <f t="shared" si="4"/>
        <v>311358922</v>
      </c>
      <c r="W25" s="42">
        <f t="shared" si="4"/>
        <v>2360491451</v>
      </c>
      <c r="X25" s="42">
        <f t="shared" si="4"/>
        <v>2648789209</v>
      </c>
      <c r="Y25" s="42">
        <f t="shared" si="4"/>
        <v>-288297758</v>
      </c>
      <c r="Z25" s="43">
        <f>+IF(X25&lt;&gt;0,+(Y25/X25)*100,0)</f>
        <v>-10.884133664559942</v>
      </c>
      <c r="AA25" s="40">
        <f>+AA5+AA9+AA15+AA19+AA24</f>
        <v>2673218422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770224135</v>
      </c>
      <c r="D28" s="19">
        <f>SUM(D29:D31)</f>
        <v>0</v>
      </c>
      <c r="E28" s="20">
        <f t="shared" si="5"/>
        <v>713190443</v>
      </c>
      <c r="F28" s="21">
        <f t="shared" si="5"/>
        <v>745386764</v>
      </c>
      <c r="G28" s="21">
        <f t="shared" si="5"/>
        <v>48628303</v>
      </c>
      <c r="H28" s="21">
        <f t="shared" si="5"/>
        <v>57651906</v>
      </c>
      <c r="I28" s="21">
        <f t="shared" si="5"/>
        <v>78156412</v>
      </c>
      <c r="J28" s="21">
        <f t="shared" si="5"/>
        <v>184436621</v>
      </c>
      <c r="K28" s="21">
        <f t="shared" si="5"/>
        <v>54134044</v>
      </c>
      <c r="L28" s="21">
        <f t="shared" si="5"/>
        <v>64894995</v>
      </c>
      <c r="M28" s="21">
        <f t="shared" si="5"/>
        <v>67880451</v>
      </c>
      <c r="N28" s="21">
        <f t="shared" si="5"/>
        <v>186909490</v>
      </c>
      <c r="O28" s="21">
        <f t="shared" si="5"/>
        <v>55558156</v>
      </c>
      <c r="P28" s="21">
        <f t="shared" si="5"/>
        <v>71260352</v>
      </c>
      <c r="Q28" s="21">
        <f t="shared" si="5"/>
        <v>69599747</v>
      </c>
      <c r="R28" s="21">
        <f t="shared" si="5"/>
        <v>196418255</v>
      </c>
      <c r="S28" s="21">
        <f t="shared" si="5"/>
        <v>74974872</v>
      </c>
      <c r="T28" s="21">
        <f t="shared" si="5"/>
        <v>62949869</v>
      </c>
      <c r="U28" s="21">
        <f t="shared" si="5"/>
        <v>0</v>
      </c>
      <c r="V28" s="21">
        <f t="shared" si="5"/>
        <v>137924741</v>
      </c>
      <c r="W28" s="21">
        <f t="shared" si="5"/>
        <v>705689107</v>
      </c>
      <c r="X28" s="21">
        <f t="shared" si="5"/>
        <v>713190443</v>
      </c>
      <c r="Y28" s="21">
        <f t="shared" si="5"/>
        <v>-7501336</v>
      </c>
      <c r="Z28" s="4">
        <f>+IF(X28&lt;&gt;0,+(Y28/X28)*100,0)</f>
        <v>-1.05179984864155</v>
      </c>
      <c r="AA28" s="19">
        <f>SUM(AA29:AA31)</f>
        <v>745386764</v>
      </c>
    </row>
    <row r="29" spans="1:27" ht="13.5">
      <c r="A29" s="5" t="s">
        <v>33</v>
      </c>
      <c r="B29" s="3"/>
      <c r="C29" s="22">
        <v>64869890</v>
      </c>
      <c r="D29" s="22"/>
      <c r="E29" s="23">
        <v>130075637</v>
      </c>
      <c r="F29" s="24">
        <v>135838240</v>
      </c>
      <c r="G29" s="24">
        <v>3238252</v>
      </c>
      <c r="H29" s="24">
        <v>5939673</v>
      </c>
      <c r="I29" s="24">
        <v>15523709</v>
      </c>
      <c r="J29" s="24">
        <v>24701634</v>
      </c>
      <c r="K29" s="24">
        <v>5061810</v>
      </c>
      <c r="L29" s="24">
        <v>5712818</v>
      </c>
      <c r="M29" s="24">
        <v>5820535</v>
      </c>
      <c r="N29" s="24">
        <v>16595163</v>
      </c>
      <c r="O29" s="24">
        <v>5620552</v>
      </c>
      <c r="P29" s="24">
        <v>5945892</v>
      </c>
      <c r="Q29" s="24">
        <v>5945892</v>
      </c>
      <c r="R29" s="24">
        <v>17512336</v>
      </c>
      <c r="S29" s="24">
        <v>9863656</v>
      </c>
      <c r="T29" s="24">
        <v>7472121</v>
      </c>
      <c r="U29" s="24"/>
      <c r="V29" s="24">
        <v>17335777</v>
      </c>
      <c r="W29" s="24">
        <v>76144910</v>
      </c>
      <c r="X29" s="24">
        <v>130075637</v>
      </c>
      <c r="Y29" s="24">
        <v>-53930727</v>
      </c>
      <c r="Z29" s="6">
        <v>-41.46</v>
      </c>
      <c r="AA29" s="22">
        <v>135838240</v>
      </c>
    </row>
    <row r="30" spans="1:27" ht="13.5">
      <c r="A30" s="5" t="s">
        <v>34</v>
      </c>
      <c r="B30" s="3"/>
      <c r="C30" s="25">
        <v>657200599</v>
      </c>
      <c r="D30" s="25"/>
      <c r="E30" s="26">
        <v>529011179</v>
      </c>
      <c r="F30" s="27">
        <v>552995891</v>
      </c>
      <c r="G30" s="27">
        <v>41674695</v>
      </c>
      <c r="H30" s="27">
        <v>37371921</v>
      </c>
      <c r="I30" s="27">
        <v>45407316</v>
      </c>
      <c r="J30" s="27">
        <v>124453932</v>
      </c>
      <c r="K30" s="27">
        <v>41168587</v>
      </c>
      <c r="L30" s="27">
        <v>53626096</v>
      </c>
      <c r="M30" s="27">
        <v>55215160</v>
      </c>
      <c r="N30" s="27">
        <v>150009843</v>
      </c>
      <c r="O30" s="27">
        <v>45261260</v>
      </c>
      <c r="P30" s="27">
        <v>58029450</v>
      </c>
      <c r="Q30" s="27">
        <v>51802203</v>
      </c>
      <c r="R30" s="27">
        <v>155092913</v>
      </c>
      <c r="S30" s="27">
        <v>56444860</v>
      </c>
      <c r="T30" s="27">
        <v>51086283</v>
      </c>
      <c r="U30" s="27"/>
      <c r="V30" s="27">
        <v>107531143</v>
      </c>
      <c r="W30" s="27">
        <v>537087831</v>
      </c>
      <c r="X30" s="27">
        <v>529011179</v>
      </c>
      <c r="Y30" s="27">
        <v>8076652</v>
      </c>
      <c r="Z30" s="7">
        <v>1.53</v>
      </c>
      <c r="AA30" s="25">
        <v>552995891</v>
      </c>
    </row>
    <row r="31" spans="1:27" ht="13.5">
      <c r="A31" s="5" t="s">
        <v>35</v>
      </c>
      <c r="B31" s="3"/>
      <c r="C31" s="22">
        <v>48153646</v>
      </c>
      <c r="D31" s="22"/>
      <c r="E31" s="23">
        <v>54103627</v>
      </c>
      <c r="F31" s="24">
        <v>56552633</v>
      </c>
      <c r="G31" s="24">
        <v>3715356</v>
      </c>
      <c r="H31" s="24">
        <v>14340312</v>
      </c>
      <c r="I31" s="24">
        <v>17225387</v>
      </c>
      <c r="J31" s="24">
        <v>35281055</v>
      </c>
      <c r="K31" s="24">
        <v>7903647</v>
      </c>
      <c r="L31" s="24">
        <v>5556081</v>
      </c>
      <c r="M31" s="24">
        <v>6844756</v>
      </c>
      <c r="N31" s="24">
        <v>20304484</v>
      </c>
      <c r="O31" s="24">
        <v>4676344</v>
      </c>
      <c r="P31" s="24">
        <v>7285010</v>
      </c>
      <c r="Q31" s="24">
        <v>11851652</v>
      </c>
      <c r="R31" s="24">
        <v>23813006</v>
      </c>
      <c r="S31" s="24">
        <v>8666356</v>
      </c>
      <c r="T31" s="24">
        <v>4391465</v>
      </c>
      <c r="U31" s="24"/>
      <c r="V31" s="24">
        <v>13057821</v>
      </c>
      <c r="W31" s="24">
        <v>92456366</v>
      </c>
      <c r="X31" s="24">
        <v>54103627</v>
      </c>
      <c r="Y31" s="24">
        <v>38352739</v>
      </c>
      <c r="Z31" s="6">
        <v>70.89</v>
      </c>
      <c r="AA31" s="22">
        <v>56552633</v>
      </c>
    </row>
    <row r="32" spans="1:27" ht="13.5">
      <c r="A32" s="2" t="s">
        <v>36</v>
      </c>
      <c r="B32" s="3"/>
      <c r="C32" s="19">
        <f aca="true" t="shared" si="6" ref="C32:Y32">SUM(C33:C37)</f>
        <v>252439815</v>
      </c>
      <c r="D32" s="19">
        <f>SUM(D33:D37)</f>
        <v>0</v>
      </c>
      <c r="E32" s="20">
        <f t="shared" si="6"/>
        <v>364818040</v>
      </c>
      <c r="F32" s="21">
        <f t="shared" si="6"/>
        <v>291600390</v>
      </c>
      <c r="G32" s="21">
        <f t="shared" si="6"/>
        <v>13995949</v>
      </c>
      <c r="H32" s="21">
        <f t="shared" si="6"/>
        <v>21625097</v>
      </c>
      <c r="I32" s="21">
        <f t="shared" si="6"/>
        <v>46079852</v>
      </c>
      <c r="J32" s="21">
        <f t="shared" si="6"/>
        <v>81700898</v>
      </c>
      <c r="K32" s="21">
        <f t="shared" si="6"/>
        <v>23641871</v>
      </c>
      <c r="L32" s="21">
        <f t="shared" si="6"/>
        <v>57458582</v>
      </c>
      <c r="M32" s="21">
        <f t="shared" si="6"/>
        <v>24029845</v>
      </c>
      <c r="N32" s="21">
        <f t="shared" si="6"/>
        <v>105130298</v>
      </c>
      <c r="O32" s="21">
        <f t="shared" si="6"/>
        <v>33508112</v>
      </c>
      <c r="P32" s="21">
        <f t="shared" si="6"/>
        <v>18565760</v>
      </c>
      <c r="Q32" s="21">
        <f t="shared" si="6"/>
        <v>22571489</v>
      </c>
      <c r="R32" s="21">
        <f t="shared" si="6"/>
        <v>74645361</v>
      </c>
      <c r="S32" s="21">
        <f t="shared" si="6"/>
        <v>37778276</v>
      </c>
      <c r="T32" s="21">
        <f t="shared" si="6"/>
        <v>19010900</v>
      </c>
      <c r="U32" s="21">
        <f t="shared" si="6"/>
        <v>0</v>
      </c>
      <c r="V32" s="21">
        <f t="shared" si="6"/>
        <v>56789176</v>
      </c>
      <c r="W32" s="21">
        <f t="shared" si="6"/>
        <v>318265733</v>
      </c>
      <c r="X32" s="21">
        <f t="shared" si="6"/>
        <v>364818040</v>
      </c>
      <c r="Y32" s="21">
        <f t="shared" si="6"/>
        <v>-46552307</v>
      </c>
      <c r="Z32" s="4">
        <f>+IF(X32&lt;&gt;0,+(Y32/X32)*100,0)</f>
        <v>-12.760418042923535</v>
      </c>
      <c r="AA32" s="19">
        <f>SUM(AA33:AA37)</f>
        <v>291600390</v>
      </c>
    </row>
    <row r="33" spans="1:27" ht="13.5">
      <c r="A33" s="5" t="s">
        <v>37</v>
      </c>
      <c r="B33" s="3"/>
      <c r="C33" s="22">
        <v>59649332</v>
      </c>
      <c r="D33" s="22"/>
      <c r="E33" s="23">
        <v>99807013</v>
      </c>
      <c r="F33" s="24">
        <v>83716685</v>
      </c>
      <c r="G33" s="24">
        <v>3623806</v>
      </c>
      <c r="H33" s="24">
        <v>3867629</v>
      </c>
      <c r="I33" s="24">
        <v>8777847</v>
      </c>
      <c r="J33" s="24">
        <v>16269282</v>
      </c>
      <c r="K33" s="24">
        <v>5304573</v>
      </c>
      <c r="L33" s="24">
        <v>4983746</v>
      </c>
      <c r="M33" s="24">
        <v>3954751</v>
      </c>
      <c r="N33" s="24">
        <v>14243070</v>
      </c>
      <c r="O33" s="24">
        <v>14806089</v>
      </c>
      <c r="P33" s="24">
        <v>3820916</v>
      </c>
      <c r="Q33" s="24">
        <v>3820916</v>
      </c>
      <c r="R33" s="24">
        <v>22447921</v>
      </c>
      <c r="S33" s="24">
        <v>5081974</v>
      </c>
      <c r="T33" s="24">
        <v>3699311</v>
      </c>
      <c r="U33" s="24"/>
      <c r="V33" s="24">
        <v>8781285</v>
      </c>
      <c r="W33" s="24">
        <v>61741558</v>
      </c>
      <c r="X33" s="24">
        <v>99807013</v>
      </c>
      <c r="Y33" s="24">
        <v>-38065455</v>
      </c>
      <c r="Z33" s="6">
        <v>-38.14</v>
      </c>
      <c r="AA33" s="22">
        <v>83716685</v>
      </c>
    </row>
    <row r="34" spans="1:27" ht="13.5">
      <c r="A34" s="5" t="s">
        <v>38</v>
      </c>
      <c r="B34" s="3"/>
      <c r="C34" s="22">
        <v>54971189</v>
      </c>
      <c r="D34" s="22"/>
      <c r="E34" s="23">
        <v>60715634</v>
      </c>
      <c r="F34" s="24">
        <v>84396052</v>
      </c>
      <c r="G34" s="24">
        <v>2771398</v>
      </c>
      <c r="H34" s="24">
        <v>2973023</v>
      </c>
      <c r="I34" s="24">
        <v>27468569</v>
      </c>
      <c r="J34" s="24">
        <v>33212990</v>
      </c>
      <c r="K34" s="24">
        <v>5227105</v>
      </c>
      <c r="L34" s="24">
        <v>28730509</v>
      </c>
      <c r="M34" s="24">
        <v>8183727</v>
      </c>
      <c r="N34" s="24">
        <v>42141341</v>
      </c>
      <c r="O34" s="24">
        <v>8214749</v>
      </c>
      <c r="P34" s="24">
        <v>3625373</v>
      </c>
      <c r="Q34" s="24">
        <v>6205373</v>
      </c>
      <c r="R34" s="24">
        <v>18045495</v>
      </c>
      <c r="S34" s="24">
        <v>20828149</v>
      </c>
      <c r="T34" s="24">
        <v>4573839</v>
      </c>
      <c r="U34" s="24"/>
      <c r="V34" s="24">
        <v>25401988</v>
      </c>
      <c r="W34" s="24">
        <v>118801814</v>
      </c>
      <c r="X34" s="24">
        <v>60715634</v>
      </c>
      <c r="Y34" s="24">
        <v>58086180</v>
      </c>
      <c r="Z34" s="6">
        <v>95.67</v>
      </c>
      <c r="AA34" s="22">
        <v>84396052</v>
      </c>
    </row>
    <row r="35" spans="1:27" ht="13.5">
      <c r="A35" s="5" t="s">
        <v>39</v>
      </c>
      <c r="B35" s="3"/>
      <c r="C35" s="22">
        <v>120141306</v>
      </c>
      <c r="D35" s="22"/>
      <c r="E35" s="23">
        <v>184212591</v>
      </c>
      <c r="F35" s="24">
        <v>101082284</v>
      </c>
      <c r="G35" s="24">
        <v>6653799</v>
      </c>
      <c r="H35" s="24">
        <v>13904874</v>
      </c>
      <c r="I35" s="24">
        <v>8923438</v>
      </c>
      <c r="J35" s="24">
        <v>29482111</v>
      </c>
      <c r="K35" s="24">
        <v>12088608</v>
      </c>
      <c r="L35" s="24">
        <v>21706015</v>
      </c>
      <c r="M35" s="24">
        <v>10663578</v>
      </c>
      <c r="N35" s="24">
        <v>44458201</v>
      </c>
      <c r="O35" s="24">
        <v>9492132</v>
      </c>
      <c r="P35" s="24">
        <v>10140707</v>
      </c>
      <c r="Q35" s="24">
        <v>11566436</v>
      </c>
      <c r="R35" s="24">
        <v>31199275</v>
      </c>
      <c r="S35" s="24">
        <v>10858940</v>
      </c>
      <c r="T35" s="24">
        <v>9575949</v>
      </c>
      <c r="U35" s="24"/>
      <c r="V35" s="24">
        <v>20434889</v>
      </c>
      <c r="W35" s="24">
        <v>125574476</v>
      </c>
      <c r="X35" s="24">
        <v>184212591</v>
      </c>
      <c r="Y35" s="24">
        <v>-58638115</v>
      </c>
      <c r="Z35" s="6">
        <v>-31.83</v>
      </c>
      <c r="AA35" s="22">
        <v>101082284</v>
      </c>
    </row>
    <row r="36" spans="1:27" ht="13.5">
      <c r="A36" s="5" t="s">
        <v>40</v>
      </c>
      <c r="B36" s="3"/>
      <c r="C36" s="22">
        <v>12889496</v>
      </c>
      <c r="D36" s="22"/>
      <c r="E36" s="23">
        <v>10452484</v>
      </c>
      <c r="F36" s="24">
        <v>11381430</v>
      </c>
      <c r="G36" s="24">
        <v>558653</v>
      </c>
      <c r="H36" s="24">
        <v>530831</v>
      </c>
      <c r="I36" s="24">
        <v>577597</v>
      </c>
      <c r="J36" s="24">
        <v>1667081</v>
      </c>
      <c r="K36" s="24">
        <v>662959</v>
      </c>
      <c r="L36" s="24">
        <v>1278762</v>
      </c>
      <c r="M36" s="24">
        <v>677666</v>
      </c>
      <c r="N36" s="24">
        <v>2619387</v>
      </c>
      <c r="O36" s="24">
        <v>555920</v>
      </c>
      <c r="P36" s="24">
        <v>600275</v>
      </c>
      <c r="Q36" s="24">
        <v>600275</v>
      </c>
      <c r="R36" s="24">
        <v>1756470</v>
      </c>
      <c r="S36" s="24">
        <v>597515</v>
      </c>
      <c r="T36" s="24">
        <v>769940</v>
      </c>
      <c r="U36" s="24"/>
      <c r="V36" s="24">
        <v>1367455</v>
      </c>
      <c r="W36" s="24">
        <v>7410393</v>
      </c>
      <c r="X36" s="24">
        <v>10452484</v>
      </c>
      <c r="Y36" s="24">
        <v>-3042091</v>
      </c>
      <c r="Z36" s="6">
        <v>-29.1</v>
      </c>
      <c r="AA36" s="22">
        <v>11381430</v>
      </c>
    </row>
    <row r="37" spans="1:27" ht="13.5">
      <c r="A37" s="5" t="s">
        <v>41</v>
      </c>
      <c r="B37" s="3"/>
      <c r="C37" s="25">
        <v>4788492</v>
      </c>
      <c r="D37" s="25"/>
      <c r="E37" s="26">
        <v>9630318</v>
      </c>
      <c r="F37" s="27">
        <v>11023939</v>
      </c>
      <c r="G37" s="27">
        <v>388293</v>
      </c>
      <c r="H37" s="27">
        <v>348740</v>
      </c>
      <c r="I37" s="27">
        <v>332401</v>
      </c>
      <c r="J37" s="27">
        <v>1069434</v>
      </c>
      <c r="K37" s="27">
        <v>358626</v>
      </c>
      <c r="L37" s="27">
        <v>759550</v>
      </c>
      <c r="M37" s="27">
        <v>550123</v>
      </c>
      <c r="N37" s="27">
        <v>1668299</v>
      </c>
      <c r="O37" s="27">
        <v>439222</v>
      </c>
      <c r="P37" s="27">
        <v>378489</v>
      </c>
      <c r="Q37" s="27">
        <v>378489</v>
      </c>
      <c r="R37" s="27">
        <v>1196200</v>
      </c>
      <c r="S37" s="27">
        <v>411698</v>
      </c>
      <c r="T37" s="27">
        <v>391861</v>
      </c>
      <c r="U37" s="27"/>
      <c r="V37" s="27">
        <v>803559</v>
      </c>
      <c r="W37" s="27">
        <v>4737492</v>
      </c>
      <c r="X37" s="27">
        <v>9630318</v>
      </c>
      <c r="Y37" s="27">
        <v>-4892826</v>
      </c>
      <c r="Z37" s="7">
        <v>-50.81</v>
      </c>
      <c r="AA37" s="25">
        <v>11023939</v>
      </c>
    </row>
    <row r="38" spans="1:27" ht="13.5">
      <c r="A38" s="2" t="s">
        <v>42</v>
      </c>
      <c r="B38" s="8"/>
      <c r="C38" s="19">
        <f aca="true" t="shared" si="7" ref="C38:Y38">SUM(C39:C41)</f>
        <v>306807243</v>
      </c>
      <c r="D38" s="19">
        <f>SUM(D39:D41)</f>
        <v>0</v>
      </c>
      <c r="E38" s="20">
        <f t="shared" si="7"/>
        <v>232518567</v>
      </c>
      <c r="F38" s="21">
        <f t="shared" si="7"/>
        <v>329588190</v>
      </c>
      <c r="G38" s="21">
        <f t="shared" si="7"/>
        <v>6451832</v>
      </c>
      <c r="H38" s="21">
        <f t="shared" si="7"/>
        <v>8013657</v>
      </c>
      <c r="I38" s="21">
        <f t="shared" si="7"/>
        <v>15995844</v>
      </c>
      <c r="J38" s="21">
        <f t="shared" si="7"/>
        <v>30461333</v>
      </c>
      <c r="K38" s="21">
        <f t="shared" si="7"/>
        <v>11376770</v>
      </c>
      <c r="L38" s="21">
        <f t="shared" si="7"/>
        <v>58086628</v>
      </c>
      <c r="M38" s="21">
        <f t="shared" si="7"/>
        <v>17457383</v>
      </c>
      <c r="N38" s="21">
        <f t="shared" si="7"/>
        <v>86920781</v>
      </c>
      <c r="O38" s="21">
        <f t="shared" si="7"/>
        <v>17614641</v>
      </c>
      <c r="P38" s="21">
        <f t="shared" si="7"/>
        <v>7835198</v>
      </c>
      <c r="Q38" s="21">
        <f t="shared" si="7"/>
        <v>9713484</v>
      </c>
      <c r="R38" s="21">
        <f t="shared" si="7"/>
        <v>35163323</v>
      </c>
      <c r="S38" s="21">
        <f t="shared" si="7"/>
        <v>8428635</v>
      </c>
      <c r="T38" s="21">
        <f t="shared" si="7"/>
        <v>8198115</v>
      </c>
      <c r="U38" s="21">
        <f t="shared" si="7"/>
        <v>0</v>
      </c>
      <c r="V38" s="21">
        <f t="shared" si="7"/>
        <v>16626750</v>
      </c>
      <c r="W38" s="21">
        <f t="shared" si="7"/>
        <v>169172187</v>
      </c>
      <c r="X38" s="21">
        <f t="shared" si="7"/>
        <v>232518567</v>
      </c>
      <c r="Y38" s="21">
        <f t="shared" si="7"/>
        <v>-63346380</v>
      </c>
      <c r="Z38" s="4">
        <f>+IF(X38&lt;&gt;0,+(Y38/X38)*100,0)</f>
        <v>-27.24357921920274</v>
      </c>
      <c r="AA38" s="19">
        <f>SUM(AA39:AA41)</f>
        <v>329588190</v>
      </c>
    </row>
    <row r="39" spans="1:27" ht="13.5">
      <c r="A39" s="5" t="s">
        <v>43</v>
      </c>
      <c r="B39" s="3"/>
      <c r="C39" s="22">
        <v>5986478</v>
      </c>
      <c r="D39" s="22"/>
      <c r="E39" s="23">
        <v>7638506</v>
      </c>
      <c r="F39" s="24">
        <v>9868156</v>
      </c>
      <c r="G39" s="24">
        <v>445543</v>
      </c>
      <c r="H39" s="24">
        <v>452589</v>
      </c>
      <c r="I39" s="24">
        <v>442467</v>
      </c>
      <c r="J39" s="24">
        <v>1340599</v>
      </c>
      <c r="K39" s="24">
        <v>557916</v>
      </c>
      <c r="L39" s="24">
        <v>672860</v>
      </c>
      <c r="M39" s="24">
        <v>1287780</v>
      </c>
      <c r="N39" s="24">
        <v>2518556</v>
      </c>
      <c r="O39" s="24">
        <v>1037311</v>
      </c>
      <c r="P39" s="24">
        <v>853019</v>
      </c>
      <c r="Q39" s="24">
        <v>853019</v>
      </c>
      <c r="R39" s="24">
        <v>2743349</v>
      </c>
      <c r="S39" s="24">
        <v>1200883</v>
      </c>
      <c r="T39" s="24">
        <v>998505</v>
      </c>
      <c r="U39" s="24"/>
      <c r="V39" s="24">
        <v>2199388</v>
      </c>
      <c r="W39" s="24">
        <v>8801892</v>
      </c>
      <c r="X39" s="24">
        <v>7638506</v>
      </c>
      <c r="Y39" s="24">
        <v>1163386</v>
      </c>
      <c r="Z39" s="6">
        <v>15.23</v>
      </c>
      <c r="AA39" s="22">
        <v>9868156</v>
      </c>
    </row>
    <row r="40" spans="1:27" ht="13.5">
      <c r="A40" s="5" t="s">
        <v>44</v>
      </c>
      <c r="B40" s="3"/>
      <c r="C40" s="22">
        <v>300820765</v>
      </c>
      <c r="D40" s="22"/>
      <c r="E40" s="23">
        <v>224880061</v>
      </c>
      <c r="F40" s="24">
        <v>319720034</v>
      </c>
      <c r="G40" s="24">
        <v>6006289</v>
      </c>
      <c r="H40" s="24">
        <v>7561068</v>
      </c>
      <c r="I40" s="24">
        <v>15553377</v>
      </c>
      <c r="J40" s="24">
        <v>29120734</v>
      </c>
      <c r="K40" s="24">
        <v>10818854</v>
      </c>
      <c r="L40" s="24">
        <v>57413768</v>
      </c>
      <c r="M40" s="24">
        <v>16169603</v>
      </c>
      <c r="N40" s="24">
        <v>84402225</v>
      </c>
      <c r="O40" s="24">
        <v>16577330</v>
      </c>
      <c r="P40" s="24">
        <v>6982179</v>
      </c>
      <c r="Q40" s="24">
        <v>8860465</v>
      </c>
      <c r="R40" s="24">
        <v>32419974</v>
      </c>
      <c r="S40" s="24">
        <v>7227752</v>
      </c>
      <c r="T40" s="24">
        <v>7199610</v>
      </c>
      <c r="U40" s="24"/>
      <c r="V40" s="24">
        <v>14427362</v>
      </c>
      <c r="W40" s="24">
        <v>160370295</v>
      </c>
      <c r="X40" s="24">
        <v>224880061</v>
      </c>
      <c r="Y40" s="24">
        <v>-64509766</v>
      </c>
      <c r="Z40" s="6">
        <v>-28.69</v>
      </c>
      <c r="AA40" s="22">
        <v>319720034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1230456630</v>
      </c>
      <c r="D42" s="19">
        <f>SUM(D43:D46)</f>
        <v>0</v>
      </c>
      <c r="E42" s="20">
        <f t="shared" si="8"/>
        <v>1485727605</v>
      </c>
      <c r="F42" s="21">
        <f t="shared" si="8"/>
        <v>1464159255</v>
      </c>
      <c r="G42" s="21">
        <f t="shared" si="8"/>
        <v>19831822</v>
      </c>
      <c r="H42" s="21">
        <f t="shared" si="8"/>
        <v>98136052</v>
      </c>
      <c r="I42" s="21">
        <f t="shared" si="8"/>
        <v>106372475</v>
      </c>
      <c r="J42" s="21">
        <f t="shared" si="8"/>
        <v>224340349</v>
      </c>
      <c r="K42" s="21">
        <f t="shared" si="8"/>
        <v>88387475</v>
      </c>
      <c r="L42" s="21">
        <f t="shared" si="8"/>
        <v>182242519</v>
      </c>
      <c r="M42" s="21">
        <f t="shared" si="8"/>
        <v>107592682</v>
      </c>
      <c r="N42" s="21">
        <f t="shared" si="8"/>
        <v>378222676</v>
      </c>
      <c r="O42" s="21">
        <f t="shared" si="8"/>
        <v>114577809</v>
      </c>
      <c r="P42" s="21">
        <f t="shared" si="8"/>
        <v>83809718</v>
      </c>
      <c r="Q42" s="21">
        <f t="shared" si="8"/>
        <v>78060579</v>
      </c>
      <c r="R42" s="21">
        <f t="shared" si="8"/>
        <v>276448106</v>
      </c>
      <c r="S42" s="21">
        <f t="shared" si="8"/>
        <v>82749690</v>
      </c>
      <c r="T42" s="21">
        <f t="shared" si="8"/>
        <v>167816228</v>
      </c>
      <c r="U42" s="21">
        <f t="shared" si="8"/>
        <v>0</v>
      </c>
      <c r="V42" s="21">
        <f t="shared" si="8"/>
        <v>250565918</v>
      </c>
      <c r="W42" s="21">
        <f t="shared" si="8"/>
        <v>1129577049</v>
      </c>
      <c r="X42" s="21">
        <f t="shared" si="8"/>
        <v>1485727605</v>
      </c>
      <c r="Y42" s="21">
        <f t="shared" si="8"/>
        <v>-356150556</v>
      </c>
      <c r="Z42" s="4">
        <f>+IF(X42&lt;&gt;0,+(Y42/X42)*100,0)</f>
        <v>-23.971457136653257</v>
      </c>
      <c r="AA42" s="19">
        <f>SUM(AA43:AA46)</f>
        <v>1464159255</v>
      </c>
    </row>
    <row r="43" spans="1:27" ht="13.5">
      <c r="A43" s="5" t="s">
        <v>47</v>
      </c>
      <c r="B43" s="3"/>
      <c r="C43" s="22">
        <v>639291338</v>
      </c>
      <c r="D43" s="22"/>
      <c r="E43" s="23">
        <v>724562975</v>
      </c>
      <c r="F43" s="24">
        <v>783670138</v>
      </c>
      <c r="G43" s="24">
        <v>8725631</v>
      </c>
      <c r="H43" s="24">
        <v>64045097</v>
      </c>
      <c r="I43" s="24">
        <v>73472977</v>
      </c>
      <c r="J43" s="24">
        <v>146243705</v>
      </c>
      <c r="K43" s="24">
        <v>53972516</v>
      </c>
      <c r="L43" s="24">
        <v>86282547</v>
      </c>
      <c r="M43" s="24">
        <v>63465794</v>
      </c>
      <c r="N43" s="24">
        <v>203720857</v>
      </c>
      <c r="O43" s="24">
        <v>66362815</v>
      </c>
      <c r="P43" s="24">
        <v>55361062</v>
      </c>
      <c r="Q43" s="24">
        <v>45526723</v>
      </c>
      <c r="R43" s="24">
        <v>167250600</v>
      </c>
      <c r="S43" s="24">
        <v>66824155</v>
      </c>
      <c r="T43" s="24">
        <v>135177399</v>
      </c>
      <c r="U43" s="24"/>
      <c r="V43" s="24">
        <v>202001554</v>
      </c>
      <c r="W43" s="24">
        <v>719216716</v>
      </c>
      <c r="X43" s="24">
        <v>724562975</v>
      </c>
      <c r="Y43" s="24">
        <v>-5346259</v>
      </c>
      <c r="Z43" s="6">
        <v>-0.74</v>
      </c>
      <c r="AA43" s="22">
        <v>783670138</v>
      </c>
    </row>
    <row r="44" spans="1:27" ht="13.5">
      <c r="A44" s="5" t="s">
        <v>48</v>
      </c>
      <c r="B44" s="3"/>
      <c r="C44" s="22">
        <v>385097143</v>
      </c>
      <c r="D44" s="22"/>
      <c r="E44" s="23">
        <v>521380348</v>
      </c>
      <c r="F44" s="24">
        <v>448801409</v>
      </c>
      <c r="G44" s="24">
        <v>3046282</v>
      </c>
      <c r="H44" s="24">
        <v>24710763</v>
      </c>
      <c r="I44" s="24">
        <v>24530119</v>
      </c>
      <c r="J44" s="24">
        <v>52287164</v>
      </c>
      <c r="K44" s="24">
        <v>26106613</v>
      </c>
      <c r="L44" s="24">
        <v>60987847</v>
      </c>
      <c r="M44" s="24">
        <v>30756789</v>
      </c>
      <c r="N44" s="24">
        <v>117851249</v>
      </c>
      <c r="O44" s="24">
        <v>33954877</v>
      </c>
      <c r="P44" s="24">
        <v>19389739</v>
      </c>
      <c r="Q44" s="24">
        <v>23474939</v>
      </c>
      <c r="R44" s="24">
        <v>76819555</v>
      </c>
      <c r="S44" s="24">
        <v>6594430</v>
      </c>
      <c r="T44" s="24">
        <v>15620383</v>
      </c>
      <c r="U44" s="24"/>
      <c r="V44" s="24">
        <v>22214813</v>
      </c>
      <c r="W44" s="24">
        <v>269172781</v>
      </c>
      <c r="X44" s="24">
        <v>521380348</v>
      </c>
      <c r="Y44" s="24">
        <v>-252207567</v>
      </c>
      <c r="Z44" s="6">
        <v>-48.37</v>
      </c>
      <c r="AA44" s="22">
        <v>448801409</v>
      </c>
    </row>
    <row r="45" spans="1:27" ht="13.5">
      <c r="A45" s="5" t="s">
        <v>49</v>
      </c>
      <c r="B45" s="3"/>
      <c r="C45" s="25">
        <v>105490812</v>
      </c>
      <c r="D45" s="25"/>
      <c r="E45" s="26">
        <v>117874877</v>
      </c>
      <c r="F45" s="27">
        <v>132264825</v>
      </c>
      <c r="G45" s="27">
        <v>3473327</v>
      </c>
      <c r="H45" s="27">
        <v>3754148</v>
      </c>
      <c r="I45" s="27">
        <v>3960313</v>
      </c>
      <c r="J45" s="27">
        <v>11187788</v>
      </c>
      <c r="K45" s="27">
        <v>3518432</v>
      </c>
      <c r="L45" s="27">
        <v>29411910</v>
      </c>
      <c r="M45" s="27">
        <v>9083185</v>
      </c>
      <c r="N45" s="27">
        <v>42013527</v>
      </c>
      <c r="O45" s="27">
        <v>9174527</v>
      </c>
      <c r="P45" s="27">
        <v>4645301</v>
      </c>
      <c r="Q45" s="27">
        <v>4645301</v>
      </c>
      <c r="R45" s="27">
        <v>18465129</v>
      </c>
      <c r="S45" s="27">
        <v>4492606</v>
      </c>
      <c r="T45" s="27">
        <v>5951187</v>
      </c>
      <c r="U45" s="27"/>
      <c r="V45" s="27">
        <v>10443793</v>
      </c>
      <c r="W45" s="27">
        <v>82110237</v>
      </c>
      <c r="X45" s="27">
        <v>117874877</v>
      </c>
      <c r="Y45" s="27">
        <v>-35764640</v>
      </c>
      <c r="Z45" s="7">
        <v>-30.34</v>
      </c>
      <c r="AA45" s="25">
        <v>132264825</v>
      </c>
    </row>
    <row r="46" spans="1:27" ht="13.5">
      <c r="A46" s="5" t="s">
        <v>50</v>
      </c>
      <c r="B46" s="3"/>
      <c r="C46" s="22">
        <v>100577337</v>
      </c>
      <c r="D46" s="22"/>
      <c r="E46" s="23">
        <v>121909405</v>
      </c>
      <c r="F46" s="24">
        <v>99422883</v>
      </c>
      <c r="G46" s="24">
        <v>4586582</v>
      </c>
      <c r="H46" s="24">
        <v>5626044</v>
      </c>
      <c r="I46" s="24">
        <v>4409066</v>
      </c>
      <c r="J46" s="24">
        <v>14621692</v>
      </c>
      <c r="K46" s="24">
        <v>4789914</v>
      </c>
      <c r="L46" s="24">
        <v>5560215</v>
      </c>
      <c r="M46" s="24">
        <v>4286914</v>
      </c>
      <c r="N46" s="24">
        <v>14637043</v>
      </c>
      <c r="O46" s="24">
        <v>5085590</v>
      </c>
      <c r="P46" s="24">
        <v>4413616</v>
      </c>
      <c r="Q46" s="24">
        <v>4413616</v>
      </c>
      <c r="R46" s="24">
        <v>13912822</v>
      </c>
      <c r="S46" s="24">
        <v>4838499</v>
      </c>
      <c r="T46" s="24">
        <v>11067259</v>
      </c>
      <c r="U46" s="24"/>
      <c r="V46" s="24">
        <v>15905758</v>
      </c>
      <c r="W46" s="24">
        <v>59077315</v>
      </c>
      <c r="X46" s="24">
        <v>121909405</v>
      </c>
      <c r="Y46" s="24">
        <v>-62832090</v>
      </c>
      <c r="Z46" s="6">
        <v>-51.54</v>
      </c>
      <c r="AA46" s="22">
        <v>99422883</v>
      </c>
    </row>
    <row r="47" spans="1:27" ht="13.5">
      <c r="A47" s="2" t="s">
        <v>51</v>
      </c>
      <c r="B47" s="8" t="s">
        <v>52</v>
      </c>
      <c r="C47" s="19">
        <v>13471024</v>
      </c>
      <c r="D47" s="19"/>
      <c r="E47" s="20">
        <v>22701386</v>
      </c>
      <c r="F47" s="21">
        <v>22695099</v>
      </c>
      <c r="G47" s="21">
        <v>779622</v>
      </c>
      <c r="H47" s="21">
        <v>780256</v>
      </c>
      <c r="I47" s="21">
        <v>2148659</v>
      </c>
      <c r="J47" s="21">
        <v>3708537</v>
      </c>
      <c r="K47" s="21">
        <v>1236783</v>
      </c>
      <c r="L47" s="21">
        <v>3468367</v>
      </c>
      <c r="M47" s="21">
        <v>715652</v>
      </c>
      <c r="N47" s="21">
        <v>5420802</v>
      </c>
      <c r="O47" s="21">
        <v>1121640</v>
      </c>
      <c r="P47" s="21">
        <v>921558</v>
      </c>
      <c r="Q47" s="21">
        <v>981558</v>
      </c>
      <c r="R47" s="21">
        <v>3024756</v>
      </c>
      <c r="S47" s="21">
        <v>1075411</v>
      </c>
      <c r="T47" s="21">
        <v>729298</v>
      </c>
      <c r="U47" s="21"/>
      <c r="V47" s="21">
        <v>1804709</v>
      </c>
      <c r="W47" s="21">
        <v>13958804</v>
      </c>
      <c r="X47" s="21">
        <v>22701386</v>
      </c>
      <c r="Y47" s="21">
        <v>-8742582</v>
      </c>
      <c r="Z47" s="4">
        <v>-38.51</v>
      </c>
      <c r="AA47" s="19">
        <v>22695099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2573398847</v>
      </c>
      <c r="D48" s="40">
        <f>+D28+D32+D38+D42+D47</f>
        <v>0</v>
      </c>
      <c r="E48" s="41">
        <f t="shared" si="9"/>
        <v>2818956041</v>
      </c>
      <c r="F48" s="42">
        <f t="shared" si="9"/>
        <v>2853429698</v>
      </c>
      <c r="G48" s="42">
        <f t="shared" si="9"/>
        <v>89687528</v>
      </c>
      <c r="H48" s="42">
        <f t="shared" si="9"/>
        <v>186206968</v>
      </c>
      <c r="I48" s="42">
        <f t="shared" si="9"/>
        <v>248753242</v>
      </c>
      <c r="J48" s="42">
        <f t="shared" si="9"/>
        <v>524647738</v>
      </c>
      <c r="K48" s="42">
        <f t="shared" si="9"/>
        <v>178776943</v>
      </c>
      <c r="L48" s="42">
        <f t="shared" si="9"/>
        <v>366151091</v>
      </c>
      <c r="M48" s="42">
        <f t="shared" si="9"/>
        <v>217676013</v>
      </c>
      <c r="N48" s="42">
        <f t="shared" si="9"/>
        <v>762604047</v>
      </c>
      <c r="O48" s="42">
        <f t="shared" si="9"/>
        <v>222380358</v>
      </c>
      <c r="P48" s="42">
        <f t="shared" si="9"/>
        <v>182392586</v>
      </c>
      <c r="Q48" s="42">
        <f t="shared" si="9"/>
        <v>180926857</v>
      </c>
      <c r="R48" s="42">
        <f t="shared" si="9"/>
        <v>585699801</v>
      </c>
      <c r="S48" s="42">
        <f t="shared" si="9"/>
        <v>205006884</v>
      </c>
      <c r="T48" s="42">
        <f t="shared" si="9"/>
        <v>258704410</v>
      </c>
      <c r="U48" s="42">
        <f t="shared" si="9"/>
        <v>0</v>
      </c>
      <c r="V48" s="42">
        <f t="shared" si="9"/>
        <v>463711294</v>
      </c>
      <c r="W48" s="42">
        <f t="shared" si="9"/>
        <v>2336662880</v>
      </c>
      <c r="X48" s="42">
        <f t="shared" si="9"/>
        <v>2818956041</v>
      </c>
      <c r="Y48" s="42">
        <f t="shared" si="9"/>
        <v>-482293161</v>
      </c>
      <c r="Z48" s="43">
        <f>+IF(X48&lt;&gt;0,+(Y48/X48)*100,0)</f>
        <v>-17.108928056533678</v>
      </c>
      <c r="AA48" s="40">
        <f>+AA28+AA32+AA38+AA42+AA47</f>
        <v>2853429698</v>
      </c>
    </row>
    <row r="49" spans="1:27" ht="13.5">
      <c r="A49" s="14" t="s">
        <v>58</v>
      </c>
      <c r="B49" s="15"/>
      <c r="C49" s="44">
        <f aca="true" t="shared" si="10" ref="C49:Y49">+C25-C48</f>
        <v>-308282393</v>
      </c>
      <c r="D49" s="44">
        <f>+D25-D48</f>
        <v>0</v>
      </c>
      <c r="E49" s="45">
        <f t="shared" si="10"/>
        <v>-170166817</v>
      </c>
      <c r="F49" s="46">
        <f t="shared" si="10"/>
        <v>-180211276</v>
      </c>
      <c r="G49" s="46">
        <f t="shared" si="10"/>
        <v>257521315</v>
      </c>
      <c r="H49" s="46">
        <f t="shared" si="10"/>
        <v>14744981</v>
      </c>
      <c r="I49" s="46">
        <f t="shared" si="10"/>
        <v>-64747871</v>
      </c>
      <c r="J49" s="46">
        <f t="shared" si="10"/>
        <v>207518425</v>
      </c>
      <c r="K49" s="46">
        <f t="shared" si="10"/>
        <v>-12597780</v>
      </c>
      <c r="L49" s="46">
        <f t="shared" si="10"/>
        <v>-193237647</v>
      </c>
      <c r="M49" s="46">
        <f t="shared" si="10"/>
        <v>117620213</v>
      </c>
      <c r="N49" s="46">
        <f t="shared" si="10"/>
        <v>-88215214</v>
      </c>
      <c r="O49" s="46">
        <f t="shared" si="10"/>
        <v>-37614748</v>
      </c>
      <c r="P49" s="46">
        <f t="shared" si="10"/>
        <v>8527396</v>
      </c>
      <c r="Q49" s="46">
        <f t="shared" si="10"/>
        <v>85965084</v>
      </c>
      <c r="R49" s="46">
        <f t="shared" si="10"/>
        <v>56877732</v>
      </c>
      <c r="S49" s="46">
        <f t="shared" si="10"/>
        <v>-58052207</v>
      </c>
      <c r="T49" s="46">
        <f t="shared" si="10"/>
        <v>-94300165</v>
      </c>
      <c r="U49" s="46">
        <f t="shared" si="10"/>
        <v>0</v>
      </c>
      <c r="V49" s="46">
        <f t="shared" si="10"/>
        <v>-152352372</v>
      </c>
      <c r="W49" s="46">
        <f t="shared" si="10"/>
        <v>23828571</v>
      </c>
      <c r="X49" s="46">
        <f>IF(F25=F48,0,X25-X48)</f>
        <v>-170166832</v>
      </c>
      <c r="Y49" s="46">
        <f t="shared" si="10"/>
        <v>193995403</v>
      </c>
      <c r="Z49" s="47">
        <f>+IF(X49&lt;&gt;0,+(Y49/X49)*100,0)</f>
        <v>-114.00306435745362</v>
      </c>
      <c r="AA49" s="44">
        <f>+AA25-AA48</f>
        <v>-180211276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0</v>
      </c>
      <c r="F5" s="21">
        <f t="shared" si="0"/>
        <v>401375288</v>
      </c>
      <c r="G5" s="21">
        <f t="shared" si="0"/>
        <v>41907591</v>
      </c>
      <c r="H5" s="21">
        <f t="shared" si="0"/>
        <v>14366866</v>
      </c>
      <c r="I5" s="21">
        <f t="shared" si="0"/>
        <v>19692429</v>
      </c>
      <c r="J5" s="21">
        <f t="shared" si="0"/>
        <v>75966886</v>
      </c>
      <c r="K5" s="21">
        <f t="shared" si="0"/>
        <v>84468440</v>
      </c>
      <c r="L5" s="21">
        <f t="shared" si="0"/>
        <v>26793637</v>
      </c>
      <c r="M5" s="21">
        <f t="shared" si="0"/>
        <v>103690034</v>
      </c>
      <c r="N5" s="21">
        <f t="shared" si="0"/>
        <v>214952111</v>
      </c>
      <c r="O5" s="21">
        <f t="shared" si="0"/>
        <v>13888562</v>
      </c>
      <c r="P5" s="21">
        <f t="shared" si="0"/>
        <v>17429832</v>
      </c>
      <c r="Q5" s="21">
        <f t="shared" si="0"/>
        <v>63849204</v>
      </c>
      <c r="R5" s="21">
        <f t="shared" si="0"/>
        <v>95167598</v>
      </c>
      <c r="S5" s="21">
        <f t="shared" si="0"/>
        <v>15046582</v>
      </c>
      <c r="T5" s="21">
        <f t="shared" si="0"/>
        <v>13945758</v>
      </c>
      <c r="U5" s="21">
        <f t="shared" si="0"/>
        <v>0</v>
      </c>
      <c r="V5" s="21">
        <f t="shared" si="0"/>
        <v>28992340</v>
      </c>
      <c r="W5" s="21">
        <f t="shared" si="0"/>
        <v>415078935</v>
      </c>
      <c r="X5" s="21">
        <f t="shared" si="0"/>
        <v>401375288</v>
      </c>
      <c r="Y5" s="21">
        <f t="shared" si="0"/>
        <v>13703647</v>
      </c>
      <c r="Z5" s="4">
        <f>+IF(X5&lt;&gt;0,+(Y5/X5)*100,0)</f>
        <v>3.414173071860867</v>
      </c>
      <c r="AA5" s="19">
        <f>SUM(AA6:AA8)</f>
        <v>401375288</v>
      </c>
    </row>
    <row r="6" spans="1:27" ht="13.5">
      <c r="A6" s="5" t="s">
        <v>33</v>
      </c>
      <c r="B6" s="3"/>
      <c r="C6" s="22"/>
      <c r="D6" s="22"/>
      <c r="E6" s="23"/>
      <c r="F6" s="24">
        <v>614790</v>
      </c>
      <c r="G6" s="24">
        <v>2696270</v>
      </c>
      <c r="H6" s="24">
        <v>14424</v>
      </c>
      <c r="I6" s="24">
        <v>189857</v>
      </c>
      <c r="J6" s="24">
        <v>2900551</v>
      </c>
      <c r="K6" s="24">
        <v>17920</v>
      </c>
      <c r="L6" s="24">
        <v>21833</v>
      </c>
      <c r="M6" s="24">
        <v>90972</v>
      </c>
      <c r="N6" s="24">
        <v>130725</v>
      </c>
      <c r="O6" s="24">
        <v>60781</v>
      </c>
      <c r="P6" s="24">
        <v>13854</v>
      </c>
      <c r="Q6" s="24">
        <v>15040</v>
      </c>
      <c r="R6" s="24">
        <v>89675</v>
      </c>
      <c r="S6" s="24">
        <v>20358</v>
      </c>
      <c r="T6" s="24">
        <v>18657</v>
      </c>
      <c r="U6" s="24"/>
      <c r="V6" s="24">
        <v>39015</v>
      </c>
      <c r="W6" s="24">
        <v>3159966</v>
      </c>
      <c r="X6" s="24">
        <v>614790</v>
      </c>
      <c r="Y6" s="24">
        <v>2545176</v>
      </c>
      <c r="Z6" s="6">
        <v>413.99</v>
      </c>
      <c r="AA6" s="22">
        <v>614790</v>
      </c>
    </row>
    <row r="7" spans="1:27" ht="13.5">
      <c r="A7" s="5" t="s">
        <v>34</v>
      </c>
      <c r="B7" s="3"/>
      <c r="C7" s="25"/>
      <c r="D7" s="25"/>
      <c r="E7" s="26"/>
      <c r="F7" s="27">
        <v>398909711</v>
      </c>
      <c r="G7" s="27">
        <v>39120966</v>
      </c>
      <c r="H7" s="27">
        <v>14227346</v>
      </c>
      <c r="I7" s="27">
        <v>19435525</v>
      </c>
      <c r="J7" s="27">
        <v>72783837</v>
      </c>
      <c r="K7" s="27">
        <v>84346699</v>
      </c>
      <c r="L7" s="27">
        <v>26618882</v>
      </c>
      <c r="M7" s="27">
        <v>103483224</v>
      </c>
      <c r="N7" s="27">
        <v>214448805</v>
      </c>
      <c r="O7" s="27">
        <v>13727884</v>
      </c>
      <c r="P7" s="27">
        <v>17341111</v>
      </c>
      <c r="Q7" s="27">
        <v>63720591</v>
      </c>
      <c r="R7" s="27">
        <v>94789586</v>
      </c>
      <c r="S7" s="27">
        <v>14941159</v>
      </c>
      <c r="T7" s="27">
        <v>13836520</v>
      </c>
      <c r="U7" s="27"/>
      <c r="V7" s="27">
        <v>28777679</v>
      </c>
      <c r="W7" s="27">
        <v>410799907</v>
      </c>
      <c r="X7" s="27">
        <v>398909711</v>
      </c>
      <c r="Y7" s="27">
        <v>11890196</v>
      </c>
      <c r="Z7" s="7">
        <v>2.98</v>
      </c>
      <c r="AA7" s="25">
        <v>398909711</v>
      </c>
    </row>
    <row r="8" spans="1:27" ht="13.5">
      <c r="A8" s="5" t="s">
        <v>35</v>
      </c>
      <c r="B8" s="3"/>
      <c r="C8" s="22"/>
      <c r="D8" s="22"/>
      <c r="E8" s="23"/>
      <c r="F8" s="24">
        <v>1850787</v>
      </c>
      <c r="G8" s="24">
        <v>90355</v>
      </c>
      <c r="H8" s="24">
        <v>125096</v>
      </c>
      <c r="I8" s="24">
        <v>67047</v>
      </c>
      <c r="J8" s="24">
        <v>282498</v>
      </c>
      <c r="K8" s="24">
        <v>103821</v>
      </c>
      <c r="L8" s="24">
        <v>152922</v>
      </c>
      <c r="M8" s="24">
        <v>115838</v>
      </c>
      <c r="N8" s="24">
        <v>372581</v>
      </c>
      <c r="O8" s="24">
        <v>99897</v>
      </c>
      <c r="P8" s="24">
        <v>74867</v>
      </c>
      <c r="Q8" s="24">
        <v>113573</v>
      </c>
      <c r="R8" s="24">
        <v>288337</v>
      </c>
      <c r="S8" s="24">
        <v>85065</v>
      </c>
      <c r="T8" s="24">
        <v>90581</v>
      </c>
      <c r="U8" s="24"/>
      <c r="V8" s="24">
        <v>175646</v>
      </c>
      <c r="W8" s="24">
        <v>1119062</v>
      </c>
      <c r="X8" s="24">
        <v>1850787</v>
      </c>
      <c r="Y8" s="24">
        <v>-731725</v>
      </c>
      <c r="Z8" s="6">
        <v>-39.54</v>
      </c>
      <c r="AA8" s="22">
        <v>1850787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98943254</v>
      </c>
      <c r="G9" s="21">
        <f t="shared" si="1"/>
        <v>1881617</v>
      </c>
      <c r="H9" s="21">
        <f t="shared" si="1"/>
        <v>599833</v>
      </c>
      <c r="I9" s="21">
        <f t="shared" si="1"/>
        <v>2466654</v>
      </c>
      <c r="J9" s="21">
        <f t="shared" si="1"/>
        <v>4948104</v>
      </c>
      <c r="K9" s="21">
        <f t="shared" si="1"/>
        <v>2953957</v>
      </c>
      <c r="L9" s="21">
        <f t="shared" si="1"/>
        <v>3483836</v>
      </c>
      <c r="M9" s="21">
        <f t="shared" si="1"/>
        <v>2368669</v>
      </c>
      <c r="N9" s="21">
        <f t="shared" si="1"/>
        <v>8806462</v>
      </c>
      <c r="O9" s="21">
        <f t="shared" si="1"/>
        <v>856903</v>
      </c>
      <c r="P9" s="21">
        <f t="shared" si="1"/>
        <v>1416910</v>
      </c>
      <c r="Q9" s="21">
        <f t="shared" si="1"/>
        <v>1009392</v>
      </c>
      <c r="R9" s="21">
        <f t="shared" si="1"/>
        <v>3283205</v>
      </c>
      <c r="S9" s="21">
        <f t="shared" si="1"/>
        <v>552706</v>
      </c>
      <c r="T9" s="21">
        <f t="shared" si="1"/>
        <v>1414844</v>
      </c>
      <c r="U9" s="21">
        <f t="shared" si="1"/>
        <v>0</v>
      </c>
      <c r="V9" s="21">
        <f t="shared" si="1"/>
        <v>1967550</v>
      </c>
      <c r="W9" s="21">
        <f t="shared" si="1"/>
        <v>19005321</v>
      </c>
      <c r="X9" s="21">
        <f t="shared" si="1"/>
        <v>98943254</v>
      </c>
      <c r="Y9" s="21">
        <f t="shared" si="1"/>
        <v>-79937933</v>
      </c>
      <c r="Z9" s="4">
        <f>+IF(X9&lt;&gt;0,+(Y9/X9)*100,0)</f>
        <v>-80.79169601598105</v>
      </c>
      <c r="AA9" s="19">
        <f>SUM(AA10:AA14)</f>
        <v>98943254</v>
      </c>
    </row>
    <row r="10" spans="1:27" ht="13.5">
      <c r="A10" s="5" t="s">
        <v>37</v>
      </c>
      <c r="B10" s="3"/>
      <c r="C10" s="22"/>
      <c r="D10" s="22"/>
      <c r="E10" s="23"/>
      <c r="F10" s="24">
        <v>2399440</v>
      </c>
      <c r="G10" s="24">
        <v>164670</v>
      </c>
      <c r="H10" s="24">
        <v>24877</v>
      </c>
      <c r="I10" s="24">
        <v>129340</v>
      </c>
      <c r="J10" s="24">
        <v>318887</v>
      </c>
      <c r="K10" s="24">
        <v>2427711</v>
      </c>
      <c r="L10" s="24">
        <v>1985256</v>
      </c>
      <c r="M10" s="24">
        <v>115384</v>
      </c>
      <c r="N10" s="24">
        <v>4528351</v>
      </c>
      <c r="O10" s="24">
        <v>124187</v>
      </c>
      <c r="P10" s="24">
        <v>116009</v>
      </c>
      <c r="Q10" s="24">
        <v>112351</v>
      </c>
      <c r="R10" s="24">
        <v>352547</v>
      </c>
      <c r="S10" s="24">
        <v>84125</v>
      </c>
      <c r="T10" s="24">
        <v>712071</v>
      </c>
      <c r="U10" s="24"/>
      <c r="V10" s="24">
        <v>796196</v>
      </c>
      <c r="W10" s="24">
        <v>5995981</v>
      </c>
      <c r="X10" s="24">
        <v>2399440</v>
      </c>
      <c r="Y10" s="24">
        <v>3596541</v>
      </c>
      <c r="Z10" s="6">
        <v>149.89</v>
      </c>
      <c r="AA10" s="22">
        <v>2399440</v>
      </c>
    </row>
    <row r="11" spans="1:27" ht="13.5">
      <c r="A11" s="5" t="s">
        <v>38</v>
      </c>
      <c r="B11" s="3"/>
      <c r="C11" s="22"/>
      <c r="D11" s="22"/>
      <c r="E11" s="23"/>
      <c r="F11" s="24">
        <v>3719754</v>
      </c>
      <c r="G11" s="24">
        <v>269162</v>
      </c>
      <c r="H11" s="24">
        <v>188414</v>
      </c>
      <c r="I11" s="24">
        <v>307082</v>
      </c>
      <c r="J11" s="24">
        <v>764658</v>
      </c>
      <c r="K11" s="24">
        <v>279356</v>
      </c>
      <c r="L11" s="24">
        <v>327298</v>
      </c>
      <c r="M11" s="24">
        <v>483846</v>
      </c>
      <c r="N11" s="24">
        <v>1090500</v>
      </c>
      <c r="O11" s="24">
        <v>304463</v>
      </c>
      <c r="P11" s="24">
        <v>278462</v>
      </c>
      <c r="Q11" s="24">
        <v>214457</v>
      </c>
      <c r="R11" s="24">
        <v>797382</v>
      </c>
      <c r="S11" s="24">
        <v>208275</v>
      </c>
      <c r="T11" s="24">
        <v>98672</v>
      </c>
      <c r="U11" s="24"/>
      <c r="V11" s="24">
        <v>306947</v>
      </c>
      <c r="W11" s="24">
        <v>2959487</v>
      </c>
      <c r="X11" s="24">
        <v>3719754</v>
      </c>
      <c r="Y11" s="24">
        <v>-760267</v>
      </c>
      <c r="Z11" s="6">
        <v>-20.44</v>
      </c>
      <c r="AA11" s="22">
        <v>3719754</v>
      </c>
    </row>
    <row r="12" spans="1:27" ht="13.5">
      <c r="A12" s="5" t="s">
        <v>39</v>
      </c>
      <c r="B12" s="3"/>
      <c r="C12" s="22"/>
      <c r="D12" s="22"/>
      <c r="E12" s="23"/>
      <c r="F12" s="24">
        <v>92824060</v>
      </c>
      <c r="G12" s="24">
        <v>1447785</v>
      </c>
      <c r="H12" s="24">
        <v>386542</v>
      </c>
      <c r="I12" s="24">
        <v>2030232</v>
      </c>
      <c r="J12" s="24">
        <v>3864559</v>
      </c>
      <c r="K12" s="24">
        <v>246890</v>
      </c>
      <c r="L12" s="24">
        <v>1171282</v>
      </c>
      <c r="M12" s="24">
        <v>1769439</v>
      </c>
      <c r="N12" s="24">
        <v>3187611</v>
      </c>
      <c r="O12" s="24">
        <v>428253</v>
      </c>
      <c r="P12" s="24">
        <v>1022439</v>
      </c>
      <c r="Q12" s="24">
        <v>682584</v>
      </c>
      <c r="R12" s="24">
        <v>2133276</v>
      </c>
      <c r="S12" s="24">
        <v>260306</v>
      </c>
      <c r="T12" s="24">
        <v>604101</v>
      </c>
      <c r="U12" s="24"/>
      <c r="V12" s="24">
        <v>864407</v>
      </c>
      <c r="W12" s="24">
        <v>10049853</v>
      </c>
      <c r="X12" s="24">
        <v>92824060</v>
      </c>
      <c r="Y12" s="24">
        <v>-82774207</v>
      </c>
      <c r="Z12" s="6">
        <v>-89.17</v>
      </c>
      <c r="AA12" s="22">
        <v>92824060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64074362</v>
      </c>
      <c r="G15" s="21">
        <f t="shared" si="2"/>
        <v>7990375</v>
      </c>
      <c r="H15" s="21">
        <f t="shared" si="2"/>
        <v>1548954</v>
      </c>
      <c r="I15" s="21">
        <f t="shared" si="2"/>
        <v>6374349</v>
      </c>
      <c r="J15" s="21">
        <f t="shared" si="2"/>
        <v>15913678</v>
      </c>
      <c r="K15" s="21">
        <f t="shared" si="2"/>
        <v>6700393</v>
      </c>
      <c r="L15" s="21">
        <f t="shared" si="2"/>
        <v>2283574</v>
      </c>
      <c r="M15" s="21">
        <f t="shared" si="2"/>
        <v>13759343</v>
      </c>
      <c r="N15" s="21">
        <f t="shared" si="2"/>
        <v>22743310</v>
      </c>
      <c r="O15" s="21">
        <f t="shared" si="2"/>
        <v>3335130</v>
      </c>
      <c r="P15" s="21">
        <f t="shared" si="2"/>
        <v>7722191</v>
      </c>
      <c r="Q15" s="21">
        <f t="shared" si="2"/>
        <v>7454355</v>
      </c>
      <c r="R15" s="21">
        <f t="shared" si="2"/>
        <v>18511676</v>
      </c>
      <c r="S15" s="21">
        <f t="shared" si="2"/>
        <v>6120601</v>
      </c>
      <c r="T15" s="21">
        <f t="shared" si="2"/>
        <v>5396304</v>
      </c>
      <c r="U15" s="21">
        <f t="shared" si="2"/>
        <v>0</v>
      </c>
      <c r="V15" s="21">
        <f t="shared" si="2"/>
        <v>11516905</v>
      </c>
      <c r="W15" s="21">
        <f t="shared" si="2"/>
        <v>68685569</v>
      </c>
      <c r="X15" s="21">
        <f t="shared" si="2"/>
        <v>64074362</v>
      </c>
      <c r="Y15" s="21">
        <f t="shared" si="2"/>
        <v>4611207</v>
      </c>
      <c r="Z15" s="4">
        <f>+IF(X15&lt;&gt;0,+(Y15/X15)*100,0)</f>
        <v>7.19664910592477</v>
      </c>
      <c r="AA15" s="19">
        <f>SUM(AA16:AA18)</f>
        <v>64074362</v>
      </c>
    </row>
    <row r="16" spans="1:27" ht="13.5">
      <c r="A16" s="5" t="s">
        <v>43</v>
      </c>
      <c r="B16" s="3"/>
      <c r="C16" s="22"/>
      <c r="D16" s="22"/>
      <c r="E16" s="23"/>
      <c r="F16" s="24">
        <v>47048987</v>
      </c>
      <c r="G16" s="24">
        <v>6360703</v>
      </c>
      <c r="H16" s="24">
        <v>853083</v>
      </c>
      <c r="I16" s="24">
        <v>132299</v>
      </c>
      <c r="J16" s="24">
        <v>7346085</v>
      </c>
      <c r="K16" s="24">
        <v>3289751</v>
      </c>
      <c r="L16" s="24">
        <v>163780</v>
      </c>
      <c r="M16" s="24">
        <v>4207760</v>
      </c>
      <c r="N16" s="24">
        <v>7661291</v>
      </c>
      <c r="O16" s="24">
        <v>2184287</v>
      </c>
      <c r="P16" s="24">
        <v>6682469</v>
      </c>
      <c r="Q16" s="24">
        <v>4178187</v>
      </c>
      <c r="R16" s="24">
        <v>13044943</v>
      </c>
      <c r="S16" s="24">
        <v>5636838</v>
      </c>
      <c r="T16" s="24">
        <v>3782831</v>
      </c>
      <c r="U16" s="24"/>
      <c r="V16" s="24">
        <v>9419669</v>
      </c>
      <c r="W16" s="24">
        <v>37471988</v>
      </c>
      <c r="X16" s="24">
        <v>47048987</v>
      </c>
      <c r="Y16" s="24">
        <v>-9576999</v>
      </c>
      <c r="Z16" s="6">
        <v>-20.36</v>
      </c>
      <c r="AA16" s="22">
        <v>47048987</v>
      </c>
    </row>
    <row r="17" spans="1:27" ht="13.5">
      <c r="A17" s="5" t="s">
        <v>44</v>
      </c>
      <c r="B17" s="3"/>
      <c r="C17" s="22"/>
      <c r="D17" s="22"/>
      <c r="E17" s="23"/>
      <c r="F17" s="24">
        <v>17025375</v>
      </c>
      <c r="G17" s="24">
        <v>1629672</v>
      </c>
      <c r="H17" s="24">
        <v>695871</v>
      </c>
      <c r="I17" s="24">
        <v>6242050</v>
      </c>
      <c r="J17" s="24">
        <v>8567593</v>
      </c>
      <c r="K17" s="24">
        <v>3410642</v>
      </c>
      <c r="L17" s="24">
        <v>2119794</v>
      </c>
      <c r="M17" s="24">
        <v>9551583</v>
      </c>
      <c r="N17" s="24">
        <v>15082019</v>
      </c>
      <c r="O17" s="24">
        <v>1150843</v>
      </c>
      <c r="P17" s="24">
        <v>1039722</v>
      </c>
      <c r="Q17" s="24">
        <v>3276168</v>
      </c>
      <c r="R17" s="24">
        <v>5466733</v>
      </c>
      <c r="S17" s="24">
        <v>483763</v>
      </c>
      <c r="T17" s="24">
        <v>1613473</v>
      </c>
      <c r="U17" s="24"/>
      <c r="V17" s="24">
        <v>2097236</v>
      </c>
      <c r="W17" s="24">
        <v>31213581</v>
      </c>
      <c r="X17" s="24">
        <v>17025375</v>
      </c>
      <c r="Y17" s="24">
        <v>14188206</v>
      </c>
      <c r="Z17" s="6">
        <v>83.34</v>
      </c>
      <c r="AA17" s="22">
        <v>17025375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986777027</v>
      </c>
      <c r="G19" s="21">
        <f t="shared" si="3"/>
        <v>103906190</v>
      </c>
      <c r="H19" s="21">
        <f t="shared" si="3"/>
        <v>101057301</v>
      </c>
      <c r="I19" s="21">
        <f t="shared" si="3"/>
        <v>92268065</v>
      </c>
      <c r="J19" s="21">
        <f t="shared" si="3"/>
        <v>297231556</v>
      </c>
      <c r="K19" s="21">
        <f t="shared" si="3"/>
        <v>71304923</v>
      </c>
      <c r="L19" s="21">
        <f t="shared" si="3"/>
        <v>74875493</v>
      </c>
      <c r="M19" s="21">
        <f t="shared" si="3"/>
        <v>73827640</v>
      </c>
      <c r="N19" s="21">
        <f t="shared" si="3"/>
        <v>220008056</v>
      </c>
      <c r="O19" s="21">
        <f t="shared" si="3"/>
        <v>19591867</v>
      </c>
      <c r="P19" s="21">
        <f t="shared" si="3"/>
        <v>68577053</v>
      </c>
      <c r="Q19" s="21">
        <f t="shared" si="3"/>
        <v>71258780</v>
      </c>
      <c r="R19" s="21">
        <f t="shared" si="3"/>
        <v>159427700</v>
      </c>
      <c r="S19" s="21">
        <f t="shared" si="3"/>
        <v>69526279</v>
      </c>
      <c r="T19" s="21">
        <f t="shared" si="3"/>
        <v>75717972</v>
      </c>
      <c r="U19" s="21">
        <f t="shared" si="3"/>
        <v>0</v>
      </c>
      <c r="V19" s="21">
        <f t="shared" si="3"/>
        <v>145244251</v>
      </c>
      <c r="W19" s="21">
        <f t="shared" si="3"/>
        <v>821911563</v>
      </c>
      <c r="X19" s="21">
        <f t="shared" si="3"/>
        <v>986777027</v>
      </c>
      <c r="Y19" s="21">
        <f t="shared" si="3"/>
        <v>-164865464</v>
      </c>
      <c r="Z19" s="4">
        <f>+IF(X19&lt;&gt;0,+(Y19/X19)*100,0)</f>
        <v>-16.70746880895921</v>
      </c>
      <c r="AA19" s="19">
        <f>SUM(AA20:AA23)</f>
        <v>986777027</v>
      </c>
    </row>
    <row r="20" spans="1:27" ht="13.5">
      <c r="A20" s="5" t="s">
        <v>47</v>
      </c>
      <c r="B20" s="3"/>
      <c r="C20" s="22"/>
      <c r="D20" s="22"/>
      <c r="E20" s="23"/>
      <c r="F20" s="24">
        <v>721450237</v>
      </c>
      <c r="G20" s="24">
        <v>75205392</v>
      </c>
      <c r="H20" s="24">
        <v>73976027</v>
      </c>
      <c r="I20" s="24">
        <v>69641901</v>
      </c>
      <c r="J20" s="24">
        <v>218823320</v>
      </c>
      <c r="K20" s="24">
        <v>52619610</v>
      </c>
      <c r="L20" s="24">
        <v>54837991</v>
      </c>
      <c r="M20" s="24">
        <v>53323902</v>
      </c>
      <c r="N20" s="24">
        <v>160781503</v>
      </c>
      <c r="O20" s="24">
        <v>8268419</v>
      </c>
      <c r="P20" s="24">
        <v>50461691</v>
      </c>
      <c r="Q20" s="24">
        <v>51738974</v>
      </c>
      <c r="R20" s="24">
        <v>110469084</v>
      </c>
      <c r="S20" s="24">
        <v>50286293</v>
      </c>
      <c r="T20" s="24">
        <v>54254916</v>
      </c>
      <c r="U20" s="24"/>
      <c r="V20" s="24">
        <v>104541209</v>
      </c>
      <c r="W20" s="24">
        <v>594615116</v>
      </c>
      <c r="X20" s="24">
        <v>721450237</v>
      </c>
      <c r="Y20" s="24">
        <v>-126835121</v>
      </c>
      <c r="Z20" s="6">
        <v>-17.58</v>
      </c>
      <c r="AA20" s="22">
        <v>721450237</v>
      </c>
    </row>
    <row r="21" spans="1:27" ht="13.5">
      <c r="A21" s="5" t="s">
        <v>48</v>
      </c>
      <c r="B21" s="3"/>
      <c r="C21" s="22"/>
      <c r="D21" s="22"/>
      <c r="E21" s="23"/>
      <c r="F21" s="24">
        <v>137130780</v>
      </c>
      <c r="G21" s="24">
        <v>18286808</v>
      </c>
      <c r="H21" s="24">
        <v>16591939</v>
      </c>
      <c r="I21" s="24">
        <v>12258851</v>
      </c>
      <c r="J21" s="24">
        <v>47137598</v>
      </c>
      <c r="K21" s="24">
        <v>8271182</v>
      </c>
      <c r="L21" s="24">
        <v>9845332</v>
      </c>
      <c r="M21" s="24">
        <v>10400014</v>
      </c>
      <c r="N21" s="24">
        <v>28516528</v>
      </c>
      <c r="O21" s="24">
        <v>1934382</v>
      </c>
      <c r="P21" s="24">
        <v>7783556</v>
      </c>
      <c r="Q21" s="24">
        <v>9223375</v>
      </c>
      <c r="R21" s="24">
        <v>18941313</v>
      </c>
      <c r="S21" s="24">
        <v>8884667</v>
      </c>
      <c r="T21" s="24">
        <v>7346217</v>
      </c>
      <c r="U21" s="24"/>
      <c r="V21" s="24">
        <v>16230884</v>
      </c>
      <c r="W21" s="24">
        <v>110826323</v>
      </c>
      <c r="X21" s="24">
        <v>137130780</v>
      </c>
      <c r="Y21" s="24">
        <v>-26304457</v>
      </c>
      <c r="Z21" s="6">
        <v>-19.18</v>
      </c>
      <c r="AA21" s="22">
        <v>137130780</v>
      </c>
    </row>
    <row r="22" spans="1:27" ht="13.5">
      <c r="A22" s="5" t="s">
        <v>49</v>
      </c>
      <c r="B22" s="3"/>
      <c r="C22" s="25"/>
      <c r="D22" s="25"/>
      <c r="E22" s="26"/>
      <c r="F22" s="27">
        <v>64893230</v>
      </c>
      <c r="G22" s="27">
        <v>5564711</v>
      </c>
      <c r="H22" s="27">
        <v>5593486</v>
      </c>
      <c r="I22" s="27">
        <v>5492037</v>
      </c>
      <c r="J22" s="27">
        <v>16650234</v>
      </c>
      <c r="K22" s="27">
        <v>5542196</v>
      </c>
      <c r="L22" s="27">
        <v>5359612</v>
      </c>
      <c r="M22" s="27">
        <v>5225280</v>
      </c>
      <c r="N22" s="27">
        <v>16127088</v>
      </c>
      <c r="O22" s="27">
        <v>4935318</v>
      </c>
      <c r="P22" s="27">
        <v>5460612</v>
      </c>
      <c r="Q22" s="27">
        <v>5414888</v>
      </c>
      <c r="R22" s="27">
        <v>15810818</v>
      </c>
      <c r="S22" s="27">
        <v>5448638</v>
      </c>
      <c r="T22" s="27">
        <v>9234948</v>
      </c>
      <c r="U22" s="27"/>
      <c r="V22" s="27">
        <v>14683586</v>
      </c>
      <c r="W22" s="27">
        <v>63271726</v>
      </c>
      <c r="X22" s="27">
        <v>64893230</v>
      </c>
      <c r="Y22" s="27">
        <v>-1621504</v>
      </c>
      <c r="Z22" s="7">
        <v>-2.5</v>
      </c>
      <c r="AA22" s="25">
        <v>64893230</v>
      </c>
    </row>
    <row r="23" spans="1:27" ht="13.5">
      <c r="A23" s="5" t="s">
        <v>50</v>
      </c>
      <c r="B23" s="3"/>
      <c r="C23" s="22"/>
      <c r="D23" s="22"/>
      <c r="E23" s="23"/>
      <c r="F23" s="24">
        <v>63302780</v>
      </c>
      <c r="G23" s="24">
        <v>4849279</v>
      </c>
      <c r="H23" s="24">
        <v>4895849</v>
      </c>
      <c r="I23" s="24">
        <v>4875276</v>
      </c>
      <c r="J23" s="24">
        <v>14620404</v>
      </c>
      <c r="K23" s="24">
        <v>4871935</v>
      </c>
      <c r="L23" s="24">
        <v>4832558</v>
      </c>
      <c r="M23" s="24">
        <v>4878444</v>
      </c>
      <c r="N23" s="24">
        <v>14582937</v>
      </c>
      <c r="O23" s="24">
        <v>4453748</v>
      </c>
      <c r="P23" s="24">
        <v>4871194</v>
      </c>
      <c r="Q23" s="24">
        <v>4881543</v>
      </c>
      <c r="R23" s="24">
        <v>14206485</v>
      </c>
      <c r="S23" s="24">
        <v>4906681</v>
      </c>
      <c r="T23" s="24">
        <v>4881891</v>
      </c>
      <c r="U23" s="24"/>
      <c r="V23" s="24">
        <v>9788572</v>
      </c>
      <c r="W23" s="24">
        <v>53198398</v>
      </c>
      <c r="X23" s="24">
        <v>63302780</v>
      </c>
      <c r="Y23" s="24">
        <v>-10104382</v>
      </c>
      <c r="Z23" s="6">
        <v>-15.96</v>
      </c>
      <c r="AA23" s="22">
        <v>63302780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0</v>
      </c>
      <c r="F25" s="42">
        <f t="shared" si="4"/>
        <v>1551169931</v>
      </c>
      <c r="G25" s="42">
        <f t="shared" si="4"/>
        <v>155685773</v>
      </c>
      <c r="H25" s="42">
        <f t="shared" si="4"/>
        <v>117572954</v>
      </c>
      <c r="I25" s="42">
        <f t="shared" si="4"/>
        <v>120801497</v>
      </c>
      <c r="J25" s="42">
        <f t="shared" si="4"/>
        <v>394060224</v>
      </c>
      <c r="K25" s="42">
        <f t="shared" si="4"/>
        <v>165427713</v>
      </c>
      <c r="L25" s="42">
        <f t="shared" si="4"/>
        <v>107436540</v>
      </c>
      <c r="M25" s="42">
        <f t="shared" si="4"/>
        <v>193645686</v>
      </c>
      <c r="N25" s="42">
        <f t="shared" si="4"/>
        <v>466509939</v>
      </c>
      <c r="O25" s="42">
        <f t="shared" si="4"/>
        <v>37672462</v>
      </c>
      <c r="P25" s="42">
        <f t="shared" si="4"/>
        <v>95145986</v>
      </c>
      <c r="Q25" s="42">
        <f t="shared" si="4"/>
        <v>143571731</v>
      </c>
      <c r="R25" s="42">
        <f t="shared" si="4"/>
        <v>276390179</v>
      </c>
      <c r="S25" s="42">
        <f t="shared" si="4"/>
        <v>91246168</v>
      </c>
      <c r="T25" s="42">
        <f t="shared" si="4"/>
        <v>96474878</v>
      </c>
      <c r="U25" s="42">
        <f t="shared" si="4"/>
        <v>0</v>
      </c>
      <c r="V25" s="42">
        <f t="shared" si="4"/>
        <v>187721046</v>
      </c>
      <c r="W25" s="42">
        <f t="shared" si="4"/>
        <v>1324681388</v>
      </c>
      <c r="X25" s="42">
        <f t="shared" si="4"/>
        <v>1551169931</v>
      </c>
      <c r="Y25" s="42">
        <f t="shared" si="4"/>
        <v>-226488543</v>
      </c>
      <c r="Z25" s="43">
        <f>+IF(X25&lt;&gt;0,+(Y25/X25)*100,0)</f>
        <v>-14.601143206404766</v>
      </c>
      <c r="AA25" s="40">
        <f>+AA5+AA9+AA15+AA19+AA24</f>
        <v>1551169931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0</v>
      </c>
      <c r="F28" s="21">
        <f t="shared" si="5"/>
        <v>378020138</v>
      </c>
      <c r="G28" s="21">
        <f t="shared" si="5"/>
        <v>22181663</v>
      </c>
      <c r="H28" s="21">
        <f t="shared" si="5"/>
        <v>24641520</v>
      </c>
      <c r="I28" s="21">
        <f t="shared" si="5"/>
        <v>32585487</v>
      </c>
      <c r="J28" s="21">
        <f t="shared" si="5"/>
        <v>79408670</v>
      </c>
      <c r="K28" s="21">
        <f t="shared" si="5"/>
        <v>31631488</v>
      </c>
      <c r="L28" s="21">
        <f t="shared" si="5"/>
        <v>30109986</v>
      </c>
      <c r="M28" s="21">
        <f t="shared" si="5"/>
        <v>27961032</v>
      </c>
      <c r="N28" s="21">
        <f t="shared" si="5"/>
        <v>89702506</v>
      </c>
      <c r="O28" s="21">
        <f t="shared" si="5"/>
        <v>19375612</v>
      </c>
      <c r="P28" s="21">
        <f t="shared" si="5"/>
        <v>28305413</v>
      </c>
      <c r="Q28" s="21">
        <f t="shared" si="5"/>
        <v>33170827</v>
      </c>
      <c r="R28" s="21">
        <f t="shared" si="5"/>
        <v>80851852</v>
      </c>
      <c r="S28" s="21">
        <f t="shared" si="5"/>
        <v>28957847</v>
      </c>
      <c r="T28" s="21">
        <f t="shared" si="5"/>
        <v>33621805</v>
      </c>
      <c r="U28" s="21">
        <f t="shared" si="5"/>
        <v>0</v>
      </c>
      <c r="V28" s="21">
        <f t="shared" si="5"/>
        <v>62579652</v>
      </c>
      <c r="W28" s="21">
        <f t="shared" si="5"/>
        <v>312542680</v>
      </c>
      <c r="X28" s="21">
        <f t="shared" si="5"/>
        <v>378020138</v>
      </c>
      <c r="Y28" s="21">
        <f t="shared" si="5"/>
        <v>-65477458</v>
      </c>
      <c r="Z28" s="4">
        <f>+IF(X28&lt;&gt;0,+(Y28/X28)*100,0)</f>
        <v>-17.321156049099162</v>
      </c>
      <c r="AA28" s="19">
        <f>SUM(AA29:AA31)</f>
        <v>378020138</v>
      </c>
    </row>
    <row r="29" spans="1:27" ht="13.5">
      <c r="A29" s="5" t="s">
        <v>33</v>
      </c>
      <c r="B29" s="3"/>
      <c r="C29" s="22"/>
      <c r="D29" s="22"/>
      <c r="E29" s="23"/>
      <c r="F29" s="24">
        <v>92311958</v>
      </c>
      <c r="G29" s="24">
        <v>6296561</v>
      </c>
      <c r="H29" s="24">
        <v>5600575</v>
      </c>
      <c r="I29" s="24">
        <v>11678587</v>
      </c>
      <c r="J29" s="24">
        <v>23575723</v>
      </c>
      <c r="K29" s="24">
        <v>7995809</v>
      </c>
      <c r="L29" s="24">
        <v>6754000</v>
      </c>
      <c r="M29" s="24">
        <v>10228557</v>
      </c>
      <c r="N29" s="24">
        <v>24978366</v>
      </c>
      <c r="O29" s="24">
        <v>5435324</v>
      </c>
      <c r="P29" s="24">
        <v>8118065</v>
      </c>
      <c r="Q29" s="24">
        <v>7249408</v>
      </c>
      <c r="R29" s="24">
        <v>20802797</v>
      </c>
      <c r="S29" s="24">
        <v>6568796</v>
      </c>
      <c r="T29" s="24">
        <v>6308364</v>
      </c>
      <c r="U29" s="24"/>
      <c r="V29" s="24">
        <v>12877160</v>
      </c>
      <c r="W29" s="24">
        <v>82234046</v>
      </c>
      <c r="X29" s="24">
        <v>92311958</v>
      </c>
      <c r="Y29" s="24">
        <v>-10077912</v>
      </c>
      <c r="Z29" s="6">
        <v>-10.92</v>
      </c>
      <c r="AA29" s="22">
        <v>92311958</v>
      </c>
    </row>
    <row r="30" spans="1:27" ht="13.5">
      <c r="A30" s="5" t="s">
        <v>34</v>
      </c>
      <c r="B30" s="3"/>
      <c r="C30" s="25"/>
      <c r="D30" s="25"/>
      <c r="E30" s="26"/>
      <c r="F30" s="27">
        <v>200541330</v>
      </c>
      <c r="G30" s="27">
        <v>10498014</v>
      </c>
      <c r="H30" s="27">
        <v>13495696</v>
      </c>
      <c r="I30" s="27">
        <v>12173191</v>
      </c>
      <c r="J30" s="27">
        <v>36166901</v>
      </c>
      <c r="K30" s="27">
        <v>16660723</v>
      </c>
      <c r="L30" s="27">
        <v>16312868</v>
      </c>
      <c r="M30" s="27">
        <v>11394355</v>
      </c>
      <c r="N30" s="27">
        <v>44367946</v>
      </c>
      <c r="O30" s="27">
        <v>7173334</v>
      </c>
      <c r="P30" s="27">
        <v>15169333</v>
      </c>
      <c r="Q30" s="27">
        <v>18060335</v>
      </c>
      <c r="R30" s="27">
        <v>40403002</v>
      </c>
      <c r="S30" s="27">
        <v>17390309</v>
      </c>
      <c r="T30" s="27">
        <v>18589409</v>
      </c>
      <c r="U30" s="27"/>
      <c r="V30" s="27">
        <v>35979718</v>
      </c>
      <c r="W30" s="27">
        <v>156917567</v>
      </c>
      <c r="X30" s="27">
        <v>200541330</v>
      </c>
      <c r="Y30" s="27">
        <v>-43623763</v>
      </c>
      <c r="Z30" s="7">
        <v>-21.75</v>
      </c>
      <c r="AA30" s="25">
        <v>200541330</v>
      </c>
    </row>
    <row r="31" spans="1:27" ht="13.5">
      <c r="A31" s="5" t="s">
        <v>35</v>
      </c>
      <c r="B31" s="3"/>
      <c r="C31" s="22"/>
      <c r="D31" s="22"/>
      <c r="E31" s="23"/>
      <c r="F31" s="24">
        <v>85166850</v>
      </c>
      <c r="G31" s="24">
        <v>5387088</v>
      </c>
      <c r="H31" s="24">
        <v>5545249</v>
      </c>
      <c r="I31" s="24">
        <v>8733709</v>
      </c>
      <c r="J31" s="24">
        <v>19666046</v>
      </c>
      <c r="K31" s="24">
        <v>6974956</v>
      </c>
      <c r="L31" s="24">
        <v>7043118</v>
      </c>
      <c r="M31" s="24">
        <v>6338120</v>
      </c>
      <c r="N31" s="24">
        <v>20356194</v>
      </c>
      <c r="O31" s="24">
        <v>6766954</v>
      </c>
      <c r="P31" s="24">
        <v>5018015</v>
      </c>
      <c r="Q31" s="24">
        <v>7861084</v>
      </c>
      <c r="R31" s="24">
        <v>19646053</v>
      </c>
      <c r="S31" s="24">
        <v>4998742</v>
      </c>
      <c r="T31" s="24">
        <v>8724032</v>
      </c>
      <c r="U31" s="24"/>
      <c r="V31" s="24">
        <v>13722774</v>
      </c>
      <c r="W31" s="24">
        <v>73391067</v>
      </c>
      <c r="X31" s="24">
        <v>85166850</v>
      </c>
      <c r="Y31" s="24">
        <v>-11775783</v>
      </c>
      <c r="Z31" s="6">
        <v>-13.83</v>
      </c>
      <c r="AA31" s="22">
        <v>85166850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337509409</v>
      </c>
      <c r="G32" s="21">
        <f t="shared" si="6"/>
        <v>15678876</v>
      </c>
      <c r="H32" s="21">
        <f t="shared" si="6"/>
        <v>23404051</v>
      </c>
      <c r="I32" s="21">
        <f t="shared" si="6"/>
        <v>20161954</v>
      </c>
      <c r="J32" s="21">
        <f t="shared" si="6"/>
        <v>59244881</v>
      </c>
      <c r="K32" s="21">
        <f t="shared" si="6"/>
        <v>17454849</v>
      </c>
      <c r="L32" s="21">
        <f t="shared" si="6"/>
        <v>18168260</v>
      </c>
      <c r="M32" s="21">
        <f t="shared" si="6"/>
        <v>16742086</v>
      </c>
      <c r="N32" s="21">
        <f t="shared" si="6"/>
        <v>52365195</v>
      </c>
      <c r="O32" s="21">
        <f t="shared" si="6"/>
        <v>18019527</v>
      </c>
      <c r="P32" s="21">
        <f t="shared" si="6"/>
        <v>14962999</v>
      </c>
      <c r="Q32" s="21">
        <f t="shared" si="6"/>
        <v>12285781</v>
      </c>
      <c r="R32" s="21">
        <f t="shared" si="6"/>
        <v>45268307</v>
      </c>
      <c r="S32" s="21">
        <f t="shared" si="6"/>
        <v>11689725</v>
      </c>
      <c r="T32" s="21">
        <f t="shared" si="6"/>
        <v>19476541</v>
      </c>
      <c r="U32" s="21">
        <f t="shared" si="6"/>
        <v>0</v>
      </c>
      <c r="V32" s="21">
        <f t="shared" si="6"/>
        <v>31166266</v>
      </c>
      <c r="W32" s="21">
        <f t="shared" si="6"/>
        <v>188044649</v>
      </c>
      <c r="X32" s="21">
        <f t="shared" si="6"/>
        <v>337509409</v>
      </c>
      <c r="Y32" s="21">
        <f t="shared" si="6"/>
        <v>-149464760</v>
      </c>
      <c r="Z32" s="4">
        <f>+IF(X32&lt;&gt;0,+(Y32/X32)*100,0)</f>
        <v>-44.28462022520978</v>
      </c>
      <c r="AA32" s="19">
        <f>SUM(AA33:AA37)</f>
        <v>337509409</v>
      </c>
    </row>
    <row r="33" spans="1:27" ht="13.5">
      <c r="A33" s="5" t="s">
        <v>37</v>
      </c>
      <c r="B33" s="3"/>
      <c r="C33" s="22"/>
      <c r="D33" s="22"/>
      <c r="E33" s="23"/>
      <c r="F33" s="24">
        <v>64512694</v>
      </c>
      <c r="G33" s="24">
        <v>4922160</v>
      </c>
      <c r="H33" s="24">
        <v>14773375</v>
      </c>
      <c r="I33" s="24">
        <v>6973733</v>
      </c>
      <c r="J33" s="24">
        <v>26669268</v>
      </c>
      <c r="K33" s="24">
        <v>5098027</v>
      </c>
      <c r="L33" s="24">
        <v>5526009</v>
      </c>
      <c r="M33" s="24">
        <v>4825429</v>
      </c>
      <c r="N33" s="24">
        <v>15449465</v>
      </c>
      <c r="O33" s="24">
        <v>5892100</v>
      </c>
      <c r="P33" s="24">
        <v>4533168</v>
      </c>
      <c r="Q33" s="24">
        <v>3085991</v>
      </c>
      <c r="R33" s="24">
        <v>13511259</v>
      </c>
      <c r="S33" s="24">
        <v>2964651</v>
      </c>
      <c r="T33" s="24">
        <v>4498889</v>
      </c>
      <c r="U33" s="24"/>
      <c r="V33" s="24">
        <v>7463540</v>
      </c>
      <c r="W33" s="24">
        <v>63093532</v>
      </c>
      <c r="X33" s="24">
        <v>64512694</v>
      </c>
      <c r="Y33" s="24">
        <v>-1419162</v>
      </c>
      <c r="Z33" s="6">
        <v>-2.2</v>
      </c>
      <c r="AA33" s="22">
        <v>64512694</v>
      </c>
    </row>
    <row r="34" spans="1:27" ht="13.5">
      <c r="A34" s="5" t="s">
        <v>38</v>
      </c>
      <c r="B34" s="3"/>
      <c r="C34" s="22"/>
      <c r="D34" s="22"/>
      <c r="E34" s="23"/>
      <c r="F34" s="24">
        <v>54665756</v>
      </c>
      <c r="G34" s="24">
        <v>4087663</v>
      </c>
      <c r="H34" s="24">
        <v>3143269</v>
      </c>
      <c r="I34" s="24">
        <v>5620626</v>
      </c>
      <c r="J34" s="24">
        <v>12851558</v>
      </c>
      <c r="K34" s="24">
        <v>4445204</v>
      </c>
      <c r="L34" s="24">
        <v>5245628</v>
      </c>
      <c r="M34" s="24">
        <v>4099651</v>
      </c>
      <c r="N34" s="24">
        <v>13790483</v>
      </c>
      <c r="O34" s="24">
        <v>5123443</v>
      </c>
      <c r="P34" s="24">
        <v>3855122</v>
      </c>
      <c r="Q34" s="24">
        <v>3480698</v>
      </c>
      <c r="R34" s="24">
        <v>12459263</v>
      </c>
      <c r="S34" s="24">
        <v>3591789</v>
      </c>
      <c r="T34" s="24">
        <v>5922785</v>
      </c>
      <c r="U34" s="24"/>
      <c r="V34" s="24">
        <v>9514574</v>
      </c>
      <c r="W34" s="24">
        <v>48615878</v>
      </c>
      <c r="X34" s="24">
        <v>54665756</v>
      </c>
      <c r="Y34" s="24">
        <v>-6049878</v>
      </c>
      <c r="Z34" s="6">
        <v>-11.07</v>
      </c>
      <c r="AA34" s="22">
        <v>54665756</v>
      </c>
    </row>
    <row r="35" spans="1:27" ht="13.5">
      <c r="A35" s="5" t="s">
        <v>39</v>
      </c>
      <c r="B35" s="3"/>
      <c r="C35" s="22"/>
      <c r="D35" s="22"/>
      <c r="E35" s="23"/>
      <c r="F35" s="24">
        <v>210636399</v>
      </c>
      <c r="G35" s="24">
        <v>6030415</v>
      </c>
      <c r="H35" s="24">
        <v>4974149</v>
      </c>
      <c r="I35" s="24">
        <v>6883496</v>
      </c>
      <c r="J35" s="24">
        <v>17888060</v>
      </c>
      <c r="K35" s="24">
        <v>7222141</v>
      </c>
      <c r="L35" s="24">
        <v>6696807</v>
      </c>
      <c r="M35" s="24">
        <v>7328097</v>
      </c>
      <c r="N35" s="24">
        <v>21247045</v>
      </c>
      <c r="O35" s="24">
        <v>6205079</v>
      </c>
      <c r="P35" s="24">
        <v>5927140</v>
      </c>
      <c r="Q35" s="24">
        <v>5142219</v>
      </c>
      <c r="R35" s="24">
        <v>17274438</v>
      </c>
      <c r="S35" s="24">
        <v>4637894</v>
      </c>
      <c r="T35" s="24">
        <v>8504658</v>
      </c>
      <c r="U35" s="24"/>
      <c r="V35" s="24">
        <v>13142552</v>
      </c>
      <c r="W35" s="24">
        <v>69552095</v>
      </c>
      <c r="X35" s="24">
        <v>210636399</v>
      </c>
      <c r="Y35" s="24">
        <v>-141084304</v>
      </c>
      <c r="Z35" s="6">
        <v>-66.98</v>
      </c>
      <c r="AA35" s="22">
        <v>210636399</v>
      </c>
    </row>
    <row r="36" spans="1:27" ht="13.5">
      <c r="A36" s="5" t="s">
        <v>40</v>
      </c>
      <c r="B36" s="3"/>
      <c r="C36" s="22"/>
      <c r="D36" s="22"/>
      <c r="E36" s="23"/>
      <c r="F36" s="24">
        <v>5452280</v>
      </c>
      <c r="G36" s="24">
        <v>449866</v>
      </c>
      <c r="H36" s="24">
        <v>408801</v>
      </c>
      <c r="I36" s="24">
        <v>442684</v>
      </c>
      <c r="J36" s="24">
        <v>1301351</v>
      </c>
      <c r="K36" s="24">
        <v>499696</v>
      </c>
      <c r="L36" s="24">
        <v>513630</v>
      </c>
      <c r="M36" s="24">
        <v>386744</v>
      </c>
      <c r="N36" s="24">
        <v>1400070</v>
      </c>
      <c r="O36" s="24">
        <v>544355</v>
      </c>
      <c r="P36" s="24">
        <v>438478</v>
      </c>
      <c r="Q36" s="24">
        <v>470439</v>
      </c>
      <c r="R36" s="24">
        <v>1453272</v>
      </c>
      <c r="S36" s="24">
        <v>387063</v>
      </c>
      <c r="T36" s="24">
        <v>440770</v>
      </c>
      <c r="U36" s="24"/>
      <c r="V36" s="24">
        <v>827833</v>
      </c>
      <c r="W36" s="24">
        <v>4982526</v>
      </c>
      <c r="X36" s="24">
        <v>5452280</v>
      </c>
      <c r="Y36" s="24">
        <v>-469754</v>
      </c>
      <c r="Z36" s="6">
        <v>-8.62</v>
      </c>
      <c r="AA36" s="22">
        <v>5452280</v>
      </c>
    </row>
    <row r="37" spans="1:27" ht="13.5">
      <c r="A37" s="5" t="s">
        <v>41</v>
      </c>
      <c r="B37" s="3"/>
      <c r="C37" s="25"/>
      <c r="D37" s="25"/>
      <c r="E37" s="26"/>
      <c r="F37" s="27">
        <v>2242280</v>
      </c>
      <c r="G37" s="27">
        <v>188772</v>
      </c>
      <c r="H37" s="27">
        <v>104457</v>
      </c>
      <c r="I37" s="27">
        <v>241415</v>
      </c>
      <c r="J37" s="27">
        <v>534644</v>
      </c>
      <c r="K37" s="27">
        <v>189781</v>
      </c>
      <c r="L37" s="27">
        <v>186186</v>
      </c>
      <c r="M37" s="27">
        <v>102165</v>
      </c>
      <c r="N37" s="27">
        <v>478132</v>
      </c>
      <c r="O37" s="27">
        <v>254550</v>
      </c>
      <c r="P37" s="27">
        <v>209091</v>
      </c>
      <c r="Q37" s="27">
        <v>106434</v>
      </c>
      <c r="R37" s="27">
        <v>570075</v>
      </c>
      <c r="S37" s="27">
        <v>108328</v>
      </c>
      <c r="T37" s="27">
        <v>109439</v>
      </c>
      <c r="U37" s="27"/>
      <c r="V37" s="27">
        <v>217767</v>
      </c>
      <c r="W37" s="27">
        <v>1800618</v>
      </c>
      <c r="X37" s="27">
        <v>2242280</v>
      </c>
      <c r="Y37" s="27">
        <v>-441662</v>
      </c>
      <c r="Z37" s="7">
        <v>-19.7</v>
      </c>
      <c r="AA37" s="25">
        <v>2242280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182820200</v>
      </c>
      <c r="G38" s="21">
        <f t="shared" si="7"/>
        <v>12338917</v>
      </c>
      <c r="H38" s="21">
        <f t="shared" si="7"/>
        <v>8325475</v>
      </c>
      <c r="I38" s="21">
        <f t="shared" si="7"/>
        <v>21160586</v>
      </c>
      <c r="J38" s="21">
        <f t="shared" si="7"/>
        <v>41824978</v>
      </c>
      <c r="K38" s="21">
        <f t="shared" si="7"/>
        <v>13757140</v>
      </c>
      <c r="L38" s="21">
        <f t="shared" si="7"/>
        <v>16081921</v>
      </c>
      <c r="M38" s="21">
        <f t="shared" si="7"/>
        <v>8520296</v>
      </c>
      <c r="N38" s="21">
        <f t="shared" si="7"/>
        <v>38359357</v>
      </c>
      <c r="O38" s="21">
        <f t="shared" si="7"/>
        <v>21124325</v>
      </c>
      <c r="P38" s="21">
        <f t="shared" si="7"/>
        <v>12890367</v>
      </c>
      <c r="Q38" s="21">
        <f t="shared" si="7"/>
        <v>6431760</v>
      </c>
      <c r="R38" s="21">
        <f t="shared" si="7"/>
        <v>40446452</v>
      </c>
      <c r="S38" s="21">
        <f t="shared" si="7"/>
        <v>8196845</v>
      </c>
      <c r="T38" s="21">
        <f t="shared" si="7"/>
        <v>8352441</v>
      </c>
      <c r="U38" s="21">
        <f t="shared" si="7"/>
        <v>0</v>
      </c>
      <c r="V38" s="21">
        <f t="shared" si="7"/>
        <v>16549286</v>
      </c>
      <c r="W38" s="21">
        <f t="shared" si="7"/>
        <v>137180073</v>
      </c>
      <c r="X38" s="21">
        <f t="shared" si="7"/>
        <v>182820200</v>
      </c>
      <c r="Y38" s="21">
        <f t="shared" si="7"/>
        <v>-45640127</v>
      </c>
      <c r="Z38" s="4">
        <f>+IF(X38&lt;&gt;0,+(Y38/X38)*100,0)</f>
        <v>-24.964488059853345</v>
      </c>
      <c r="AA38" s="19">
        <f>SUM(AA39:AA41)</f>
        <v>182820200</v>
      </c>
    </row>
    <row r="39" spans="1:27" ht="13.5">
      <c r="A39" s="5" t="s">
        <v>43</v>
      </c>
      <c r="B39" s="3"/>
      <c r="C39" s="22"/>
      <c r="D39" s="22"/>
      <c r="E39" s="23"/>
      <c r="F39" s="24">
        <v>62343465</v>
      </c>
      <c r="G39" s="24">
        <v>3244221</v>
      </c>
      <c r="H39" s="24">
        <v>5108295</v>
      </c>
      <c r="I39" s="24">
        <v>5505932</v>
      </c>
      <c r="J39" s="24">
        <v>13858448</v>
      </c>
      <c r="K39" s="24">
        <v>4283120</v>
      </c>
      <c r="L39" s="24">
        <v>6256690</v>
      </c>
      <c r="M39" s="24">
        <v>4787201</v>
      </c>
      <c r="N39" s="24">
        <v>15327011</v>
      </c>
      <c r="O39" s="24">
        <v>5914111</v>
      </c>
      <c r="P39" s="24">
        <v>3222526</v>
      </c>
      <c r="Q39" s="24">
        <v>2731363</v>
      </c>
      <c r="R39" s="24">
        <v>11868000</v>
      </c>
      <c r="S39" s="24">
        <v>4674770</v>
      </c>
      <c r="T39" s="24">
        <v>4059109</v>
      </c>
      <c r="U39" s="24"/>
      <c r="V39" s="24">
        <v>8733879</v>
      </c>
      <c r="W39" s="24">
        <v>49787338</v>
      </c>
      <c r="X39" s="24">
        <v>62343465</v>
      </c>
      <c r="Y39" s="24">
        <v>-12556127</v>
      </c>
      <c r="Z39" s="6">
        <v>-20.14</v>
      </c>
      <c r="AA39" s="22">
        <v>62343465</v>
      </c>
    </row>
    <row r="40" spans="1:27" ht="13.5">
      <c r="A40" s="5" t="s">
        <v>44</v>
      </c>
      <c r="B40" s="3"/>
      <c r="C40" s="22"/>
      <c r="D40" s="22"/>
      <c r="E40" s="23"/>
      <c r="F40" s="24">
        <v>116263105</v>
      </c>
      <c r="G40" s="24">
        <v>8875581</v>
      </c>
      <c r="H40" s="24">
        <v>2969833</v>
      </c>
      <c r="I40" s="24">
        <v>15392061</v>
      </c>
      <c r="J40" s="24">
        <v>27237475</v>
      </c>
      <c r="K40" s="24">
        <v>9216987</v>
      </c>
      <c r="L40" s="24">
        <v>9578135</v>
      </c>
      <c r="M40" s="24">
        <v>3435482</v>
      </c>
      <c r="N40" s="24">
        <v>22230604</v>
      </c>
      <c r="O40" s="24">
        <v>14934065</v>
      </c>
      <c r="P40" s="24">
        <v>9422490</v>
      </c>
      <c r="Q40" s="24">
        <v>3422966</v>
      </c>
      <c r="R40" s="24">
        <v>27779521</v>
      </c>
      <c r="S40" s="24">
        <v>3270723</v>
      </c>
      <c r="T40" s="24">
        <v>3911621</v>
      </c>
      <c r="U40" s="24"/>
      <c r="V40" s="24">
        <v>7182344</v>
      </c>
      <c r="W40" s="24">
        <v>84429944</v>
      </c>
      <c r="X40" s="24">
        <v>116263105</v>
      </c>
      <c r="Y40" s="24">
        <v>-31833161</v>
      </c>
      <c r="Z40" s="6">
        <v>-27.38</v>
      </c>
      <c r="AA40" s="22">
        <v>116263105</v>
      </c>
    </row>
    <row r="41" spans="1:27" ht="13.5">
      <c r="A41" s="5" t="s">
        <v>45</v>
      </c>
      <c r="B41" s="3"/>
      <c r="C41" s="22"/>
      <c r="D41" s="22"/>
      <c r="E41" s="23"/>
      <c r="F41" s="24">
        <v>4213630</v>
      </c>
      <c r="G41" s="24">
        <v>219115</v>
      </c>
      <c r="H41" s="24">
        <v>247347</v>
      </c>
      <c r="I41" s="24">
        <v>262593</v>
      </c>
      <c r="J41" s="24">
        <v>729055</v>
      </c>
      <c r="K41" s="24">
        <v>257033</v>
      </c>
      <c r="L41" s="24">
        <v>247096</v>
      </c>
      <c r="M41" s="24">
        <v>297613</v>
      </c>
      <c r="N41" s="24">
        <v>801742</v>
      </c>
      <c r="O41" s="24">
        <v>276149</v>
      </c>
      <c r="P41" s="24">
        <v>245351</v>
      </c>
      <c r="Q41" s="24">
        <v>277431</v>
      </c>
      <c r="R41" s="24">
        <v>798931</v>
      </c>
      <c r="S41" s="24">
        <v>251352</v>
      </c>
      <c r="T41" s="24">
        <v>381711</v>
      </c>
      <c r="U41" s="24"/>
      <c r="V41" s="24">
        <v>633063</v>
      </c>
      <c r="W41" s="24">
        <v>2962791</v>
      </c>
      <c r="X41" s="24">
        <v>4213630</v>
      </c>
      <c r="Y41" s="24">
        <v>-1250839</v>
      </c>
      <c r="Z41" s="6">
        <v>-29.69</v>
      </c>
      <c r="AA41" s="22">
        <v>4213630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826580239</v>
      </c>
      <c r="G42" s="21">
        <f t="shared" si="8"/>
        <v>70754326</v>
      </c>
      <c r="H42" s="21">
        <f t="shared" si="8"/>
        <v>62147749</v>
      </c>
      <c r="I42" s="21">
        <f t="shared" si="8"/>
        <v>73237866</v>
      </c>
      <c r="J42" s="21">
        <f t="shared" si="8"/>
        <v>206139941</v>
      </c>
      <c r="K42" s="21">
        <f t="shared" si="8"/>
        <v>59461319</v>
      </c>
      <c r="L42" s="21">
        <f t="shared" si="8"/>
        <v>53108810</v>
      </c>
      <c r="M42" s="21">
        <f t="shared" si="8"/>
        <v>49270664</v>
      </c>
      <c r="N42" s="21">
        <f t="shared" si="8"/>
        <v>161840793</v>
      </c>
      <c r="O42" s="21">
        <f t="shared" si="8"/>
        <v>57849251</v>
      </c>
      <c r="P42" s="21">
        <f t="shared" si="8"/>
        <v>52794921</v>
      </c>
      <c r="Q42" s="21">
        <f t="shared" si="8"/>
        <v>52307406</v>
      </c>
      <c r="R42" s="21">
        <f t="shared" si="8"/>
        <v>162951578</v>
      </c>
      <c r="S42" s="21">
        <f t="shared" si="8"/>
        <v>45861632</v>
      </c>
      <c r="T42" s="21">
        <f t="shared" si="8"/>
        <v>58714623</v>
      </c>
      <c r="U42" s="21">
        <f t="shared" si="8"/>
        <v>0</v>
      </c>
      <c r="V42" s="21">
        <f t="shared" si="8"/>
        <v>104576255</v>
      </c>
      <c r="W42" s="21">
        <f t="shared" si="8"/>
        <v>635508567</v>
      </c>
      <c r="X42" s="21">
        <f t="shared" si="8"/>
        <v>826580239</v>
      </c>
      <c r="Y42" s="21">
        <f t="shared" si="8"/>
        <v>-191071672</v>
      </c>
      <c r="Z42" s="4">
        <f>+IF(X42&lt;&gt;0,+(Y42/X42)*100,0)</f>
        <v>-23.11592547036441</v>
      </c>
      <c r="AA42" s="19">
        <f>SUM(AA43:AA46)</f>
        <v>826580239</v>
      </c>
    </row>
    <row r="43" spans="1:27" ht="13.5">
      <c r="A43" s="5" t="s">
        <v>47</v>
      </c>
      <c r="B43" s="3"/>
      <c r="C43" s="22"/>
      <c r="D43" s="22"/>
      <c r="E43" s="23"/>
      <c r="F43" s="24">
        <v>618529124</v>
      </c>
      <c r="G43" s="24">
        <v>53996253</v>
      </c>
      <c r="H43" s="24">
        <v>55765071</v>
      </c>
      <c r="I43" s="24">
        <v>51913768</v>
      </c>
      <c r="J43" s="24">
        <v>161675092</v>
      </c>
      <c r="K43" s="24">
        <v>39836470</v>
      </c>
      <c r="L43" s="24">
        <v>36504534</v>
      </c>
      <c r="M43" s="24">
        <v>39537380</v>
      </c>
      <c r="N43" s="24">
        <v>115878384</v>
      </c>
      <c r="O43" s="24">
        <v>42189916</v>
      </c>
      <c r="P43" s="24">
        <v>42378513</v>
      </c>
      <c r="Q43" s="24">
        <v>43131424</v>
      </c>
      <c r="R43" s="24">
        <v>127699853</v>
      </c>
      <c r="S43" s="24">
        <v>35360847</v>
      </c>
      <c r="T43" s="24">
        <v>37667117</v>
      </c>
      <c r="U43" s="24"/>
      <c r="V43" s="24">
        <v>73027964</v>
      </c>
      <c r="W43" s="24">
        <v>478281293</v>
      </c>
      <c r="X43" s="24">
        <v>618529124</v>
      </c>
      <c r="Y43" s="24">
        <v>-140247831</v>
      </c>
      <c r="Z43" s="6">
        <v>-22.67</v>
      </c>
      <c r="AA43" s="22">
        <v>618529124</v>
      </c>
    </row>
    <row r="44" spans="1:27" ht="13.5">
      <c r="A44" s="5" t="s">
        <v>48</v>
      </c>
      <c r="B44" s="3"/>
      <c r="C44" s="22"/>
      <c r="D44" s="22"/>
      <c r="E44" s="23"/>
      <c r="F44" s="24">
        <v>89287215</v>
      </c>
      <c r="G44" s="24">
        <v>9157790</v>
      </c>
      <c r="H44" s="24">
        <v>1866168</v>
      </c>
      <c r="I44" s="24">
        <v>11331677</v>
      </c>
      <c r="J44" s="24">
        <v>22355635</v>
      </c>
      <c r="K44" s="24">
        <v>9275773</v>
      </c>
      <c r="L44" s="24">
        <v>6389966</v>
      </c>
      <c r="M44" s="24">
        <v>3158831</v>
      </c>
      <c r="N44" s="24">
        <v>18824570</v>
      </c>
      <c r="O44" s="24">
        <v>7055277</v>
      </c>
      <c r="P44" s="24">
        <v>3317343</v>
      </c>
      <c r="Q44" s="24">
        <v>3158761</v>
      </c>
      <c r="R44" s="24">
        <v>13531381</v>
      </c>
      <c r="S44" s="24">
        <v>1358238</v>
      </c>
      <c r="T44" s="24">
        <v>7716022</v>
      </c>
      <c r="U44" s="24"/>
      <c r="V44" s="24">
        <v>9074260</v>
      </c>
      <c r="W44" s="24">
        <v>63785846</v>
      </c>
      <c r="X44" s="24">
        <v>89287215</v>
      </c>
      <c r="Y44" s="24">
        <v>-25501369</v>
      </c>
      <c r="Z44" s="6">
        <v>-28.56</v>
      </c>
      <c r="AA44" s="22">
        <v>89287215</v>
      </c>
    </row>
    <row r="45" spans="1:27" ht="13.5">
      <c r="A45" s="5" t="s">
        <v>49</v>
      </c>
      <c r="B45" s="3"/>
      <c r="C45" s="25"/>
      <c r="D45" s="25"/>
      <c r="E45" s="26"/>
      <c r="F45" s="27">
        <v>63448040</v>
      </c>
      <c r="G45" s="27">
        <v>4425473</v>
      </c>
      <c r="H45" s="27">
        <v>1658725</v>
      </c>
      <c r="I45" s="27">
        <v>6819738</v>
      </c>
      <c r="J45" s="27">
        <v>12903936</v>
      </c>
      <c r="K45" s="27">
        <v>5555629</v>
      </c>
      <c r="L45" s="27">
        <v>5508046</v>
      </c>
      <c r="M45" s="27">
        <v>3626621</v>
      </c>
      <c r="N45" s="27">
        <v>14690296</v>
      </c>
      <c r="O45" s="27">
        <v>4466049</v>
      </c>
      <c r="P45" s="27">
        <v>3321733</v>
      </c>
      <c r="Q45" s="27">
        <v>2629501</v>
      </c>
      <c r="R45" s="27">
        <v>10417283</v>
      </c>
      <c r="S45" s="27">
        <v>1861740</v>
      </c>
      <c r="T45" s="27">
        <v>9755940</v>
      </c>
      <c r="U45" s="27"/>
      <c r="V45" s="27">
        <v>11617680</v>
      </c>
      <c r="W45" s="27">
        <v>49629195</v>
      </c>
      <c r="X45" s="27">
        <v>63448040</v>
      </c>
      <c r="Y45" s="27">
        <v>-13818845</v>
      </c>
      <c r="Z45" s="7">
        <v>-21.78</v>
      </c>
      <c r="AA45" s="25">
        <v>63448040</v>
      </c>
    </row>
    <row r="46" spans="1:27" ht="13.5">
      <c r="A46" s="5" t="s">
        <v>50</v>
      </c>
      <c r="B46" s="3"/>
      <c r="C46" s="22"/>
      <c r="D46" s="22"/>
      <c r="E46" s="23"/>
      <c r="F46" s="24">
        <v>55315860</v>
      </c>
      <c r="G46" s="24">
        <v>3174810</v>
      </c>
      <c r="H46" s="24">
        <v>2857785</v>
      </c>
      <c r="I46" s="24">
        <v>3172683</v>
      </c>
      <c r="J46" s="24">
        <v>9205278</v>
      </c>
      <c r="K46" s="24">
        <v>4793447</v>
      </c>
      <c r="L46" s="24">
        <v>4706264</v>
      </c>
      <c r="M46" s="24">
        <v>2947832</v>
      </c>
      <c r="N46" s="24">
        <v>12447543</v>
      </c>
      <c r="O46" s="24">
        <v>4138009</v>
      </c>
      <c r="P46" s="24">
        <v>3777332</v>
      </c>
      <c r="Q46" s="24">
        <v>3387720</v>
      </c>
      <c r="R46" s="24">
        <v>11303061</v>
      </c>
      <c r="S46" s="24">
        <v>7280807</v>
      </c>
      <c r="T46" s="24">
        <v>3575544</v>
      </c>
      <c r="U46" s="24"/>
      <c r="V46" s="24">
        <v>10856351</v>
      </c>
      <c r="W46" s="24">
        <v>43812233</v>
      </c>
      <c r="X46" s="24">
        <v>55315860</v>
      </c>
      <c r="Y46" s="24">
        <v>-11503627</v>
      </c>
      <c r="Z46" s="6">
        <v>-20.8</v>
      </c>
      <c r="AA46" s="22">
        <v>55315860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0</v>
      </c>
      <c r="F48" s="42">
        <f t="shared" si="9"/>
        <v>1724929986</v>
      </c>
      <c r="G48" s="42">
        <f t="shared" si="9"/>
        <v>120953782</v>
      </c>
      <c r="H48" s="42">
        <f t="shared" si="9"/>
        <v>118518795</v>
      </c>
      <c r="I48" s="42">
        <f t="shared" si="9"/>
        <v>147145893</v>
      </c>
      <c r="J48" s="42">
        <f t="shared" si="9"/>
        <v>386618470</v>
      </c>
      <c r="K48" s="42">
        <f t="shared" si="9"/>
        <v>122304796</v>
      </c>
      <c r="L48" s="42">
        <f t="shared" si="9"/>
        <v>117468977</v>
      </c>
      <c r="M48" s="42">
        <f t="shared" si="9"/>
        <v>102494078</v>
      </c>
      <c r="N48" s="42">
        <f t="shared" si="9"/>
        <v>342267851</v>
      </c>
      <c r="O48" s="42">
        <f t="shared" si="9"/>
        <v>116368715</v>
      </c>
      <c r="P48" s="42">
        <f t="shared" si="9"/>
        <v>108953700</v>
      </c>
      <c r="Q48" s="42">
        <f t="shared" si="9"/>
        <v>104195774</v>
      </c>
      <c r="R48" s="42">
        <f t="shared" si="9"/>
        <v>329518189</v>
      </c>
      <c r="S48" s="42">
        <f t="shared" si="9"/>
        <v>94706049</v>
      </c>
      <c r="T48" s="42">
        <f t="shared" si="9"/>
        <v>120165410</v>
      </c>
      <c r="U48" s="42">
        <f t="shared" si="9"/>
        <v>0</v>
      </c>
      <c r="V48" s="42">
        <f t="shared" si="9"/>
        <v>214871459</v>
      </c>
      <c r="W48" s="42">
        <f t="shared" si="9"/>
        <v>1273275969</v>
      </c>
      <c r="X48" s="42">
        <f t="shared" si="9"/>
        <v>1724929986</v>
      </c>
      <c r="Y48" s="42">
        <f t="shared" si="9"/>
        <v>-451654017</v>
      </c>
      <c r="Z48" s="43">
        <f>+IF(X48&lt;&gt;0,+(Y48/X48)*100,0)</f>
        <v>-26.183904312971922</v>
      </c>
      <c r="AA48" s="40">
        <f>+AA28+AA32+AA38+AA42+AA47</f>
        <v>1724929986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0</v>
      </c>
      <c r="F49" s="46">
        <f t="shared" si="10"/>
        <v>-173760055</v>
      </c>
      <c r="G49" s="46">
        <f t="shared" si="10"/>
        <v>34731991</v>
      </c>
      <c r="H49" s="46">
        <f t="shared" si="10"/>
        <v>-945841</v>
      </c>
      <c r="I49" s="46">
        <f t="shared" si="10"/>
        <v>-26344396</v>
      </c>
      <c r="J49" s="46">
        <f t="shared" si="10"/>
        <v>7441754</v>
      </c>
      <c r="K49" s="46">
        <f t="shared" si="10"/>
        <v>43122917</v>
      </c>
      <c r="L49" s="46">
        <f t="shared" si="10"/>
        <v>-10032437</v>
      </c>
      <c r="M49" s="46">
        <f t="shared" si="10"/>
        <v>91151608</v>
      </c>
      <c r="N49" s="46">
        <f t="shared" si="10"/>
        <v>124242088</v>
      </c>
      <c r="O49" s="46">
        <f t="shared" si="10"/>
        <v>-78696253</v>
      </c>
      <c r="P49" s="46">
        <f t="shared" si="10"/>
        <v>-13807714</v>
      </c>
      <c r="Q49" s="46">
        <f t="shared" si="10"/>
        <v>39375957</v>
      </c>
      <c r="R49" s="46">
        <f t="shared" si="10"/>
        <v>-53128010</v>
      </c>
      <c r="S49" s="46">
        <f t="shared" si="10"/>
        <v>-3459881</v>
      </c>
      <c r="T49" s="46">
        <f t="shared" si="10"/>
        <v>-23690532</v>
      </c>
      <c r="U49" s="46">
        <f t="shared" si="10"/>
        <v>0</v>
      </c>
      <c r="V49" s="46">
        <f t="shared" si="10"/>
        <v>-27150413</v>
      </c>
      <c r="W49" s="46">
        <f t="shared" si="10"/>
        <v>51405419</v>
      </c>
      <c r="X49" s="46">
        <f>IF(F25=F48,0,X25-X48)</f>
        <v>-173760055</v>
      </c>
      <c r="Y49" s="46">
        <f t="shared" si="10"/>
        <v>225165474</v>
      </c>
      <c r="Z49" s="47">
        <f>+IF(X49&lt;&gt;0,+(Y49/X49)*100,0)</f>
        <v>-129.58414061275477</v>
      </c>
      <c r="AA49" s="44">
        <f>+AA25-AA48</f>
        <v>-173760055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282101406</v>
      </c>
      <c r="D5" s="19">
        <f>SUM(D6:D8)</f>
        <v>0</v>
      </c>
      <c r="E5" s="20">
        <f t="shared" si="0"/>
        <v>364845008</v>
      </c>
      <c r="F5" s="21">
        <f t="shared" si="0"/>
        <v>371056818</v>
      </c>
      <c r="G5" s="21">
        <f t="shared" si="0"/>
        <v>247998411</v>
      </c>
      <c r="H5" s="21">
        <f t="shared" si="0"/>
        <v>3015647</v>
      </c>
      <c r="I5" s="21">
        <f t="shared" si="0"/>
        <v>-4253726</v>
      </c>
      <c r="J5" s="21">
        <f t="shared" si="0"/>
        <v>246760332</v>
      </c>
      <c r="K5" s="21">
        <f t="shared" si="0"/>
        <v>1661105</v>
      </c>
      <c r="L5" s="21">
        <f t="shared" si="0"/>
        <v>9733514</v>
      </c>
      <c r="M5" s="21">
        <f t="shared" si="0"/>
        <v>2457412</v>
      </c>
      <c r="N5" s="21">
        <f t="shared" si="0"/>
        <v>13852031</v>
      </c>
      <c r="O5" s="21">
        <f t="shared" si="0"/>
        <v>5469363</v>
      </c>
      <c r="P5" s="21">
        <f t="shared" si="0"/>
        <v>6142494</v>
      </c>
      <c r="Q5" s="21">
        <f t="shared" si="0"/>
        <v>1837408</v>
      </c>
      <c r="R5" s="21">
        <f t="shared" si="0"/>
        <v>13449265</v>
      </c>
      <c r="S5" s="21">
        <f t="shared" si="0"/>
        <v>1462814</v>
      </c>
      <c r="T5" s="21">
        <f t="shared" si="0"/>
        <v>1865544</v>
      </c>
      <c r="U5" s="21">
        <f t="shared" si="0"/>
        <v>2078772</v>
      </c>
      <c r="V5" s="21">
        <f t="shared" si="0"/>
        <v>5407130</v>
      </c>
      <c r="W5" s="21">
        <f t="shared" si="0"/>
        <v>279468758</v>
      </c>
      <c r="X5" s="21">
        <f t="shared" si="0"/>
        <v>364845008</v>
      </c>
      <c r="Y5" s="21">
        <f t="shared" si="0"/>
        <v>-85376250</v>
      </c>
      <c r="Z5" s="4">
        <f>+IF(X5&lt;&gt;0,+(Y5/X5)*100,0)</f>
        <v>-23.400690191161942</v>
      </c>
      <c r="AA5" s="19">
        <f>SUM(AA6:AA8)</f>
        <v>371056818</v>
      </c>
    </row>
    <row r="6" spans="1:27" ht="13.5">
      <c r="A6" s="5" t="s">
        <v>33</v>
      </c>
      <c r="B6" s="3"/>
      <c r="C6" s="22">
        <v>19668588</v>
      </c>
      <c r="D6" s="22"/>
      <c r="E6" s="23">
        <v>16519578</v>
      </c>
      <c r="F6" s="24">
        <v>21043091</v>
      </c>
      <c r="G6" s="24">
        <v>1618253</v>
      </c>
      <c r="H6" s="24">
        <v>2683444</v>
      </c>
      <c r="I6" s="24">
        <v>2372470</v>
      </c>
      <c r="J6" s="24">
        <v>6674167</v>
      </c>
      <c r="K6" s="24">
        <v>2168423</v>
      </c>
      <c r="L6" s="24">
        <v>2019646</v>
      </c>
      <c r="M6" s="24">
        <v>483390</v>
      </c>
      <c r="N6" s="24">
        <v>4671459</v>
      </c>
      <c r="O6" s="24">
        <v>3291765</v>
      </c>
      <c r="P6" s="24">
        <v>1440289</v>
      </c>
      <c r="Q6" s="24">
        <v>1551365</v>
      </c>
      <c r="R6" s="24">
        <v>6283419</v>
      </c>
      <c r="S6" s="24">
        <v>1596961</v>
      </c>
      <c r="T6" s="24">
        <v>1350532</v>
      </c>
      <c r="U6" s="24">
        <v>311013</v>
      </c>
      <c r="V6" s="24">
        <v>3258506</v>
      </c>
      <c r="W6" s="24">
        <v>20887551</v>
      </c>
      <c r="X6" s="24">
        <v>16519579</v>
      </c>
      <c r="Y6" s="24">
        <v>4367972</v>
      </c>
      <c r="Z6" s="6">
        <v>26.44</v>
      </c>
      <c r="AA6" s="22">
        <v>21043091</v>
      </c>
    </row>
    <row r="7" spans="1:27" ht="13.5">
      <c r="A7" s="5" t="s">
        <v>34</v>
      </c>
      <c r="B7" s="3"/>
      <c r="C7" s="25">
        <v>248945308</v>
      </c>
      <c r="D7" s="25"/>
      <c r="E7" s="26">
        <v>242582042</v>
      </c>
      <c r="F7" s="27">
        <v>241532042</v>
      </c>
      <c r="G7" s="27">
        <v>246243127</v>
      </c>
      <c r="H7" s="27">
        <v>-96572</v>
      </c>
      <c r="I7" s="27">
        <v>-6812056</v>
      </c>
      <c r="J7" s="27">
        <v>239334499</v>
      </c>
      <c r="K7" s="27">
        <v>-629561</v>
      </c>
      <c r="L7" s="27">
        <v>6402188</v>
      </c>
      <c r="M7" s="27">
        <v>1440372</v>
      </c>
      <c r="N7" s="27">
        <v>7212999</v>
      </c>
      <c r="O7" s="27">
        <v>1742050</v>
      </c>
      <c r="P7" s="27">
        <v>4484939</v>
      </c>
      <c r="Q7" s="27">
        <v>23464</v>
      </c>
      <c r="R7" s="27">
        <v>6250453</v>
      </c>
      <c r="S7" s="27">
        <v>-341307</v>
      </c>
      <c r="T7" s="27">
        <v>-29423</v>
      </c>
      <c r="U7" s="27">
        <v>9418</v>
      </c>
      <c r="V7" s="27">
        <v>-361312</v>
      </c>
      <c r="W7" s="27">
        <v>252436639</v>
      </c>
      <c r="X7" s="27">
        <v>242582041</v>
      </c>
      <c r="Y7" s="27">
        <v>9854598</v>
      </c>
      <c r="Z7" s="7">
        <v>4.06</v>
      </c>
      <c r="AA7" s="25">
        <v>241532042</v>
      </c>
    </row>
    <row r="8" spans="1:27" ht="13.5">
      <c r="A8" s="5" t="s">
        <v>35</v>
      </c>
      <c r="B8" s="3"/>
      <c r="C8" s="22">
        <v>13487510</v>
      </c>
      <c r="D8" s="22"/>
      <c r="E8" s="23">
        <v>105743388</v>
      </c>
      <c r="F8" s="24">
        <v>108481685</v>
      </c>
      <c r="G8" s="24">
        <v>137031</v>
      </c>
      <c r="H8" s="24">
        <v>428775</v>
      </c>
      <c r="I8" s="24">
        <v>185860</v>
      </c>
      <c r="J8" s="24">
        <v>751666</v>
      </c>
      <c r="K8" s="24">
        <v>122243</v>
      </c>
      <c r="L8" s="24">
        <v>1311680</v>
      </c>
      <c r="M8" s="24">
        <v>533650</v>
      </c>
      <c r="N8" s="24">
        <v>1967573</v>
      </c>
      <c r="O8" s="24">
        <v>435548</v>
      </c>
      <c r="P8" s="24">
        <v>217266</v>
      </c>
      <c r="Q8" s="24">
        <v>262579</v>
      </c>
      <c r="R8" s="24">
        <v>915393</v>
      </c>
      <c r="S8" s="24">
        <v>207160</v>
      </c>
      <c r="T8" s="24">
        <v>544435</v>
      </c>
      <c r="U8" s="24">
        <v>1758341</v>
      </c>
      <c r="V8" s="24">
        <v>2509936</v>
      </c>
      <c r="W8" s="24">
        <v>6144568</v>
      </c>
      <c r="X8" s="24">
        <v>105743388</v>
      </c>
      <c r="Y8" s="24">
        <v>-99598820</v>
      </c>
      <c r="Z8" s="6">
        <v>-94.19</v>
      </c>
      <c r="AA8" s="22">
        <v>108481685</v>
      </c>
    </row>
    <row r="9" spans="1:27" ht="13.5">
      <c r="A9" s="2" t="s">
        <v>36</v>
      </c>
      <c r="B9" s="3"/>
      <c r="C9" s="19">
        <f aca="true" t="shared" si="1" ref="C9:Y9">SUM(C10:C14)</f>
        <v>143165105</v>
      </c>
      <c r="D9" s="19">
        <f>SUM(D10:D14)</f>
        <v>0</v>
      </c>
      <c r="E9" s="20">
        <f t="shared" si="1"/>
        <v>162865667</v>
      </c>
      <c r="F9" s="21">
        <f t="shared" si="1"/>
        <v>185187914</v>
      </c>
      <c r="G9" s="21">
        <f t="shared" si="1"/>
        <v>3346877</v>
      </c>
      <c r="H9" s="21">
        <f t="shared" si="1"/>
        <v>3731365</v>
      </c>
      <c r="I9" s="21">
        <f t="shared" si="1"/>
        <v>3982420</v>
      </c>
      <c r="J9" s="21">
        <f t="shared" si="1"/>
        <v>11060662</v>
      </c>
      <c r="K9" s="21">
        <f t="shared" si="1"/>
        <v>4024211</v>
      </c>
      <c r="L9" s="21">
        <f t="shared" si="1"/>
        <v>14892105</v>
      </c>
      <c r="M9" s="21">
        <f t="shared" si="1"/>
        <v>10733864</v>
      </c>
      <c r="N9" s="21">
        <f t="shared" si="1"/>
        <v>29650180</v>
      </c>
      <c r="O9" s="21">
        <f t="shared" si="1"/>
        <v>42426535</v>
      </c>
      <c r="P9" s="21">
        <f t="shared" si="1"/>
        <v>5668551</v>
      </c>
      <c r="Q9" s="21">
        <f t="shared" si="1"/>
        <v>7342876</v>
      </c>
      <c r="R9" s="21">
        <f t="shared" si="1"/>
        <v>55437962</v>
      </c>
      <c r="S9" s="21">
        <f t="shared" si="1"/>
        <v>4943119</v>
      </c>
      <c r="T9" s="21">
        <f t="shared" si="1"/>
        <v>20385595</v>
      </c>
      <c r="U9" s="21">
        <f t="shared" si="1"/>
        <v>5513385</v>
      </c>
      <c r="V9" s="21">
        <f t="shared" si="1"/>
        <v>30842099</v>
      </c>
      <c r="W9" s="21">
        <f t="shared" si="1"/>
        <v>126990903</v>
      </c>
      <c r="X9" s="21">
        <f t="shared" si="1"/>
        <v>162865664</v>
      </c>
      <c r="Y9" s="21">
        <f t="shared" si="1"/>
        <v>-35874761</v>
      </c>
      <c r="Z9" s="4">
        <f>+IF(X9&lt;&gt;0,+(Y9/X9)*100,0)</f>
        <v>-22.02720949211247</v>
      </c>
      <c r="AA9" s="19">
        <f>SUM(AA10:AA14)</f>
        <v>185187914</v>
      </c>
    </row>
    <row r="10" spans="1:27" ht="13.5">
      <c r="A10" s="5" t="s">
        <v>37</v>
      </c>
      <c r="B10" s="3"/>
      <c r="C10" s="22">
        <v>16502210</v>
      </c>
      <c r="D10" s="22"/>
      <c r="E10" s="23">
        <v>17985608</v>
      </c>
      <c r="F10" s="24">
        <v>25606272</v>
      </c>
      <c r="G10" s="24">
        <v>261428</v>
      </c>
      <c r="H10" s="24">
        <v>213198</v>
      </c>
      <c r="I10" s="24">
        <v>98287</v>
      </c>
      <c r="J10" s="24">
        <v>572913</v>
      </c>
      <c r="K10" s="24">
        <v>271495</v>
      </c>
      <c r="L10" s="24">
        <v>226489</v>
      </c>
      <c r="M10" s="24">
        <v>194337</v>
      </c>
      <c r="N10" s="24">
        <v>692321</v>
      </c>
      <c r="O10" s="24">
        <v>235499</v>
      </c>
      <c r="P10" s="24">
        <v>244976</v>
      </c>
      <c r="Q10" s="24">
        <v>255908</v>
      </c>
      <c r="R10" s="24">
        <v>736383</v>
      </c>
      <c r="S10" s="24">
        <v>222023</v>
      </c>
      <c r="T10" s="24">
        <v>15692439</v>
      </c>
      <c r="U10" s="24">
        <v>310811</v>
      </c>
      <c r="V10" s="24">
        <v>16225273</v>
      </c>
      <c r="W10" s="24">
        <v>18226890</v>
      </c>
      <c r="X10" s="24">
        <v>17985608</v>
      </c>
      <c r="Y10" s="24">
        <v>241282</v>
      </c>
      <c r="Z10" s="6">
        <v>1.34</v>
      </c>
      <c r="AA10" s="22">
        <v>25606272</v>
      </c>
    </row>
    <row r="11" spans="1:27" ht="13.5">
      <c r="A11" s="5" t="s">
        <v>38</v>
      </c>
      <c r="B11" s="3"/>
      <c r="C11" s="22">
        <v>2643526</v>
      </c>
      <c r="D11" s="22"/>
      <c r="E11" s="23">
        <v>3009898</v>
      </c>
      <c r="F11" s="24">
        <v>4902458</v>
      </c>
      <c r="G11" s="24">
        <v>23589</v>
      </c>
      <c r="H11" s="24">
        <v>56236</v>
      </c>
      <c r="I11" s="24">
        <v>76669</v>
      </c>
      <c r="J11" s="24">
        <v>156494</v>
      </c>
      <c r="K11" s="24">
        <v>141879</v>
      </c>
      <c r="L11" s="24">
        <v>420370</v>
      </c>
      <c r="M11" s="24">
        <v>1807951</v>
      </c>
      <c r="N11" s="24">
        <v>2370200</v>
      </c>
      <c r="O11" s="24">
        <v>463633</v>
      </c>
      <c r="P11" s="24">
        <v>184648</v>
      </c>
      <c r="Q11" s="24">
        <v>253570</v>
      </c>
      <c r="R11" s="24">
        <v>901851</v>
      </c>
      <c r="S11" s="24">
        <v>343432</v>
      </c>
      <c r="T11" s="24">
        <v>103436</v>
      </c>
      <c r="U11" s="24">
        <v>56481</v>
      </c>
      <c r="V11" s="24">
        <v>503349</v>
      </c>
      <c r="W11" s="24">
        <v>3931894</v>
      </c>
      <c r="X11" s="24">
        <v>3009896</v>
      </c>
      <c r="Y11" s="24">
        <v>921998</v>
      </c>
      <c r="Z11" s="6">
        <v>30.63</v>
      </c>
      <c r="AA11" s="22">
        <v>4902458</v>
      </c>
    </row>
    <row r="12" spans="1:27" ht="13.5">
      <c r="A12" s="5" t="s">
        <v>39</v>
      </c>
      <c r="B12" s="3"/>
      <c r="C12" s="22">
        <v>71291837</v>
      </c>
      <c r="D12" s="22"/>
      <c r="E12" s="23">
        <v>68434105</v>
      </c>
      <c r="F12" s="24">
        <v>96243128</v>
      </c>
      <c r="G12" s="24">
        <v>1177207</v>
      </c>
      <c r="H12" s="24">
        <v>1285655</v>
      </c>
      <c r="I12" s="24">
        <v>1698413</v>
      </c>
      <c r="J12" s="24">
        <v>4161275</v>
      </c>
      <c r="K12" s="24">
        <v>1397889</v>
      </c>
      <c r="L12" s="24">
        <v>3733159</v>
      </c>
      <c r="M12" s="24">
        <v>5257709</v>
      </c>
      <c r="N12" s="24">
        <v>10388757</v>
      </c>
      <c r="O12" s="24">
        <v>39266527</v>
      </c>
      <c r="P12" s="24">
        <v>931355</v>
      </c>
      <c r="Q12" s="24">
        <v>2050518</v>
      </c>
      <c r="R12" s="24">
        <v>42248400</v>
      </c>
      <c r="S12" s="24">
        <v>1281871</v>
      </c>
      <c r="T12" s="24">
        <v>1639151</v>
      </c>
      <c r="U12" s="24">
        <v>2313155</v>
      </c>
      <c r="V12" s="24">
        <v>5234177</v>
      </c>
      <c r="W12" s="24">
        <v>62032609</v>
      </c>
      <c r="X12" s="24">
        <v>68434104</v>
      </c>
      <c r="Y12" s="24">
        <v>-6401495</v>
      </c>
      <c r="Z12" s="6">
        <v>-9.35</v>
      </c>
      <c r="AA12" s="22">
        <v>96243128</v>
      </c>
    </row>
    <row r="13" spans="1:27" ht="13.5">
      <c r="A13" s="5" t="s">
        <v>40</v>
      </c>
      <c r="B13" s="3"/>
      <c r="C13" s="22">
        <v>52727532</v>
      </c>
      <c r="D13" s="22"/>
      <c r="E13" s="23">
        <v>73436056</v>
      </c>
      <c r="F13" s="24">
        <v>58436056</v>
      </c>
      <c r="G13" s="24">
        <v>1884653</v>
      </c>
      <c r="H13" s="24">
        <v>2176276</v>
      </c>
      <c r="I13" s="24">
        <v>2109051</v>
      </c>
      <c r="J13" s="24">
        <v>6169980</v>
      </c>
      <c r="K13" s="24">
        <v>2212948</v>
      </c>
      <c r="L13" s="24">
        <v>10512087</v>
      </c>
      <c r="M13" s="24">
        <v>3473867</v>
      </c>
      <c r="N13" s="24">
        <v>16198902</v>
      </c>
      <c r="O13" s="24">
        <v>2460876</v>
      </c>
      <c r="P13" s="24">
        <v>4307572</v>
      </c>
      <c r="Q13" s="24">
        <v>4782880</v>
      </c>
      <c r="R13" s="24">
        <v>11551328</v>
      </c>
      <c r="S13" s="24">
        <v>3095793</v>
      </c>
      <c r="T13" s="24">
        <v>2950569</v>
      </c>
      <c r="U13" s="24">
        <v>2832938</v>
      </c>
      <c r="V13" s="24">
        <v>8879300</v>
      </c>
      <c r="W13" s="24">
        <v>42799510</v>
      </c>
      <c r="X13" s="24">
        <v>73436056</v>
      </c>
      <c r="Y13" s="24">
        <v>-30636546</v>
      </c>
      <c r="Z13" s="6">
        <v>-41.72</v>
      </c>
      <c r="AA13" s="22">
        <v>58436056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22238568</v>
      </c>
      <c r="D15" s="19">
        <f>SUM(D16:D18)</f>
        <v>0</v>
      </c>
      <c r="E15" s="20">
        <f t="shared" si="2"/>
        <v>26931886</v>
      </c>
      <c r="F15" s="21">
        <f t="shared" si="2"/>
        <v>28693886</v>
      </c>
      <c r="G15" s="21">
        <f t="shared" si="2"/>
        <v>763326</v>
      </c>
      <c r="H15" s="21">
        <f t="shared" si="2"/>
        <v>127799</v>
      </c>
      <c r="I15" s="21">
        <f t="shared" si="2"/>
        <v>160387</v>
      </c>
      <c r="J15" s="21">
        <f t="shared" si="2"/>
        <v>1051512</v>
      </c>
      <c r="K15" s="21">
        <f t="shared" si="2"/>
        <v>757138</v>
      </c>
      <c r="L15" s="21">
        <f t="shared" si="2"/>
        <v>772899</v>
      </c>
      <c r="M15" s="21">
        <f t="shared" si="2"/>
        <v>361258</v>
      </c>
      <c r="N15" s="21">
        <f t="shared" si="2"/>
        <v>1891295</v>
      </c>
      <c r="O15" s="21">
        <f t="shared" si="2"/>
        <v>3130571</v>
      </c>
      <c r="P15" s="21">
        <f t="shared" si="2"/>
        <v>3823882</v>
      </c>
      <c r="Q15" s="21">
        <f t="shared" si="2"/>
        <v>11233688</v>
      </c>
      <c r="R15" s="21">
        <f t="shared" si="2"/>
        <v>18188141</v>
      </c>
      <c r="S15" s="21">
        <f t="shared" si="2"/>
        <v>503037</v>
      </c>
      <c r="T15" s="21">
        <f t="shared" si="2"/>
        <v>687474</v>
      </c>
      <c r="U15" s="21">
        <f t="shared" si="2"/>
        <v>-199737</v>
      </c>
      <c r="V15" s="21">
        <f t="shared" si="2"/>
        <v>990774</v>
      </c>
      <c r="W15" s="21">
        <f t="shared" si="2"/>
        <v>22121722</v>
      </c>
      <c r="X15" s="21">
        <f t="shared" si="2"/>
        <v>26931885</v>
      </c>
      <c r="Y15" s="21">
        <f t="shared" si="2"/>
        <v>-4810163</v>
      </c>
      <c r="Z15" s="4">
        <f>+IF(X15&lt;&gt;0,+(Y15/X15)*100,0)</f>
        <v>-17.8604765318135</v>
      </c>
      <c r="AA15" s="19">
        <f>SUM(AA16:AA18)</f>
        <v>28693886</v>
      </c>
    </row>
    <row r="16" spans="1:27" ht="13.5">
      <c r="A16" s="5" t="s">
        <v>43</v>
      </c>
      <c r="B16" s="3"/>
      <c r="C16" s="22">
        <v>6439331</v>
      </c>
      <c r="D16" s="22"/>
      <c r="E16" s="23">
        <v>7266880</v>
      </c>
      <c r="F16" s="24">
        <v>7765880</v>
      </c>
      <c r="G16" s="24">
        <v>707106</v>
      </c>
      <c r="H16" s="24">
        <v>83577</v>
      </c>
      <c r="I16" s="24">
        <v>40869</v>
      </c>
      <c r="J16" s="24">
        <v>831552</v>
      </c>
      <c r="K16" s="24">
        <v>642617</v>
      </c>
      <c r="L16" s="24">
        <v>639989</v>
      </c>
      <c r="M16" s="24">
        <v>273927</v>
      </c>
      <c r="N16" s="24">
        <v>1556533</v>
      </c>
      <c r="O16" s="24">
        <v>298470</v>
      </c>
      <c r="P16" s="24">
        <v>649516</v>
      </c>
      <c r="Q16" s="24">
        <v>610936</v>
      </c>
      <c r="R16" s="24">
        <v>1558922</v>
      </c>
      <c r="S16" s="24">
        <v>400320</v>
      </c>
      <c r="T16" s="24">
        <v>657043</v>
      </c>
      <c r="U16" s="24">
        <v>476172</v>
      </c>
      <c r="V16" s="24">
        <v>1533535</v>
      </c>
      <c r="W16" s="24">
        <v>5480542</v>
      </c>
      <c r="X16" s="24">
        <v>7266880</v>
      </c>
      <c r="Y16" s="24">
        <v>-1786338</v>
      </c>
      <c r="Z16" s="6">
        <v>-24.58</v>
      </c>
      <c r="AA16" s="22">
        <v>7765880</v>
      </c>
    </row>
    <row r="17" spans="1:27" ht="13.5">
      <c r="A17" s="5" t="s">
        <v>44</v>
      </c>
      <c r="B17" s="3"/>
      <c r="C17" s="22">
        <v>15102853</v>
      </c>
      <c r="D17" s="22"/>
      <c r="E17" s="23">
        <v>19129093</v>
      </c>
      <c r="F17" s="24">
        <v>20392093</v>
      </c>
      <c r="G17" s="24">
        <v>15688</v>
      </c>
      <c r="H17" s="24">
        <v>6980</v>
      </c>
      <c r="I17" s="24">
        <v>76601</v>
      </c>
      <c r="J17" s="24">
        <v>99269</v>
      </c>
      <c r="K17" s="24">
        <v>65862</v>
      </c>
      <c r="L17" s="24">
        <v>76758</v>
      </c>
      <c r="M17" s="24">
        <v>123</v>
      </c>
      <c r="N17" s="24">
        <v>142743</v>
      </c>
      <c r="O17" s="24">
        <v>2643074</v>
      </c>
      <c r="P17" s="24">
        <v>3065932</v>
      </c>
      <c r="Q17" s="24">
        <v>10505436</v>
      </c>
      <c r="R17" s="24">
        <v>16214442</v>
      </c>
      <c r="S17" s="24">
        <v>47831</v>
      </c>
      <c r="T17" s="24"/>
      <c r="U17" s="24">
        <v>-692409</v>
      </c>
      <c r="V17" s="24">
        <v>-644578</v>
      </c>
      <c r="W17" s="24">
        <v>15811876</v>
      </c>
      <c r="X17" s="24">
        <v>19129092</v>
      </c>
      <c r="Y17" s="24">
        <v>-3317216</v>
      </c>
      <c r="Z17" s="6">
        <v>-17.34</v>
      </c>
      <c r="AA17" s="22">
        <v>20392093</v>
      </c>
    </row>
    <row r="18" spans="1:27" ht="13.5">
      <c r="A18" s="5" t="s">
        <v>45</v>
      </c>
      <c r="B18" s="3"/>
      <c r="C18" s="22">
        <v>696384</v>
      </c>
      <c r="D18" s="22"/>
      <c r="E18" s="23">
        <v>535913</v>
      </c>
      <c r="F18" s="24">
        <v>535913</v>
      </c>
      <c r="G18" s="24">
        <v>40532</v>
      </c>
      <c r="H18" s="24">
        <v>37242</v>
      </c>
      <c r="I18" s="24">
        <v>42917</v>
      </c>
      <c r="J18" s="24">
        <v>120691</v>
      </c>
      <c r="K18" s="24">
        <v>48659</v>
      </c>
      <c r="L18" s="24">
        <v>56152</v>
      </c>
      <c r="M18" s="24">
        <v>87208</v>
      </c>
      <c r="N18" s="24">
        <v>192019</v>
      </c>
      <c r="O18" s="24">
        <v>189027</v>
      </c>
      <c r="P18" s="24">
        <v>108434</v>
      </c>
      <c r="Q18" s="24">
        <v>117316</v>
      </c>
      <c r="R18" s="24">
        <v>414777</v>
      </c>
      <c r="S18" s="24">
        <v>54886</v>
      </c>
      <c r="T18" s="24">
        <v>30431</v>
      </c>
      <c r="U18" s="24">
        <v>16500</v>
      </c>
      <c r="V18" s="24">
        <v>101817</v>
      </c>
      <c r="W18" s="24">
        <v>829304</v>
      </c>
      <c r="X18" s="24">
        <v>535913</v>
      </c>
      <c r="Y18" s="24">
        <v>293391</v>
      </c>
      <c r="Z18" s="6">
        <v>54.75</v>
      </c>
      <c r="AA18" s="22">
        <v>535913</v>
      </c>
    </row>
    <row r="19" spans="1:27" ht="13.5">
      <c r="A19" s="2" t="s">
        <v>46</v>
      </c>
      <c r="B19" s="8"/>
      <c r="C19" s="19">
        <f aca="true" t="shared" si="3" ref="C19:Y19">SUM(C20:C23)</f>
        <v>1412989326</v>
      </c>
      <c r="D19" s="19">
        <f>SUM(D20:D23)</f>
        <v>0</v>
      </c>
      <c r="E19" s="20">
        <f t="shared" si="3"/>
        <v>1457344549</v>
      </c>
      <c r="F19" s="21">
        <f t="shared" si="3"/>
        <v>1468198048</v>
      </c>
      <c r="G19" s="21">
        <f t="shared" si="3"/>
        <v>274586013</v>
      </c>
      <c r="H19" s="21">
        <f t="shared" si="3"/>
        <v>144208976</v>
      </c>
      <c r="I19" s="21">
        <f t="shared" si="3"/>
        <v>117245197</v>
      </c>
      <c r="J19" s="21">
        <f t="shared" si="3"/>
        <v>536040186</v>
      </c>
      <c r="K19" s="21">
        <f t="shared" si="3"/>
        <v>103930355</v>
      </c>
      <c r="L19" s="21">
        <f t="shared" si="3"/>
        <v>127343706</v>
      </c>
      <c r="M19" s="21">
        <f t="shared" si="3"/>
        <v>167437350</v>
      </c>
      <c r="N19" s="21">
        <f t="shared" si="3"/>
        <v>398711411</v>
      </c>
      <c r="O19" s="21">
        <f t="shared" si="3"/>
        <v>113667140</v>
      </c>
      <c r="P19" s="21">
        <f t="shared" si="3"/>
        <v>114215912</v>
      </c>
      <c r="Q19" s="21">
        <f t="shared" si="3"/>
        <v>117844943</v>
      </c>
      <c r="R19" s="21">
        <f t="shared" si="3"/>
        <v>345727995</v>
      </c>
      <c r="S19" s="21">
        <f t="shared" si="3"/>
        <v>107835327</v>
      </c>
      <c r="T19" s="21">
        <f t="shared" si="3"/>
        <v>107759272</v>
      </c>
      <c r="U19" s="21">
        <f t="shared" si="3"/>
        <v>111281424</v>
      </c>
      <c r="V19" s="21">
        <f t="shared" si="3"/>
        <v>326876023</v>
      </c>
      <c r="W19" s="21">
        <f t="shared" si="3"/>
        <v>1607355615</v>
      </c>
      <c r="X19" s="21">
        <f t="shared" si="3"/>
        <v>1457344550</v>
      </c>
      <c r="Y19" s="21">
        <f t="shared" si="3"/>
        <v>150011065</v>
      </c>
      <c r="Z19" s="4">
        <f>+IF(X19&lt;&gt;0,+(Y19/X19)*100,0)</f>
        <v>10.29345222445852</v>
      </c>
      <c r="AA19" s="19">
        <f>SUM(AA20:AA23)</f>
        <v>1468198048</v>
      </c>
    </row>
    <row r="20" spans="1:27" ht="13.5">
      <c r="A20" s="5" t="s">
        <v>47</v>
      </c>
      <c r="B20" s="3"/>
      <c r="C20" s="22">
        <v>948587417</v>
      </c>
      <c r="D20" s="22"/>
      <c r="E20" s="23">
        <v>1069720080</v>
      </c>
      <c r="F20" s="24">
        <v>1069720080</v>
      </c>
      <c r="G20" s="24">
        <v>73716339</v>
      </c>
      <c r="H20" s="24">
        <v>117984567</v>
      </c>
      <c r="I20" s="24">
        <v>99651090</v>
      </c>
      <c r="J20" s="24">
        <v>291351996</v>
      </c>
      <c r="K20" s="24">
        <v>84168434</v>
      </c>
      <c r="L20" s="24">
        <v>88884504</v>
      </c>
      <c r="M20" s="24">
        <v>85749237</v>
      </c>
      <c r="N20" s="24">
        <v>258802175</v>
      </c>
      <c r="O20" s="24">
        <v>88257834</v>
      </c>
      <c r="P20" s="24">
        <v>89552394</v>
      </c>
      <c r="Q20" s="24">
        <v>90013202</v>
      </c>
      <c r="R20" s="24">
        <v>267823430</v>
      </c>
      <c r="S20" s="24">
        <v>86809954</v>
      </c>
      <c r="T20" s="24">
        <v>87398288</v>
      </c>
      <c r="U20" s="24">
        <v>88824174</v>
      </c>
      <c r="V20" s="24">
        <v>263032416</v>
      </c>
      <c r="W20" s="24">
        <v>1081010017</v>
      </c>
      <c r="X20" s="24">
        <v>1069720080</v>
      </c>
      <c r="Y20" s="24">
        <v>11289937</v>
      </c>
      <c r="Z20" s="6">
        <v>1.06</v>
      </c>
      <c r="AA20" s="22">
        <v>1069720080</v>
      </c>
    </row>
    <row r="21" spans="1:27" ht="13.5">
      <c r="A21" s="5" t="s">
        <v>48</v>
      </c>
      <c r="B21" s="3"/>
      <c r="C21" s="22">
        <v>183860359</v>
      </c>
      <c r="D21" s="22"/>
      <c r="E21" s="23">
        <v>204316340</v>
      </c>
      <c r="F21" s="24">
        <v>204316340</v>
      </c>
      <c r="G21" s="24">
        <v>13050086</v>
      </c>
      <c r="H21" s="24">
        <v>12920807</v>
      </c>
      <c r="I21" s="24">
        <v>12327260</v>
      </c>
      <c r="J21" s="24">
        <v>38298153</v>
      </c>
      <c r="K21" s="24">
        <v>14327267</v>
      </c>
      <c r="L21" s="24">
        <v>13263673</v>
      </c>
      <c r="M21" s="24">
        <v>20502098</v>
      </c>
      <c r="N21" s="24">
        <v>48093038</v>
      </c>
      <c r="O21" s="24">
        <v>18078434</v>
      </c>
      <c r="P21" s="24">
        <v>17957622</v>
      </c>
      <c r="Q21" s="24">
        <v>14855448</v>
      </c>
      <c r="R21" s="24">
        <v>50891504</v>
      </c>
      <c r="S21" s="24">
        <v>14759968</v>
      </c>
      <c r="T21" s="24">
        <v>12131527</v>
      </c>
      <c r="U21" s="24">
        <v>18186570</v>
      </c>
      <c r="V21" s="24">
        <v>45078065</v>
      </c>
      <c r="W21" s="24">
        <v>182360760</v>
      </c>
      <c r="X21" s="24">
        <v>204316341</v>
      </c>
      <c r="Y21" s="24">
        <v>-21955581</v>
      </c>
      <c r="Z21" s="6">
        <v>-10.75</v>
      </c>
      <c r="AA21" s="22">
        <v>204316340</v>
      </c>
    </row>
    <row r="22" spans="1:27" ht="13.5">
      <c r="A22" s="5" t="s">
        <v>49</v>
      </c>
      <c r="B22" s="3"/>
      <c r="C22" s="25">
        <v>154385581</v>
      </c>
      <c r="D22" s="25"/>
      <c r="E22" s="26">
        <v>141512394</v>
      </c>
      <c r="F22" s="27">
        <v>152365893</v>
      </c>
      <c r="G22" s="27">
        <v>82485628</v>
      </c>
      <c r="H22" s="27">
        <v>9906584</v>
      </c>
      <c r="I22" s="27">
        <v>1671903</v>
      </c>
      <c r="J22" s="27">
        <v>94064115</v>
      </c>
      <c r="K22" s="27">
        <v>1700219</v>
      </c>
      <c r="L22" s="27">
        <v>21537169</v>
      </c>
      <c r="M22" s="27">
        <v>57635247</v>
      </c>
      <c r="N22" s="27">
        <v>80872635</v>
      </c>
      <c r="O22" s="27">
        <v>2712058</v>
      </c>
      <c r="P22" s="27">
        <v>2562967</v>
      </c>
      <c r="Q22" s="27">
        <v>8811481</v>
      </c>
      <c r="R22" s="27">
        <v>14086506</v>
      </c>
      <c r="S22" s="27">
        <v>2079975</v>
      </c>
      <c r="T22" s="27">
        <v>4038043</v>
      </c>
      <c r="U22" s="27">
        <v>1163505</v>
      </c>
      <c r="V22" s="27">
        <v>7281523</v>
      </c>
      <c r="W22" s="27">
        <v>196304779</v>
      </c>
      <c r="X22" s="27">
        <v>141512393</v>
      </c>
      <c r="Y22" s="27">
        <v>54792386</v>
      </c>
      <c r="Z22" s="7">
        <v>38.72</v>
      </c>
      <c r="AA22" s="25">
        <v>152365893</v>
      </c>
    </row>
    <row r="23" spans="1:27" ht="13.5">
      <c r="A23" s="5" t="s">
        <v>50</v>
      </c>
      <c r="B23" s="3"/>
      <c r="C23" s="22">
        <v>126155969</v>
      </c>
      <c r="D23" s="22"/>
      <c r="E23" s="23">
        <v>41795735</v>
      </c>
      <c r="F23" s="24">
        <v>41795735</v>
      </c>
      <c r="G23" s="24">
        <v>105333960</v>
      </c>
      <c r="H23" s="24">
        <v>3397018</v>
      </c>
      <c r="I23" s="24">
        <v>3594944</v>
      </c>
      <c r="J23" s="24">
        <v>112325922</v>
      </c>
      <c r="K23" s="24">
        <v>3734435</v>
      </c>
      <c r="L23" s="24">
        <v>3658360</v>
      </c>
      <c r="M23" s="24">
        <v>3550768</v>
      </c>
      <c r="N23" s="24">
        <v>10943563</v>
      </c>
      <c r="O23" s="24">
        <v>4618814</v>
      </c>
      <c r="P23" s="24">
        <v>4142929</v>
      </c>
      <c r="Q23" s="24">
        <v>4164812</v>
      </c>
      <c r="R23" s="24">
        <v>12926555</v>
      </c>
      <c r="S23" s="24">
        <v>4185430</v>
      </c>
      <c r="T23" s="24">
        <v>4191414</v>
      </c>
      <c r="U23" s="24">
        <v>3107175</v>
      </c>
      <c r="V23" s="24">
        <v>11484019</v>
      </c>
      <c r="W23" s="24">
        <v>147680059</v>
      </c>
      <c r="X23" s="24">
        <v>41795736</v>
      </c>
      <c r="Y23" s="24">
        <v>105884323</v>
      </c>
      <c r="Z23" s="6">
        <v>253.34</v>
      </c>
      <c r="AA23" s="22">
        <v>41795735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1860494405</v>
      </c>
      <c r="D25" s="40">
        <f>+D5+D9+D15+D19+D24</f>
        <v>0</v>
      </c>
      <c r="E25" s="41">
        <f t="shared" si="4"/>
        <v>2011987110</v>
      </c>
      <c r="F25" s="42">
        <f t="shared" si="4"/>
        <v>2053136666</v>
      </c>
      <c r="G25" s="42">
        <f t="shared" si="4"/>
        <v>526694627</v>
      </c>
      <c r="H25" s="42">
        <f t="shared" si="4"/>
        <v>151083787</v>
      </c>
      <c r="I25" s="42">
        <f t="shared" si="4"/>
        <v>117134278</v>
      </c>
      <c r="J25" s="42">
        <f t="shared" si="4"/>
        <v>794912692</v>
      </c>
      <c r="K25" s="42">
        <f t="shared" si="4"/>
        <v>110372809</v>
      </c>
      <c r="L25" s="42">
        <f t="shared" si="4"/>
        <v>152742224</v>
      </c>
      <c r="M25" s="42">
        <f t="shared" si="4"/>
        <v>180989884</v>
      </c>
      <c r="N25" s="42">
        <f t="shared" si="4"/>
        <v>444104917</v>
      </c>
      <c r="O25" s="42">
        <f t="shared" si="4"/>
        <v>164693609</v>
      </c>
      <c r="P25" s="42">
        <f t="shared" si="4"/>
        <v>129850839</v>
      </c>
      <c r="Q25" s="42">
        <f t="shared" si="4"/>
        <v>138258915</v>
      </c>
      <c r="R25" s="42">
        <f t="shared" si="4"/>
        <v>432803363</v>
      </c>
      <c r="S25" s="42">
        <f t="shared" si="4"/>
        <v>114744297</v>
      </c>
      <c r="T25" s="42">
        <f t="shared" si="4"/>
        <v>130697885</v>
      </c>
      <c r="U25" s="42">
        <f t="shared" si="4"/>
        <v>118673844</v>
      </c>
      <c r="V25" s="42">
        <f t="shared" si="4"/>
        <v>364116026</v>
      </c>
      <c r="W25" s="42">
        <f t="shared" si="4"/>
        <v>2035936998</v>
      </c>
      <c r="X25" s="42">
        <f t="shared" si="4"/>
        <v>2011987107</v>
      </c>
      <c r="Y25" s="42">
        <f t="shared" si="4"/>
        <v>23949891</v>
      </c>
      <c r="Z25" s="43">
        <f>+IF(X25&lt;&gt;0,+(Y25/X25)*100,0)</f>
        <v>1.190360063276489</v>
      </c>
      <c r="AA25" s="40">
        <f>+AA5+AA9+AA15+AA19+AA24</f>
        <v>2053136666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206836987</v>
      </c>
      <c r="D28" s="19">
        <f>SUM(D29:D31)</f>
        <v>0</v>
      </c>
      <c r="E28" s="20">
        <f t="shared" si="5"/>
        <v>261242477</v>
      </c>
      <c r="F28" s="21">
        <f t="shared" si="5"/>
        <v>257258469</v>
      </c>
      <c r="G28" s="21">
        <f t="shared" si="5"/>
        <v>29938039</v>
      </c>
      <c r="H28" s="21">
        <f t="shared" si="5"/>
        <v>20051181</v>
      </c>
      <c r="I28" s="21">
        <f t="shared" si="5"/>
        <v>24241855</v>
      </c>
      <c r="J28" s="21">
        <f t="shared" si="5"/>
        <v>74231075</v>
      </c>
      <c r="K28" s="21">
        <f t="shared" si="5"/>
        <v>26708102</v>
      </c>
      <c r="L28" s="21">
        <f t="shared" si="5"/>
        <v>33890559</v>
      </c>
      <c r="M28" s="21">
        <f t="shared" si="5"/>
        <v>43968312</v>
      </c>
      <c r="N28" s="21">
        <f t="shared" si="5"/>
        <v>104566973</v>
      </c>
      <c r="O28" s="21">
        <f t="shared" si="5"/>
        <v>35807568</v>
      </c>
      <c r="P28" s="21">
        <f t="shared" si="5"/>
        <v>22777513</v>
      </c>
      <c r="Q28" s="21">
        <f t="shared" si="5"/>
        <v>21438631</v>
      </c>
      <c r="R28" s="21">
        <f t="shared" si="5"/>
        <v>80023712</v>
      </c>
      <c r="S28" s="21">
        <f t="shared" si="5"/>
        <v>25293844</v>
      </c>
      <c r="T28" s="21">
        <f t="shared" si="5"/>
        <v>30375840</v>
      </c>
      <c r="U28" s="21">
        <f t="shared" si="5"/>
        <v>25947334</v>
      </c>
      <c r="V28" s="21">
        <f t="shared" si="5"/>
        <v>81617018</v>
      </c>
      <c r="W28" s="21">
        <f t="shared" si="5"/>
        <v>340438778</v>
      </c>
      <c r="X28" s="21">
        <f t="shared" si="5"/>
        <v>261242481</v>
      </c>
      <c r="Y28" s="21">
        <f t="shared" si="5"/>
        <v>79196297</v>
      </c>
      <c r="Z28" s="4">
        <f>+IF(X28&lt;&gt;0,+(Y28/X28)*100,0)</f>
        <v>30.315244556263423</v>
      </c>
      <c r="AA28" s="19">
        <f>SUM(AA29:AA31)</f>
        <v>257258469</v>
      </c>
    </row>
    <row r="29" spans="1:27" ht="13.5">
      <c r="A29" s="5" t="s">
        <v>33</v>
      </c>
      <c r="B29" s="3"/>
      <c r="C29" s="22">
        <v>20548742</v>
      </c>
      <c r="D29" s="22"/>
      <c r="E29" s="23">
        <v>40990652</v>
      </c>
      <c r="F29" s="24">
        <v>31491523</v>
      </c>
      <c r="G29" s="24">
        <v>3049448</v>
      </c>
      <c r="H29" s="24">
        <v>4084312</v>
      </c>
      <c r="I29" s="24">
        <v>4193335</v>
      </c>
      <c r="J29" s="24">
        <v>11327095</v>
      </c>
      <c r="K29" s="24">
        <v>4171942</v>
      </c>
      <c r="L29" s="24">
        <v>4418563</v>
      </c>
      <c r="M29" s="24">
        <v>7868085</v>
      </c>
      <c r="N29" s="24">
        <v>16458590</v>
      </c>
      <c r="O29" s="24">
        <v>15423894</v>
      </c>
      <c r="P29" s="24">
        <v>4592790</v>
      </c>
      <c r="Q29" s="24">
        <v>4630788</v>
      </c>
      <c r="R29" s="24">
        <v>24647472</v>
      </c>
      <c r="S29" s="24">
        <v>8457667</v>
      </c>
      <c r="T29" s="24">
        <v>6254612</v>
      </c>
      <c r="U29" s="24">
        <v>-2878237</v>
      </c>
      <c r="V29" s="24">
        <v>11834042</v>
      </c>
      <c r="W29" s="24">
        <v>64267199</v>
      </c>
      <c r="X29" s="24">
        <v>40990653</v>
      </c>
      <c r="Y29" s="24">
        <v>23276546</v>
      </c>
      <c r="Z29" s="6">
        <v>56.79</v>
      </c>
      <c r="AA29" s="22">
        <v>31491523</v>
      </c>
    </row>
    <row r="30" spans="1:27" ht="13.5">
      <c r="A30" s="5" t="s">
        <v>34</v>
      </c>
      <c r="B30" s="3"/>
      <c r="C30" s="25">
        <v>49197913</v>
      </c>
      <c r="D30" s="25"/>
      <c r="E30" s="26">
        <v>70984842</v>
      </c>
      <c r="F30" s="27">
        <v>71328999</v>
      </c>
      <c r="G30" s="27">
        <v>14151931</v>
      </c>
      <c r="H30" s="27">
        <v>5018489</v>
      </c>
      <c r="I30" s="27">
        <v>7903371</v>
      </c>
      <c r="J30" s="27">
        <v>27073791</v>
      </c>
      <c r="K30" s="27">
        <v>9537047</v>
      </c>
      <c r="L30" s="27">
        <v>13429209</v>
      </c>
      <c r="M30" s="27">
        <v>7226033</v>
      </c>
      <c r="N30" s="27">
        <v>30192289</v>
      </c>
      <c r="O30" s="27">
        <v>8651988</v>
      </c>
      <c r="P30" s="27">
        <v>6577558</v>
      </c>
      <c r="Q30" s="27">
        <v>3585498</v>
      </c>
      <c r="R30" s="27">
        <v>18815044</v>
      </c>
      <c r="S30" s="27">
        <v>5368718</v>
      </c>
      <c r="T30" s="27">
        <v>5466488</v>
      </c>
      <c r="U30" s="27">
        <v>10164160</v>
      </c>
      <c r="V30" s="27">
        <v>20999366</v>
      </c>
      <c r="W30" s="27">
        <v>97080490</v>
      </c>
      <c r="X30" s="27">
        <v>70984843</v>
      </c>
      <c r="Y30" s="27">
        <v>26095647</v>
      </c>
      <c r="Z30" s="7">
        <v>36.76</v>
      </c>
      <c r="AA30" s="25">
        <v>71328999</v>
      </c>
    </row>
    <row r="31" spans="1:27" ht="13.5">
      <c r="A31" s="5" t="s">
        <v>35</v>
      </c>
      <c r="B31" s="3"/>
      <c r="C31" s="22">
        <v>137090332</v>
      </c>
      <c r="D31" s="22"/>
      <c r="E31" s="23">
        <v>149266983</v>
      </c>
      <c r="F31" s="24">
        <v>154437947</v>
      </c>
      <c r="G31" s="24">
        <v>12736660</v>
      </c>
      <c r="H31" s="24">
        <v>10948380</v>
      </c>
      <c r="I31" s="24">
        <v>12145149</v>
      </c>
      <c r="J31" s="24">
        <v>35830189</v>
      </c>
      <c r="K31" s="24">
        <v>12999113</v>
      </c>
      <c r="L31" s="24">
        <v>16042787</v>
      </c>
      <c r="M31" s="24">
        <v>28874194</v>
      </c>
      <c r="N31" s="24">
        <v>57916094</v>
      </c>
      <c r="O31" s="24">
        <v>11731686</v>
      </c>
      <c r="P31" s="24">
        <v>11607165</v>
      </c>
      <c r="Q31" s="24">
        <v>13222345</v>
      </c>
      <c r="R31" s="24">
        <v>36561196</v>
      </c>
      <c r="S31" s="24">
        <v>11467459</v>
      </c>
      <c r="T31" s="24">
        <v>18654740</v>
      </c>
      <c r="U31" s="24">
        <v>18661411</v>
      </c>
      <c r="V31" s="24">
        <v>48783610</v>
      </c>
      <c r="W31" s="24">
        <v>179091089</v>
      </c>
      <c r="X31" s="24">
        <v>149266985</v>
      </c>
      <c r="Y31" s="24">
        <v>29824104</v>
      </c>
      <c r="Z31" s="6">
        <v>19.98</v>
      </c>
      <c r="AA31" s="22">
        <v>154437947</v>
      </c>
    </row>
    <row r="32" spans="1:27" ht="13.5">
      <c r="A32" s="2" t="s">
        <v>36</v>
      </c>
      <c r="B32" s="3"/>
      <c r="C32" s="19">
        <f aca="true" t="shared" si="6" ref="C32:Y32">SUM(C33:C37)</f>
        <v>290129719</v>
      </c>
      <c r="D32" s="19">
        <f>SUM(D33:D37)</f>
        <v>0</v>
      </c>
      <c r="E32" s="20">
        <f t="shared" si="6"/>
        <v>336499589</v>
      </c>
      <c r="F32" s="21">
        <f t="shared" si="6"/>
        <v>346474939</v>
      </c>
      <c r="G32" s="21">
        <f t="shared" si="6"/>
        <v>17651005</v>
      </c>
      <c r="H32" s="21">
        <f t="shared" si="6"/>
        <v>16805664</v>
      </c>
      <c r="I32" s="21">
        <f t="shared" si="6"/>
        <v>18328400</v>
      </c>
      <c r="J32" s="21">
        <f t="shared" si="6"/>
        <v>52785069</v>
      </c>
      <c r="K32" s="21">
        <f t="shared" si="6"/>
        <v>17213240</v>
      </c>
      <c r="L32" s="21">
        <f t="shared" si="6"/>
        <v>22395480</v>
      </c>
      <c r="M32" s="21">
        <f t="shared" si="6"/>
        <v>27697585</v>
      </c>
      <c r="N32" s="21">
        <f t="shared" si="6"/>
        <v>67306305</v>
      </c>
      <c r="O32" s="21">
        <f t="shared" si="6"/>
        <v>50504948</v>
      </c>
      <c r="P32" s="21">
        <f t="shared" si="6"/>
        <v>22415777</v>
      </c>
      <c r="Q32" s="21">
        <f t="shared" si="6"/>
        <v>17948716</v>
      </c>
      <c r="R32" s="21">
        <f t="shared" si="6"/>
        <v>90869441</v>
      </c>
      <c r="S32" s="21">
        <f t="shared" si="6"/>
        <v>16828390</v>
      </c>
      <c r="T32" s="21">
        <f t="shared" si="6"/>
        <v>19273700</v>
      </c>
      <c r="U32" s="21">
        <f t="shared" si="6"/>
        <v>18485460</v>
      </c>
      <c r="V32" s="21">
        <f t="shared" si="6"/>
        <v>54587550</v>
      </c>
      <c r="W32" s="21">
        <f t="shared" si="6"/>
        <v>265548365</v>
      </c>
      <c r="X32" s="21">
        <f t="shared" si="6"/>
        <v>336499591</v>
      </c>
      <c r="Y32" s="21">
        <f t="shared" si="6"/>
        <v>-70951226</v>
      </c>
      <c r="Z32" s="4">
        <f>+IF(X32&lt;&gt;0,+(Y32/X32)*100,0)</f>
        <v>-21.085085360475222</v>
      </c>
      <c r="AA32" s="19">
        <f>SUM(AA33:AA37)</f>
        <v>346474939</v>
      </c>
    </row>
    <row r="33" spans="1:27" ht="13.5">
      <c r="A33" s="5" t="s">
        <v>37</v>
      </c>
      <c r="B33" s="3"/>
      <c r="C33" s="22">
        <v>28492139</v>
      </c>
      <c r="D33" s="22"/>
      <c r="E33" s="23">
        <v>34485912</v>
      </c>
      <c r="F33" s="24">
        <v>36216697</v>
      </c>
      <c r="G33" s="24">
        <v>2317173</v>
      </c>
      <c r="H33" s="24">
        <v>2171191</v>
      </c>
      <c r="I33" s="24">
        <v>2439831</v>
      </c>
      <c r="J33" s="24">
        <v>6928195</v>
      </c>
      <c r="K33" s="24">
        <v>2427488</v>
      </c>
      <c r="L33" s="24">
        <v>3636698</v>
      </c>
      <c r="M33" s="24">
        <v>3535396</v>
      </c>
      <c r="N33" s="24">
        <v>9599582</v>
      </c>
      <c r="O33" s="24">
        <v>2508106</v>
      </c>
      <c r="P33" s="24">
        <v>2741878</v>
      </c>
      <c r="Q33" s="24">
        <v>2681874</v>
      </c>
      <c r="R33" s="24">
        <v>7931858</v>
      </c>
      <c r="S33" s="24">
        <v>2442934</v>
      </c>
      <c r="T33" s="24">
        <v>3102854</v>
      </c>
      <c r="U33" s="24">
        <v>2892564</v>
      </c>
      <c r="V33" s="24">
        <v>8438352</v>
      </c>
      <c r="W33" s="24">
        <v>32897987</v>
      </c>
      <c r="X33" s="24">
        <v>34485913</v>
      </c>
      <c r="Y33" s="24">
        <v>-1587926</v>
      </c>
      <c r="Z33" s="6">
        <v>-4.6</v>
      </c>
      <c r="AA33" s="22">
        <v>36216697</v>
      </c>
    </row>
    <row r="34" spans="1:27" ht="13.5">
      <c r="A34" s="5" t="s">
        <v>38</v>
      </c>
      <c r="B34" s="3"/>
      <c r="C34" s="22">
        <v>55817660</v>
      </c>
      <c r="D34" s="22"/>
      <c r="E34" s="23">
        <v>73591414</v>
      </c>
      <c r="F34" s="24">
        <v>75765362</v>
      </c>
      <c r="G34" s="24">
        <v>4264286</v>
      </c>
      <c r="H34" s="24">
        <v>3589801</v>
      </c>
      <c r="I34" s="24">
        <v>4314844</v>
      </c>
      <c r="J34" s="24">
        <v>12168931</v>
      </c>
      <c r="K34" s="24">
        <v>4327418</v>
      </c>
      <c r="L34" s="24">
        <v>6672276</v>
      </c>
      <c r="M34" s="24">
        <v>7660776</v>
      </c>
      <c r="N34" s="24">
        <v>18660470</v>
      </c>
      <c r="O34" s="24">
        <v>5282588</v>
      </c>
      <c r="P34" s="24">
        <v>7149061</v>
      </c>
      <c r="Q34" s="24">
        <v>4673497</v>
      </c>
      <c r="R34" s="24">
        <v>17105146</v>
      </c>
      <c r="S34" s="24">
        <v>4394328</v>
      </c>
      <c r="T34" s="24">
        <v>5378463</v>
      </c>
      <c r="U34" s="24">
        <v>3754797</v>
      </c>
      <c r="V34" s="24">
        <v>13527588</v>
      </c>
      <c r="W34" s="24">
        <v>61462135</v>
      </c>
      <c r="X34" s="24">
        <v>73591414</v>
      </c>
      <c r="Y34" s="24">
        <v>-12129279</v>
      </c>
      <c r="Z34" s="6">
        <v>-16.48</v>
      </c>
      <c r="AA34" s="22">
        <v>75765362</v>
      </c>
    </row>
    <row r="35" spans="1:27" ht="13.5">
      <c r="A35" s="5" t="s">
        <v>39</v>
      </c>
      <c r="B35" s="3"/>
      <c r="C35" s="22">
        <v>96431701</v>
      </c>
      <c r="D35" s="22"/>
      <c r="E35" s="23">
        <v>106457994</v>
      </c>
      <c r="F35" s="24">
        <v>125175507</v>
      </c>
      <c r="G35" s="24">
        <v>3379048</v>
      </c>
      <c r="H35" s="24">
        <v>3581949</v>
      </c>
      <c r="I35" s="24">
        <v>3724881</v>
      </c>
      <c r="J35" s="24">
        <v>10685878</v>
      </c>
      <c r="K35" s="24">
        <v>4095443</v>
      </c>
      <c r="L35" s="24">
        <v>5580355</v>
      </c>
      <c r="M35" s="24">
        <v>6157953</v>
      </c>
      <c r="N35" s="24">
        <v>15833751</v>
      </c>
      <c r="O35" s="24">
        <v>35842416</v>
      </c>
      <c r="P35" s="24">
        <v>4127520</v>
      </c>
      <c r="Q35" s="24">
        <v>3640592</v>
      </c>
      <c r="R35" s="24">
        <v>43610528</v>
      </c>
      <c r="S35" s="24">
        <v>4014931</v>
      </c>
      <c r="T35" s="24">
        <v>3582153</v>
      </c>
      <c r="U35" s="24">
        <v>5231527</v>
      </c>
      <c r="V35" s="24">
        <v>12828611</v>
      </c>
      <c r="W35" s="24">
        <v>82958768</v>
      </c>
      <c r="X35" s="24">
        <v>106457995</v>
      </c>
      <c r="Y35" s="24">
        <v>-23499227</v>
      </c>
      <c r="Z35" s="6">
        <v>-22.07</v>
      </c>
      <c r="AA35" s="22">
        <v>125175507</v>
      </c>
    </row>
    <row r="36" spans="1:27" ht="13.5">
      <c r="A36" s="5" t="s">
        <v>40</v>
      </c>
      <c r="B36" s="3"/>
      <c r="C36" s="22">
        <v>109388219</v>
      </c>
      <c r="D36" s="22"/>
      <c r="E36" s="23">
        <v>121964269</v>
      </c>
      <c r="F36" s="24">
        <v>109317373</v>
      </c>
      <c r="G36" s="24">
        <v>7690498</v>
      </c>
      <c r="H36" s="24">
        <v>7462723</v>
      </c>
      <c r="I36" s="24">
        <v>7848844</v>
      </c>
      <c r="J36" s="24">
        <v>23002065</v>
      </c>
      <c r="K36" s="24">
        <v>6362891</v>
      </c>
      <c r="L36" s="24">
        <v>6506151</v>
      </c>
      <c r="M36" s="24">
        <v>10343460</v>
      </c>
      <c r="N36" s="24">
        <v>23212502</v>
      </c>
      <c r="O36" s="24">
        <v>6871838</v>
      </c>
      <c r="P36" s="24">
        <v>8397318</v>
      </c>
      <c r="Q36" s="24">
        <v>6952753</v>
      </c>
      <c r="R36" s="24">
        <v>22221909</v>
      </c>
      <c r="S36" s="24">
        <v>5976197</v>
      </c>
      <c r="T36" s="24">
        <v>7210230</v>
      </c>
      <c r="U36" s="24">
        <v>6606572</v>
      </c>
      <c r="V36" s="24">
        <v>19792999</v>
      </c>
      <c r="W36" s="24">
        <v>88229475</v>
      </c>
      <c r="X36" s="24">
        <v>121964269</v>
      </c>
      <c r="Y36" s="24">
        <v>-33734794</v>
      </c>
      <c r="Z36" s="6">
        <v>-27.66</v>
      </c>
      <c r="AA36" s="22">
        <v>109317373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147028308</v>
      </c>
      <c r="D38" s="19">
        <f>SUM(D39:D41)</f>
        <v>0</v>
      </c>
      <c r="E38" s="20">
        <f t="shared" si="7"/>
        <v>176058279</v>
      </c>
      <c r="F38" s="21">
        <f t="shared" si="7"/>
        <v>175171686</v>
      </c>
      <c r="G38" s="21">
        <f t="shared" si="7"/>
        <v>8774954</v>
      </c>
      <c r="H38" s="21">
        <f t="shared" si="7"/>
        <v>11907496</v>
      </c>
      <c r="I38" s="21">
        <f t="shared" si="7"/>
        <v>8262349</v>
      </c>
      <c r="J38" s="21">
        <f t="shared" si="7"/>
        <v>28944799</v>
      </c>
      <c r="K38" s="21">
        <f t="shared" si="7"/>
        <v>11254039</v>
      </c>
      <c r="L38" s="21">
        <f t="shared" si="7"/>
        <v>12793938</v>
      </c>
      <c r="M38" s="21">
        <f t="shared" si="7"/>
        <v>32371445</v>
      </c>
      <c r="N38" s="21">
        <f t="shared" si="7"/>
        <v>56419422</v>
      </c>
      <c r="O38" s="21">
        <f t="shared" si="7"/>
        <v>7937929</v>
      </c>
      <c r="P38" s="21">
        <f t="shared" si="7"/>
        <v>11774232</v>
      </c>
      <c r="Q38" s="21">
        <f t="shared" si="7"/>
        <v>12802418</v>
      </c>
      <c r="R38" s="21">
        <f t="shared" si="7"/>
        <v>32514579</v>
      </c>
      <c r="S38" s="21">
        <f t="shared" si="7"/>
        <v>10920173</v>
      </c>
      <c r="T38" s="21">
        <f t="shared" si="7"/>
        <v>9267203</v>
      </c>
      <c r="U38" s="21">
        <f t="shared" si="7"/>
        <v>15074373</v>
      </c>
      <c r="V38" s="21">
        <f t="shared" si="7"/>
        <v>35261749</v>
      </c>
      <c r="W38" s="21">
        <f t="shared" si="7"/>
        <v>153140549</v>
      </c>
      <c r="X38" s="21">
        <f t="shared" si="7"/>
        <v>176058280</v>
      </c>
      <c r="Y38" s="21">
        <f t="shared" si="7"/>
        <v>-22917731</v>
      </c>
      <c r="Z38" s="4">
        <f>+IF(X38&lt;&gt;0,+(Y38/X38)*100,0)</f>
        <v>-13.017127623875457</v>
      </c>
      <c r="AA38" s="19">
        <f>SUM(AA39:AA41)</f>
        <v>175171686</v>
      </c>
    </row>
    <row r="39" spans="1:27" ht="13.5">
      <c r="A39" s="5" t="s">
        <v>43</v>
      </c>
      <c r="B39" s="3"/>
      <c r="C39" s="22">
        <v>34084600</v>
      </c>
      <c r="D39" s="22"/>
      <c r="E39" s="23">
        <v>42503135</v>
      </c>
      <c r="F39" s="24">
        <v>41991717</v>
      </c>
      <c r="G39" s="24">
        <v>2513285</v>
      </c>
      <c r="H39" s="24">
        <v>2570806</v>
      </c>
      <c r="I39" s="24">
        <v>3256992</v>
      </c>
      <c r="J39" s="24">
        <v>8341083</v>
      </c>
      <c r="K39" s="24">
        <v>3554619</v>
      </c>
      <c r="L39" s="24">
        <v>4844887</v>
      </c>
      <c r="M39" s="24">
        <v>4455214</v>
      </c>
      <c r="N39" s="24">
        <v>12854720</v>
      </c>
      <c r="O39" s="24">
        <v>3033522</v>
      </c>
      <c r="P39" s="24">
        <v>3020911</v>
      </c>
      <c r="Q39" s="24">
        <v>2637680</v>
      </c>
      <c r="R39" s="24">
        <v>8692113</v>
      </c>
      <c r="S39" s="24">
        <v>3280712</v>
      </c>
      <c r="T39" s="24">
        <v>3673113</v>
      </c>
      <c r="U39" s="24">
        <v>4745324</v>
      </c>
      <c r="V39" s="24">
        <v>11699149</v>
      </c>
      <c r="W39" s="24">
        <v>41587065</v>
      </c>
      <c r="X39" s="24">
        <v>42503135</v>
      </c>
      <c r="Y39" s="24">
        <v>-916070</v>
      </c>
      <c r="Z39" s="6">
        <v>-2.16</v>
      </c>
      <c r="AA39" s="22">
        <v>41991717</v>
      </c>
    </row>
    <row r="40" spans="1:27" ht="13.5">
      <c r="A40" s="5" t="s">
        <v>44</v>
      </c>
      <c r="B40" s="3"/>
      <c r="C40" s="22">
        <v>106913219</v>
      </c>
      <c r="D40" s="22"/>
      <c r="E40" s="23">
        <v>126022599</v>
      </c>
      <c r="F40" s="24">
        <v>125621819</v>
      </c>
      <c r="G40" s="24">
        <v>5742942</v>
      </c>
      <c r="H40" s="24">
        <v>8780506</v>
      </c>
      <c r="I40" s="24">
        <v>4584187</v>
      </c>
      <c r="J40" s="24">
        <v>19107635</v>
      </c>
      <c r="K40" s="24">
        <v>7259163</v>
      </c>
      <c r="L40" s="24">
        <v>7168628</v>
      </c>
      <c r="M40" s="24">
        <v>27106531</v>
      </c>
      <c r="N40" s="24">
        <v>41534322</v>
      </c>
      <c r="O40" s="24">
        <v>4324863</v>
      </c>
      <c r="P40" s="24">
        <v>8141642</v>
      </c>
      <c r="Q40" s="24">
        <v>9732862</v>
      </c>
      <c r="R40" s="24">
        <v>22199367</v>
      </c>
      <c r="S40" s="24">
        <v>7145947</v>
      </c>
      <c r="T40" s="24">
        <v>5064660</v>
      </c>
      <c r="U40" s="24">
        <v>9489198</v>
      </c>
      <c r="V40" s="24">
        <v>21699805</v>
      </c>
      <c r="W40" s="24">
        <v>104541129</v>
      </c>
      <c r="X40" s="24">
        <v>126022599</v>
      </c>
      <c r="Y40" s="24">
        <v>-21481470</v>
      </c>
      <c r="Z40" s="6">
        <v>-17.05</v>
      </c>
      <c r="AA40" s="22">
        <v>125621819</v>
      </c>
    </row>
    <row r="41" spans="1:27" ht="13.5">
      <c r="A41" s="5" t="s">
        <v>45</v>
      </c>
      <c r="B41" s="3"/>
      <c r="C41" s="22">
        <v>6030489</v>
      </c>
      <c r="D41" s="22"/>
      <c r="E41" s="23">
        <v>7532545</v>
      </c>
      <c r="F41" s="24">
        <v>7558150</v>
      </c>
      <c r="G41" s="24">
        <v>518727</v>
      </c>
      <c r="H41" s="24">
        <v>556184</v>
      </c>
      <c r="I41" s="24">
        <v>421170</v>
      </c>
      <c r="J41" s="24">
        <v>1496081</v>
      </c>
      <c r="K41" s="24">
        <v>440257</v>
      </c>
      <c r="L41" s="24">
        <v>780423</v>
      </c>
      <c r="M41" s="24">
        <v>809700</v>
      </c>
      <c r="N41" s="24">
        <v>2030380</v>
      </c>
      <c r="O41" s="24">
        <v>579544</v>
      </c>
      <c r="P41" s="24">
        <v>611679</v>
      </c>
      <c r="Q41" s="24">
        <v>431876</v>
      </c>
      <c r="R41" s="24">
        <v>1623099</v>
      </c>
      <c r="S41" s="24">
        <v>493514</v>
      </c>
      <c r="T41" s="24">
        <v>529430</v>
      </c>
      <c r="U41" s="24">
        <v>839851</v>
      </c>
      <c r="V41" s="24">
        <v>1862795</v>
      </c>
      <c r="W41" s="24">
        <v>7012355</v>
      </c>
      <c r="X41" s="24">
        <v>7532546</v>
      </c>
      <c r="Y41" s="24">
        <v>-520191</v>
      </c>
      <c r="Z41" s="6">
        <v>-6.91</v>
      </c>
      <c r="AA41" s="22">
        <v>7558150</v>
      </c>
    </row>
    <row r="42" spans="1:27" ht="13.5">
      <c r="A42" s="2" t="s">
        <v>46</v>
      </c>
      <c r="B42" s="8"/>
      <c r="C42" s="19">
        <f aca="true" t="shared" si="8" ref="C42:Y42">SUM(C43:C46)</f>
        <v>1173002963</v>
      </c>
      <c r="D42" s="19">
        <f>SUM(D43:D46)</f>
        <v>0</v>
      </c>
      <c r="E42" s="20">
        <f t="shared" si="8"/>
        <v>1274106149</v>
      </c>
      <c r="F42" s="21">
        <f t="shared" si="8"/>
        <v>1293535938</v>
      </c>
      <c r="G42" s="21">
        <f t="shared" si="8"/>
        <v>22309563</v>
      </c>
      <c r="H42" s="21">
        <f t="shared" si="8"/>
        <v>104355964</v>
      </c>
      <c r="I42" s="21">
        <f t="shared" si="8"/>
        <v>106626197</v>
      </c>
      <c r="J42" s="21">
        <f t="shared" si="8"/>
        <v>233291724</v>
      </c>
      <c r="K42" s="21">
        <f t="shared" si="8"/>
        <v>78881629</v>
      </c>
      <c r="L42" s="21">
        <f t="shared" si="8"/>
        <v>85172670</v>
      </c>
      <c r="M42" s="21">
        <f t="shared" si="8"/>
        <v>123988086</v>
      </c>
      <c r="N42" s="21">
        <f t="shared" si="8"/>
        <v>288042385</v>
      </c>
      <c r="O42" s="21">
        <f t="shared" si="8"/>
        <v>75294730</v>
      </c>
      <c r="P42" s="21">
        <f t="shared" si="8"/>
        <v>93048651</v>
      </c>
      <c r="Q42" s="21">
        <f t="shared" si="8"/>
        <v>76915673</v>
      </c>
      <c r="R42" s="21">
        <f t="shared" si="8"/>
        <v>245259054</v>
      </c>
      <c r="S42" s="21">
        <f t="shared" si="8"/>
        <v>84440491</v>
      </c>
      <c r="T42" s="21">
        <f t="shared" si="8"/>
        <v>86460548</v>
      </c>
      <c r="U42" s="21">
        <f t="shared" si="8"/>
        <v>176257816</v>
      </c>
      <c r="V42" s="21">
        <f t="shared" si="8"/>
        <v>347158855</v>
      </c>
      <c r="W42" s="21">
        <f t="shared" si="8"/>
        <v>1113752018</v>
      </c>
      <c r="X42" s="21">
        <f t="shared" si="8"/>
        <v>1274106146</v>
      </c>
      <c r="Y42" s="21">
        <f t="shared" si="8"/>
        <v>-160354128</v>
      </c>
      <c r="Z42" s="4">
        <f>+IF(X42&lt;&gt;0,+(Y42/X42)*100,0)</f>
        <v>-12.585617650729079</v>
      </c>
      <c r="AA42" s="19">
        <f>SUM(AA43:AA46)</f>
        <v>1293535938</v>
      </c>
    </row>
    <row r="43" spans="1:27" ht="13.5">
      <c r="A43" s="5" t="s">
        <v>47</v>
      </c>
      <c r="B43" s="3"/>
      <c r="C43" s="22">
        <v>806228262</v>
      </c>
      <c r="D43" s="22"/>
      <c r="E43" s="23">
        <v>880994562</v>
      </c>
      <c r="F43" s="24">
        <v>883420994</v>
      </c>
      <c r="G43" s="24">
        <v>9941558</v>
      </c>
      <c r="H43" s="24">
        <v>85689435</v>
      </c>
      <c r="I43" s="24">
        <v>87070834</v>
      </c>
      <c r="J43" s="24">
        <v>182701827</v>
      </c>
      <c r="K43" s="24">
        <v>55721544</v>
      </c>
      <c r="L43" s="24">
        <v>62155922</v>
      </c>
      <c r="M43" s="24">
        <v>80936122</v>
      </c>
      <c r="N43" s="24">
        <v>198813588</v>
      </c>
      <c r="O43" s="24">
        <v>55815390</v>
      </c>
      <c r="P43" s="24">
        <v>59665308</v>
      </c>
      <c r="Q43" s="24">
        <v>58387076</v>
      </c>
      <c r="R43" s="24">
        <v>173867774</v>
      </c>
      <c r="S43" s="24">
        <v>61927414</v>
      </c>
      <c r="T43" s="24">
        <v>56346460</v>
      </c>
      <c r="U43" s="24">
        <v>134327445</v>
      </c>
      <c r="V43" s="24">
        <v>252601319</v>
      </c>
      <c r="W43" s="24">
        <v>807984508</v>
      </c>
      <c r="X43" s="24">
        <v>880994561</v>
      </c>
      <c r="Y43" s="24">
        <v>-73010053</v>
      </c>
      <c r="Z43" s="6">
        <v>-8.29</v>
      </c>
      <c r="AA43" s="22">
        <v>883420994</v>
      </c>
    </row>
    <row r="44" spans="1:27" ht="13.5">
      <c r="A44" s="5" t="s">
        <v>48</v>
      </c>
      <c r="B44" s="3"/>
      <c r="C44" s="22">
        <v>123701539</v>
      </c>
      <c r="D44" s="22"/>
      <c r="E44" s="23">
        <v>140029506</v>
      </c>
      <c r="F44" s="24">
        <v>142602774</v>
      </c>
      <c r="G44" s="24">
        <v>146378</v>
      </c>
      <c r="H44" s="24">
        <v>4121614</v>
      </c>
      <c r="I44" s="24">
        <v>4372727</v>
      </c>
      <c r="J44" s="24">
        <v>8640719</v>
      </c>
      <c r="K44" s="24">
        <v>8169529</v>
      </c>
      <c r="L44" s="24">
        <v>5962497</v>
      </c>
      <c r="M44" s="24">
        <v>14429866</v>
      </c>
      <c r="N44" s="24">
        <v>28561892</v>
      </c>
      <c r="O44" s="24">
        <v>4798110</v>
      </c>
      <c r="P44" s="24">
        <v>7854856</v>
      </c>
      <c r="Q44" s="24">
        <v>3766094</v>
      </c>
      <c r="R44" s="24">
        <v>16419060</v>
      </c>
      <c r="S44" s="24">
        <v>5519555</v>
      </c>
      <c r="T44" s="24">
        <v>7967925</v>
      </c>
      <c r="U44" s="24">
        <v>20533753</v>
      </c>
      <c r="V44" s="24">
        <v>34021233</v>
      </c>
      <c r="W44" s="24">
        <v>87642904</v>
      </c>
      <c r="X44" s="24">
        <v>140029505</v>
      </c>
      <c r="Y44" s="24">
        <v>-52386601</v>
      </c>
      <c r="Z44" s="6">
        <v>-37.41</v>
      </c>
      <c r="AA44" s="22">
        <v>142602774</v>
      </c>
    </row>
    <row r="45" spans="1:27" ht="13.5">
      <c r="A45" s="5" t="s">
        <v>49</v>
      </c>
      <c r="B45" s="3"/>
      <c r="C45" s="25">
        <v>121788061</v>
      </c>
      <c r="D45" s="25"/>
      <c r="E45" s="26">
        <v>137488865</v>
      </c>
      <c r="F45" s="27">
        <v>147204344</v>
      </c>
      <c r="G45" s="27">
        <v>6652647</v>
      </c>
      <c r="H45" s="27">
        <v>7383982</v>
      </c>
      <c r="I45" s="27">
        <v>8369811</v>
      </c>
      <c r="J45" s="27">
        <v>22406440</v>
      </c>
      <c r="K45" s="27">
        <v>7637644</v>
      </c>
      <c r="L45" s="27">
        <v>8880802</v>
      </c>
      <c r="M45" s="27">
        <v>18457354</v>
      </c>
      <c r="N45" s="27">
        <v>34975800</v>
      </c>
      <c r="O45" s="27">
        <v>6848242</v>
      </c>
      <c r="P45" s="27">
        <v>9169475</v>
      </c>
      <c r="Q45" s="27">
        <v>6962071</v>
      </c>
      <c r="R45" s="27">
        <v>22979788</v>
      </c>
      <c r="S45" s="27">
        <v>8390274</v>
      </c>
      <c r="T45" s="27">
        <v>9178841</v>
      </c>
      <c r="U45" s="27">
        <v>10667737</v>
      </c>
      <c r="V45" s="27">
        <v>28236852</v>
      </c>
      <c r="W45" s="27">
        <v>108598880</v>
      </c>
      <c r="X45" s="27">
        <v>137488865</v>
      </c>
      <c r="Y45" s="27">
        <v>-28889985</v>
      </c>
      <c r="Z45" s="7">
        <v>-21.01</v>
      </c>
      <c r="AA45" s="25">
        <v>147204344</v>
      </c>
    </row>
    <row r="46" spans="1:27" ht="13.5">
      <c r="A46" s="5" t="s">
        <v>50</v>
      </c>
      <c r="B46" s="3"/>
      <c r="C46" s="22">
        <v>121285101</v>
      </c>
      <c r="D46" s="22"/>
      <c r="E46" s="23">
        <v>115593216</v>
      </c>
      <c r="F46" s="24">
        <v>120307826</v>
      </c>
      <c r="G46" s="24">
        <v>5568980</v>
      </c>
      <c r="H46" s="24">
        <v>7160933</v>
      </c>
      <c r="I46" s="24">
        <v>6812825</v>
      </c>
      <c r="J46" s="24">
        <v>19542738</v>
      </c>
      <c r="K46" s="24">
        <v>7352912</v>
      </c>
      <c r="L46" s="24">
        <v>8173449</v>
      </c>
      <c r="M46" s="24">
        <v>10164744</v>
      </c>
      <c r="N46" s="24">
        <v>25691105</v>
      </c>
      <c r="O46" s="24">
        <v>7832988</v>
      </c>
      <c r="P46" s="24">
        <v>16359012</v>
      </c>
      <c r="Q46" s="24">
        <v>7800432</v>
      </c>
      <c r="R46" s="24">
        <v>31992432</v>
      </c>
      <c r="S46" s="24">
        <v>8603248</v>
      </c>
      <c r="T46" s="24">
        <v>12967322</v>
      </c>
      <c r="U46" s="24">
        <v>10728881</v>
      </c>
      <c r="V46" s="24">
        <v>32299451</v>
      </c>
      <c r="W46" s="24">
        <v>109525726</v>
      </c>
      <c r="X46" s="24">
        <v>115593215</v>
      </c>
      <c r="Y46" s="24">
        <v>-6067489</v>
      </c>
      <c r="Z46" s="6">
        <v>-5.25</v>
      </c>
      <c r="AA46" s="22">
        <v>120307826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1816997977</v>
      </c>
      <c r="D48" s="40">
        <f>+D28+D32+D38+D42+D47</f>
        <v>0</v>
      </c>
      <c r="E48" s="41">
        <f t="shared" si="9"/>
        <v>2047906494</v>
      </c>
      <c r="F48" s="42">
        <f t="shared" si="9"/>
        <v>2072441032</v>
      </c>
      <c r="G48" s="42">
        <f t="shared" si="9"/>
        <v>78673561</v>
      </c>
      <c r="H48" s="42">
        <f t="shared" si="9"/>
        <v>153120305</v>
      </c>
      <c r="I48" s="42">
        <f t="shared" si="9"/>
        <v>157458801</v>
      </c>
      <c r="J48" s="42">
        <f t="shared" si="9"/>
        <v>389252667</v>
      </c>
      <c r="K48" s="42">
        <f t="shared" si="9"/>
        <v>134057010</v>
      </c>
      <c r="L48" s="42">
        <f t="shared" si="9"/>
        <v>154252647</v>
      </c>
      <c r="M48" s="42">
        <f t="shared" si="9"/>
        <v>228025428</v>
      </c>
      <c r="N48" s="42">
        <f t="shared" si="9"/>
        <v>516335085</v>
      </c>
      <c r="O48" s="42">
        <f t="shared" si="9"/>
        <v>169545175</v>
      </c>
      <c r="P48" s="42">
        <f t="shared" si="9"/>
        <v>150016173</v>
      </c>
      <c r="Q48" s="42">
        <f t="shared" si="9"/>
        <v>129105438</v>
      </c>
      <c r="R48" s="42">
        <f t="shared" si="9"/>
        <v>448666786</v>
      </c>
      <c r="S48" s="42">
        <f t="shared" si="9"/>
        <v>137482898</v>
      </c>
      <c r="T48" s="42">
        <f t="shared" si="9"/>
        <v>145377291</v>
      </c>
      <c r="U48" s="42">
        <f t="shared" si="9"/>
        <v>235764983</v>
      </c>
      <c r="V48" s="42">
        <f t="shared" si="9"/>
        <v>518625172</v>
      </c>
      <c r="W48" s="42">
        <f t="shared" si="9"/>
        <v>1872879710</v>
      </c>
      <c r="X48" s="42">
        <f t="shared" si="9"/>
        <v>2047906498</v>
      </c>
      <c r="Y48" s="42">
        <f t="shared" si="9"/>
        <v>-175026788</v>
      </c>
      <c r="Z48" s="43">
        <f>+IF(X48&lt;&gt;0,+(Y48/X48)*100,0)</f>
        <v>-8.54662008108927</v>
      </c>
      <c r="AA48" s="40">
        <f>+AA28+AA32+AA38+AA42+AA47</f>
        <v>2072441032</v>
      </c>
    </row>
    <row r="49" spans="1:27" ht="13.5">
      <c r="A49" s="14" t="s">
        <v>58</v>
      </c>
      <c r="B49" s="15"/>
      <c r="C49" s="44">
        <f aca="true" t="shared" si="10" ref="C49:Y49">+C25-C48</f>
        <v>43496428</v>
      </c>
      <c r="D49" s="44">
        <f>+D25-D48</f>
        <v>0</v>
      </c>
      <c r="E49" s="45">
        <f t="shared" si="10"/>
        <v>-35919384</v>
      </c>
      <c r="F49" s="46">
        <f t="shared" si="10"/>
        <v>-19304366</v>
      </c>
      <c r="G49" s="46">
        <f t="shared" si="10"/>
        <v>448021066</v>
      </c>
      <c r="H49" s="46">
        <f t="shared" si="10"/>
        <v>-2036518</v>
      </c>
      <c r="I49" s="46">
        <f t="shared" si="10"/>
        <v>-40324523</v>
      </c>
      <c r="J49" s="46">
        <f t="shared" si="10"/>
        <v>405660025</v>
      </c>
      <c r="K49" s="46">
        <f t="shared" si="10"/>
        <v>-23684201</v>
      </c>
      <c r="L49" s="46">
        <f t="shared" si="10"/>
        <v>-1510423</v>
      </c>
      <c r="M49" s="46">
        <f t="shared" si="10"/>
        <v>-47035544</v>
      </c>
      <c r="N49" s="46">
        <f t="shared" si="10"/>
        <v>-72230168</v>
      </c>
      <c r="O49" s="46">
        <f t="shared" si="10"/>
        <v>-4851566</v>
      </c>
      <c r="P49" s="46">
        <f t="shared" si="10"/>
        <v>-20165334</v>
      </c>
      <c r="Q49" s="46">
        <f t="shared" si="10"/>
        <v>9153477</v>
      </c>
      <c r="R49" s="46">
        <f t="shared" si="10"/>
        <v>-15863423</v>
      </c>
      <c r="S49" s="46">
        <f t="shared" si="10"/>
        <v>-22738601</v>
      </c>
      <c r="T49" s="46">
        <f t="shared" si="10"/>
        <v>-14679406</v>
      </c>
      <c r="U49" s="46">
        <f t="shared" si="10"/>
        <v>-117091139</v>
      </c>
      <c r="V49" s="46">
        <f t="shared" si="10"/>
        <v>-154509146</v>
      </c>
      <c r="W49" s="46">
        <f t="shared" si="10"/>
        <v>163057288</v>
      </c>
      <c r="X49" s="46">
        <f>IF(F25=F48,0,X25-X48)</f>
        <v>-35919391</v>
      </c>
      <c r="Y49" s="46">
        <f t="shared" si="10"/>
        <v>198976679</v>
      </c>
      <c r="Z49" s="47">
        <f>+IF(X49&lt;&gt;0,+(Y49/X49)*100,0)</f>
        <v>-553.9533757685368</v>
      </c>
      <c r="AA49" s="44">
        <f>+AA25-AA48</f>
        <v>-19304366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347928364</v>
      </c>
      <c r="D5" s="19">
        <f>SUM(D6:D8)</f>
        <v>0</v>
      </c>
      <c r="E5" s="20">
        <f t="shared" si="0"/>
        <v>370402227</v>
      </c>
      <c r="F5" s="21">
        <f t="shared" si="0"/>
        <v>383184000</v>
      </c>
      <c r="G5" s="21">
        <f t="shared" si="0"/>
        <v>317440438</v>
      </c>
      <c r="H5" s="21">
        <f t="shared" si="0"/>
        <v>4234751</v>
      </c>
      <c r="I5" s="21">
        <f t="shared" si="0"/>
        <v>6229466</v>
      </c>
      <c r="J5" s="21">
        <f t="shared" si="0"/>
        <v>327904655</v>
      </c>
      <c r="K5" s="21">
        <f t="shared" si="0"/>
        <v>779146</v>
      </c>
      <c r="L5" s="21">
        <f t="shared" si="0"/>
        <v>6283833</v>
      </c>
      <c r="M5" s="21">
        <f t="shared" si="0"/>
        <v>12782634</v>
      </c>
      <c r="N5" s="21">
        <f t="shared" si="0"/>
        <v>19845613</v>
      </c>
      <c r="O5" s="21">
        <f t="shared" si="0"/>
        <v>603744</v>
      </c>
      <c r="P5" s="21">
        <f t="shared" si="0"/>
        <v>23313905</v>
      </c>
      <c r="Q5" s="21">
        <f t="shared" si="0"/>
        <v>1585530</v>
      </c>
      <c r="R5" s="21">
        <f t="shared" si="0"/>
        <v>25503179</v>
      </c>
      <c r="S5" s="21">
        <f t="shared" si="0"/>
        <v>-1586955</v>
      </c>
      <c r="T5" s="21">
        <f t="shared" si="0"/>
        <v>5590816</v>
      </c>
      <c r="U5" s="21">
        <f t="shared" si="0"/>
        <v>337237</v>
      </c>
      <c r="V5" s="21">
        <f t="shared" si="0"/>
        <v>4341098</v>
      </c>
      <c r="W5" s="21">
        <f t="shared" si="0"/>
        <v>377594545</v>
      </c>
      <c r="X5" s="21">
        <f t="shared" si="0"/>
        <v>370402227</v>
      </c>
      <c r="Y5" s="21">
        <f t="shared" si="0"/>
        <v>7192318</v>
      </c>
      <c r="Z5" s="4">
        <f>+IF(X5&lt;&gt;0,+(Y5/X5)*100,0)</f>
        <v>1.9417588436907534</v>
      </c>
      <c r="AA5" s="19">
        <f>SUM(AA6:AA8)</f>
        <v>383184000</v>
      </c>
    </row>
    <row r="6" spans="1:27" ht="13.5">
      <c r="A6" s="5" t="s">
        <v>33</v>
      </c>
      <c r="B6" s="3"/>
      <c r="C6" s="22">
        <v>518687</v>
      </c>
      <c r="D6" s="22"/>
      <c r="E6" s="23">
        <v>278610</v>
      </c>
      <c r="F6" s="24">
        <v>278610</v>
      </c>
      <c r="G6" s="24">
        <v>32758</v>
      </c>
      <c r="H6" s="24">
        <v>15583</v>
      </c>
      <c r="I6" s="24">
        <v>51497</v>
      </c>
      <c r="J6" s="24">
        <v>99838</v>
      </c>
      <c r="K6" s="24">
        <v>16471</v>
      </c>
      <c r="L6" s="24">
        <v>74508</v>
      </c>
      <c r="M6" s="24">
        <v>5627</v>
      </c>
      <c r="N6" s="24">
        <v>96606</v>
      </c>
      <c r="O6" s="24">
        <v>6612</v>
      </c>
      <c r="P6" s="24">
        <v>-23684</v>
      </c>
      <c r="Q6" s="24">
        <v>123919</v>
      </c>
      <c r="R6" s="24">
        <v>106847</v>
      </c>
      <c r="S6" s="24">
        <v>-9277</v>
      </c>
      <c r="T6" s="24">
        <v>325834</v>
      </c>
      <c r="U6" s="24">
        <v>119542</v>
      </c>
      <c r="V6" s="24">
        <v>436099</v>
      </c>
      <c r="W6" s="24">
        <v>739390</v>
      </c>
      <c r="X6" s="24">
        <v>278610</v>
      </c>
      <c r="Y6" s="24">
        <v>460780</v>
      </c>
      <c r="Z6" s="6">
        <v>165.39</v>
      </c>
      <c r="AA6" s="22">
        <v>278610</v>
      </c>
    </row>
    <row r="7" spans="1:27" ht="13.5">
      <c r="A7" s="5" t="s">
        <v>34</v>
      </c>
      <c r="B7" s="3"/>
      <c r="C7" s="25">
        <v>339289124</v>
      </c>
      <c r="D7" s="25"/>
      <c r="E7" s="26">
        <v>352584657</v>
      </c>
      <c r="F7" s="27">
        <v>362582716</v>
      </c>
      <c r="G7" s="27">
        <v>317163579</v>
      </c>
      <c r="H7" s="27">
        <v>3933553</v>
      </c>
      <c r="I7" s="27">
        <v>5532224</v>
      </c>
      <c r="J7" s="27">
        <v>326629356</v>
      </c>
      <c r="K7" s="27">
        <v>404504</v>
      </c>
      <c r="L7" s="27">
        <v>5934594</v>
      </c>
      <c r="M7" s="27">
        <v>12505210</v>
      </c>
      <c r="N7" s="27">
        <v>18844308</v>
      </c>
      <c r="O7" s="27">
        <v>356210</v>
      </c>
      <c r="P7" s="27">
        <v>21166081</v>
      </c>
      <c r="Q7" s="27">
        <v>564289</v>
      </c>
      <c r="R7" s="27">
        <v>22086580</v>
      </c>
      <c r="S7" s="27">
        <v>-1899186</v>
      </c>
      <c r="T7" s="27">
        <v>4994805</v>
      </c>
      <c r="U7" s="27">
        <v>-92281</v>
      </c>
      <c r="V7" s="27">
        <v>3003338</v>
      </c>
      <c r="W7" s="27">
        <v>370563582</v>
      </c>
      <c r="X7" s="27">
        <v>352584657</v>
      </c>
      <c r="Y7" s="27">
        <v>17978925</v>
      </c>
      <c r="Z7" s="7">
        <v>5.1</v>
      </c>
      <c r="AA7" s="25">
        <v>362582716</v>
      </c>
    </row>
    <row r="8" spans="1:27" ht="13.5">
      <c r="A8" s="5" t="s">
        <v>35</v>
      </c>
      <c r="B8" s="3"/>
      <c r="C8" s="22">
        <v>8120553</v>
      </c>
      <c r="D8" s="22"/>
      <c r="E8" s="23">
        <v>17538960</v>
      </c>
      <c r="F8" s="24">
        <v>20322674</v>
      </c>
      <c r="G8" s="24">
        <v>244101</v>
      </c>
      <c r="H8" s="24">
        <v>285615</v>
      </c>
      <c r="I8" s="24">
        <v>645745</v>
      </c>
      <c r="J8" s="24">
        <v>1175461</v>
      </c>
      <c r="K8" s="24">
        <v>358171</v>
      </c>
      <c r="L8" s="24">
        <v>274731</v>
      </c>
      <c r="M8" s="24">
        <v>271797</v>
      </c>
      <c r="N8" s="24">
        <v>904699</v>
      </c>
      <c r="O8" s="24">
        <v>240922</v>
      </c>
      <c r="P8" s="24">
        <v>2171508</v>
      </c>
      <c r="Q8" s="24">
        <v>897322</v>
      </c>
      <c r="R8" s="24">
        <v>3309752</v>
      </c>
      <c r="S8" s="24">
        <v>321508</v>
      </c>
      <c r="T8" s="24">
        <v>270177</v>
      </c>
      <c r="U8" s="24">
        <v>309976</v>
      </c>
      <c r="V8" s="24">
        <v>901661</v>
      </c>
      <c r="W8" s="24">
        <v>6291573</v>
      </c>
      <c r="X8" s="24">
        <v>17538960</v>
      </c>
      <c r="Y8" s="24">
        <v>-11247387</v>
      </c>
      <c r="Z8" s="6">
        <v>-64.13</v>
      </c>
      <c r="AA8" s="22">
        <v>20322674</v>
      </c>
    </row>
    <row r="9" spans="1:27" ht="13.5">
      <c r="A9" s="2" t="s">
        <v>36</v>
      </c>
      <c r="B9" s="3"/>
      <c r="C9" s="19">
        <f aca="true" t="shared" si="1" ref="C9:Y9">SUM(C10:C14)</f>
        <v>161819369</v>
      </c>
      <c r="D9" s="19">
        <f>SUM(D10:D14)</f>
        <v>0</v>
      </c>
      <c r="E9" s="20">
        <f t="shared" si="1"/>
        <v>145091410</v>
      </c>
      <c r="F9" s="21">
        <f t="shared" si="1"/>
        <v>165719895</v>
      </c>
      <c r="G9" s="21">
        <f t="shared" si="1"/>
        <v>3068773</v>
      </c>
      <c r="H9" s="21">
        <f t="shared" si="1"/>
        <v>9820459</v>
      </c>
      <c r="I9" s="21">
        <f t="shared" si="1"/>
        <v>3997092</v>
      </c>
      <c r="J9" s="21">
        <f t="shared" si="1"/>
        <v>16886324</v>
      </c>
      <c r="K9" s="21">
        <f t="shared" si="1"/>
        <v>2728106</v>
      </c>
      <c r="L9" s="21">
        <f t="shared" si="1"/>
        <v>5439711</v>
      </c>
      <c r="M9" s="21">
        <f t="shared" si="1"/>
        <v>2893965</v>
      </c>
      <c r="N9" s="21">
        <f t="shared" si="1"/>
        <v>11061782</v>
      </c>
      <c r="O9" s="21">
        <f t="shared" si="1"/>
        <v>7111382</v>
      </c>
      <c r="P9" s="21">
        <f t="shared" si="1"/>
        <v>2786156</v>
      </c>
      <c r="Q9" s="21">
        <f t="shared" si="1"/>
        <v>8927839</v>
      </c>
      <c r="R9" s="21">
        <f t="shared" si="1"/>
        <v>18825377</v>
      </c>
      <c r="S9" s="21">
        <f t="shared" si="1"/>
        <v>2335847</v>
      </c>
      <c r="T9" s="21">
        <f t="shared" si="1"/>
        <v>4663173</v>
      </c>
      <c r="U9" s="21">
        <f t="shared" si="1"/>
        <v>4958642</v>
      </c>
      <c r="V9" s="21">
        <f t="shared" si="1"/>
        <v>11957662</v>
      </c>
      <c r="W9" s="21">
        <f t="shared" si="1"/>
        <v>58731145</v>
      </c>
      <c r="X9" s="21">
        <f t="shared" si="1"/>
        <v>145091410</v>
      </c>
      <c r="Y9" s="21">
        <f t="shared" si="1"/>
        <v>-86360265</v>
      </c>
      <c r="Z9" s="4">
        <f>+IF(X9&lt;&gt;0,+(Y9/X9)*100,0)</f>
        <v>-59.52128041212088</v>
      </c>
      <c r="AA9" s="19">
        <f>SUM(AA10:AA14)</f>
        <v>165719895</v>
      </c>
    </row>
    <row r="10" spans="1:27" ht="13.5">
      <c r="A10" s="5" t="s">
        <v>37</v>
      </c>
      <c r="B10" s="3"/>
      <c r="C10" s="22">
        <v>10501805</v>
      </c>
      <c r="D10" s="22"/>
      <c r="E10" s="23">
        <v>11928740</v>
      </c>
      <c r="F10" s="24">
        <v>11928740</v>
      </c>
      <c r="G10" s="24">
        <v>76544</v>
      </c>
      <c r="H10" s="24">
        <v>5736217</v>
      </c>
      <c r="I10" s="24">
        <v>105916</v>
      </c>
      <c r="J10" s="24">
        <v>5918677</v>
      </c>
      <c r="K10" s="24">
        <v>97488</v>
      </c>
      <c r="L10" s="24">
        <v>122098</v>
      </c>
      <c r="M10" s="24">
        <v>61369</v>
      </c>
      <c r="N10" s="24">
        <v>280955</v>
      </c>
      <c r="O10" s="24">
        <v>145283</v>
      </c>
      <c r="P10" s="24">
        <v>72519</v>
      </c>
      <c r="Q10" s="24">
        <v>121576</v>
      </c>
      <c r="R10" s="24">
        <v>339378</v>
      </c>
      <c r="S10" s="24">
        <v>95186</v>
      </c>
      <c r="T10" s="24">
        <v>108419</v>
      </c>
      <c r="U10" s="24">
        <v>148820</v>
      </c>
      <c r="V10" s="24">
        <v>352425</v>
      </c>
      <c r="W10" s="24">
        <v>6891435</v>
      </c>
      <c r="X10" s="24">
        <v>11928740</v>
      </c>
      <c r="Y10" s="24">
        <v>-5037305</v>
      </c>
      <c r="Z10" s="6">
        <v>-42.23</v>
      </c>
      <c r="AA10" s="22">
        <v>11928740</v>
      </c>
    </row>
    <row r="11" spans="1:27" ht="13.5">
      <c r="A11" s="5" t="s">
        <v>38</v>
      </c>
      <c r="B11" s="3"/>
      <c r="C11" s="22">
        <v>2429339</v>
      </c>
      <c r="D11" s="22"/>
      <c r="E11" s="23">
        <v>10110540</v>
      </c>
      <c r="F11" s="24">
        <v>10110540</v>
      </c>
      <c r="G11" s="24">
        <v>1667</v>
      </c>
      <c r="H11" s="24">
        <v>1667</v>
      </c>
      <c r="I11" s="24">
        <v>20813</v>
      </c>
      <c r="J11" s="24">
        <v>24147</v>
      </c>
      <c r="K11" s="24">
        <v>44687</v>
      </c>
      <c r="L11" s="24">
        <v>67406</v>
      </c>
      <c r="M11" s="24">
        <v>191468</v>
      </c>
      <c r="N11" s="24">
        <v>303561</v>
      </c>
      <c r="O11" s="24">
        <v>137585</v>
      </c>
      <c r="P11" s="24">
        <v>47714</v>
      </c>
      <c r="Q11" s="24">
        <v>28405</v>
      </c>
      <c r="R11" s="24">
        <v>213704</v>
      </c>
      <c r="S11" s="24">
        <v>46719</v>
      </c>
      <c r="T11" s="24">
        <v>12539</v>
      </c>
      <c r="U11" s="24">
        <v>754</v>
      </c>
      <c r="V11" s="24">
        <v>60012</v>
      </c>
      <c r="W11" s="24">
        <v>601424</v>
      </c>
      <c r="X11" s="24">
        <v>10110540</v>
      </c>
      <c r="Y11" s="24">
        <v>-9509116</v>
      </c>
      <c r="Z11" s="6">
        <v>-94.05</v>
      </c>
      <c r="AA11" s="22">
        <v>10110540</v>
      </c>
    </row>
    <row r="12" spans="1:27" ht="13.5">
      <c r="A12" s="5" t="s">
        <v>39</v>
      </c>
      <c r="B12" s="3"/>
      <c r="C12" s="22">
        <v>95594011</v>
      </c>
      <c r="D12" s="22"/>
      <c r="E12" s="23">
        <v>75722770</v>
      </c>
      <c r="F12" s="24">
        <v>96933242</v>
      </c>
      <c r="G12" s="24">
        <v>2344308</v>
      </c>
      <c r="H12" s="24">
        <v>3363928</v>
      </c>
      <c r="I12" s="24">
        <v>3155447</v>
      </c>
      <c r="J12" s="24">
        <v>8863683</v>
      </c>
      <c r="K12" s="24">
        <v>1875157</v>
      </c>
      <c r="L12" s="24">
        <v>4543535</v>
      </c>
      <c r="M12" s="24">
        <v>1933821</v>
      </c>
      <c r="N12" s="24">
        <v>8352513</v>
      </c>
      <c r="O12" s="24">
        <v>2786475</v>
      </c>
      <c r="P12" s="24">
        <v>1865920</v>
      </c>
      <c r="Q12" s="24">
        <v>2579946</v>
      </c>
      <c r="R12" s="24">
        <v>7232341</v>
      </c>
      <c r="S12" s="24">
        <v>1400826</v>
      </c>
      <c r="T12" s="24">
        <v>3825033</v>
      </c>
      <c r="U12" s="24">
        <v>3101449</v>
      </c>
      <c r="V12" s="24">
        <v>8327308</v>
      </c>
      <c r="W12" s="24">
        <v>32775845</v>
      </c>
      <c r="X12" s="24">
        <v>75722770</v>
      </c>
      <c r="Y12" s="24">
        <v>-42946925</v>
      </c>
      <c r="Z12" s="6">
        <v>-56.72</v>
      </c>
      <c r="AA12" s="22">
        <v>96933242</v>
      </c>
    </row>
    <row r="13" spans="1:27" ht="13.5">
      <c r="A13" s="5" t="s">
        <v>40</v>
      </c>
      <c r="B13" s="3"/>
      <c r="C13" s="22">
        <v>53294214</v>
      </c>
      <c r="D13" s="22"/>
      <c r="E13" s="23">
        <v>47329360</v>
      </c>
      <c r="F13" s="24">
        <v>46747373</v>
      </c>
      <c r="G13" s="24">
        <v>646254</v>
      </c>
      <c r="H13" s="24">
        <v>718647</v>
      </c>
      <c r="I13" s="24">
        <v>714916</v>
      </c>
      <c r="J13" s="24">
        <v>2079817</v>
      </c>
      <c r="K13" s="24">
        <v>710774</v>
      </c>
      <c r="L13" s="24">
        <v>706672</v>
      </c>
      <c r="M13" s="24">
        <v>707307</v>
      </c>
      <c r="N13" s="24">
        <v>2124753</v>
      </c>
      <c r="O13" s="24">
        <v>4042039</v>
      </c>
      <c r="P13" s="24">
        <v>800003</v>
      </c>
      <c r="Q13" s="24">
        <v>6197912</v>
      </c>
      <c r="R13" s="24">
        <v>11039954</v>
      </c>
      <c r="S13" s="24">
        <v>793116</v>
      </c>
      <c r="T13" s="24">
        <v>717182</v>
      </c>
      <c r="U13" s="24">
        <v>1707619</v>
      </c>
      <c r="V13" s="24">
        <v>3217917</v>
      </c>
      <c r="W13" s="24">
        <v>18462441</v>
      </c>
      <c r="X13" s="24">
        <v>47329360</v>
      </c>
      <c r="Y13" s="24">
        <v>-28866919</v>
      </c>
      <c r="Z13" s="6">
        <v>-60.99</v>
      </c>
      <c r="AA13" s="22">
        <v>46747373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19258863</v>
      </c>
      <c r="D15" s="19">
        <f>SUM(D16:D18)</f>
        <v>0</v>
      </c>
      <c r="E15" s="20">
        <f t="shared" si="2"/>
        <v>26908090</v>
      </c>
      <c r="F15" s="21">
        <f t="shared" si="2"/>
        <v>31308090</v>
      </c>
      <c r="G15" s="21">
        <f t="shared" si="2"/>
        <v>1529193</v>
      </c>
      <c r="H15" s="21">
        <f t="shared" si="2"/>
        <v>2304145</v>
      </c>
      <c r="I15" s="21">
        <f t="shared" si="2"/>
        <v>1208007</v>
      </c>
      <c r="J15" s="21">
        <f t="shared" si="2"/>
        <v>5041345</v>
      </c>
      <c r="K15" s="21">
        <f t="shared" si="2"/>
        <v>1331505</v>
      </c>
      <c r="L15" s="21">
        <f t="shared" si="2"/>
        <v>2303209</v>
      </c>
      <c r="M15" s="21">
        <f t="shared" si="2"/>
        <v>682008</v>
      </c>
      <c r="N15" s="21">
        <f t="shared" si="2"/>
        <v>4316722</v>
      </c>
      <c r="O15" s="21">
        <f t="shared" si="2"/>
        <v>1786715</v>
      </c>
      <c r="P15" s="21">
        <f t="shared" si="2"/>
        <v>1480768</v>
      </c>
      <c r="Q15" s="21">
        <f t="shared" si="2"/>
        <v>1877618</v>
      </c>
      <c r="R15" s="21">
        <f t="shared" si="2"/>
        <v>5145101</v>
      </c>
      <c r="S15" s="21">
        <f t="shared" si="2"/>
        <v>1846449</v>
      </c>
      <c r="T15" s="21">
        <f t="shared" si="2"/>
        <v>1608221</v>
      </c>
      <c r="U15" s="21">
        <f t="shared" si="2"/>
        <v>1328177</v>
      </c>
      <c r="V15" s="21">
        <f t="shared" si="2"/>
        <v>4782847</v>
      </c>
      <c r="W15" s="21">
        <f t="shared" si="2"/>
        <v>19286015</v>
      </c>
      <c r="X15" s="21">
        <f t="shared" si="2"/>
        <v>26908090</v>
      </c>
      <c r="Y15" s="21">
        <f t="shared" si="2"/>
        <v>-7622075</v>
      </c>
      <c r="Z15" s="4">
        <f>+IF(X15&lt;&gt;0,+(Y15/X15)*100,0)</f>
        <v>-28.326332340942816</v>
      </c>
      <c r="AA15" s="19">
        <f>SUM(AA16:AA18)</f>
        <v>31308090</v>
      </c>
    </row>
    <row r="16" spans="1:27" ht="13.5">
      <c r="A16" s="5" t="s">
        <v>43</v>
      </c>
      <c r="B16" s="3"/>
      <c r="C16" s="22">
        <v>6459389</v>
      </c>
      <c r="D16" s="22"/>
      <c r="E16" s="23">
        <v>7970720</v>
      </c>
      <c r="F16" s="24">
        <v>8370720</v>
      </c>
      <c r="G16" s="24">
        <v>541277</v>
      </c>
      <c r="H16" s="24">
        <v>1141679</v>
      </c>
      <c r="I16" s="24">
        <v>428209</v>
      </c>
      <c r="J16" s="24">
        <v>2111165</v>
      </c>
      <c r="K16" s="24">
        <v>610996</v>
      </c>
      <c r="L16" s="24">
        <v>1505580</v>
      </c>
      <c r="M16" s="24">
        <v>375548</v>
      </c>
      <c r="N16" s="24">
        <v>2492124</v>
      </c>
      <c r="O16" s="24">
        <v>818737</v>
      </c>
      <c r="P16" s="24">
        <v>1018472</v>
      </c>
      <c r="Q16" s="24">
        <v>1344403</v>
      </c>
      <c r="R16" s="24">
        <v>3181612</v>
      </c>
      <c r="S16" s="24">
        <v>715290</v>
      </c>
      <c r="T16" s="24">
        <v>747467</v>
      </c>
      <c r="U16" s="24">
        <v>574843</v>
      </c>
      <c r="V16" s="24">
        <v>2037600</v>
      </c>
      <c r="W16" s="24">
        <v>9822501</v>
      </c>
      <c r="X16" s="24">
        <v>7970720</v>
      </c>
      <c r="Y16" s="24">
        <v>1851781</v>
      </c>
      <c r="Z16" s="6">
        <v>23.23</v>
      </c>
      <c r="AA16" s="22">
        <v>8370720</v>
      </c>
    </row>
    <row r="17" spans="1:27" ht="13.5">
      <c r="A17" s="5" t="s">
        <v>44</v>
      </c>
      <c r="B17" s="3"/>
      <c r="C17" s="22">
        <v>12799474</v>
      </c>
      <c r="D17" s="22"/>
      <c r="E17" s="23">
        <v>18937370</v>
      </c>
      <c r="F17" s="24">
        <v>22937370</v>
      </c>
      <c r="G17" s="24">
        <v>987916</v>
      </c>
      <c r="H17" s="24">
        <v>1162466</v>
      </c>
      <c r="I17" s="24">
        <v>779798</v>
      </c>
      <c r="J17" s="24">
        <v>2930180</v>
      </c>
      <c r="K17" s="24">
        <v>720509</v>
      </c>
      <c r="L17" s="24">
        <v>797629</v>
      </c>
      <c r="M17" s="24">
        <v>306460</v>
      </c>
      <c r="N17" s="24">
        <v>1824598</v>
      </c>
      <c r="O17" s="24">
        <v>967978</v>
      </c>
      <c r="P17" s="24">
        <v>462296</v>
      </c>
      <c r="Q17" s="24">
        <v>533215</v>
      </c>
      <c r="R17" s="24">
        <v>1963489</v>
      </c>
      <c r="S17" s="24">
        <v>1131159</v>
      </c>
      <c r="T17" s="24">
        <v>860754</v>
      </c>
      <c r="U17" s="24">
        <v>753334</v>
      </c>
      <c r="V17" s="24">
        <v>2745247</v>
      </c>
      <c r="W17" s="24">
        <v>9463514</v>
      </c>
      <c r="X17" s="24">
        <v>18937370</v>
      </c>
      <c r="Y17" s="24">
        <v>-9473856</v>
      </c>
      <c r="Z17" s="6">
        <v>-50.03</v>
      </c>
      <c r="AA17" s="22">
        <v>22937370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877900088</v>
      </c>
      <c r="D19" s="19">
        <f>SUM(D20:D23)</f>
        <v>0</v>
      </c>
      <c r="E19" s="20">
        <f t="shared" si="3"/>
        <v>893566497</v>
      </c>
      <c r="F19" s="21">
        <f t="shared" si="3"/>
        <v>891763922</v>
      </c>
      <c r="G19" s="21">
        <f t="shared" si="3"/>
        <v>170028632</v>
      </c>
      <c r="H19" s="21">
        <f t="shared" si="3"/>
        <v>17216998</v>
      </c>
      <c r="I19" s="21">
        <f t="shared" si="3"/>
        <v>65203306</v>
      </c>
      <c r="J19" s="21">
        <f t="shared" si="3"/>
        <v>252448936</v>
      </c>
      <c r="K19" s="21">
        <f t="shared" si="3"/>
        <v>55154122</v>
      </c>
      <c r="L19" s="21">
        <f t="shared" si="3"/>
        <v>63625092</v>
      </c>
      <c r="M19" s="21">
        <f t="shared" si="3"/>
        <v>92216720</v>
      </c>
      <c r="N19" s="21">
        <f t="shared" si="3"/>
        <v>210995934</v>
      </c>
      <c r="O19" s="21">
        <f t="shared" si="3"/>
        <v>54793452</v>
      </c>
      <c r="P19" s="21">
        <f t="shared" si="3"/>
        <v>60701891</v>
      </c>
      <c r="Q19" s="21">
        <f t="shared" si="3"/>
        <v>81500841</v>
      </c>
      <c r="R19" s="21">
        <f t="shared" si="3"/>
        <v>196996184</v>
      </c>
      <c r="S19" s="21">
        <f t="shared" si="3"/>
        <v>62563761</v>
      </c>
      <c r="T19" s="21">
        <f t="shared" si="3"/>
        <v>53592643</v>
      </c>
      <c r="U19" s="21">
        <f t="shared" si="3"/>
        <v>59261330</v>
      </c>
      <c r="V19" s="21">
        <f t="shared" si="3"/>
        <v>175417734</v>
      </c>
      <c r="W19" s="21">
        <f t="shared" si="3"/>
        <v>835858788</v>
      </c>
      <c r="X19" s="21">
        <f t="shared" si="3"/>
        <v>893566497</v>
      </c>
      <c r="Y19" s="21">
        <f t="shared" si="3"/>
        <v>-57707709</v>
      </c>
      <c r="Z19" s="4">
        <f>+IF(X19&lt;&gt;0,+(Y19/X19)*100,0)</f>
        <v>-6.4581325725331</v>
      </c>
      <c r="AA19" s="19">
        <f>SUM(AA20:AA23)</f>
        <v>891763922</v>
      </c>
    </row>
    <row r="20" spans="1:27" ht="13.5">
      <c r="A20" s="5" t="s">
        <v>47</v>
      </c>
      <c r="B20" s="3"/>
      <c r="C20" s="22">
        <v>501100007</v>
      </c>
      <c r="D20" s="22"/>
      <c r="E20" s="23">
        <v>521683159</v>
      </c>
      <c r="F20" s="24">
        <v>511230274</v>
      </c>
      <c r="G20" s="24">
        <v>54073113</v>
      </c>
      <c r="H20" s="24">
        <v>17313803</v>
      </c>
      <c r="I20" s="24">
        <v>50400301</v>
      </c>
      <c r="J20" s="24">
        <v>121787217</v>
      </c>
      <c r="K20" s="24">
        <v>40875579</v>
      </c>
      <c r="L20" s="24">
        <v>49195202</v>
      </c>
      <c r="M20" s="24">
        <v>40015275</v>
      </c>
      <c r="N20" s="24">
        <v>130086056</v>
      </c>
      <c r="O20" s="24">
        <v>37412682</v>
      </c>
      <c r="P20" s="24">
        <v>41600344</v>
      </c>
      <c r="Q20" s="24">
        <v>41268185</v>
      </c>
      <c r="R20" s="24">
        <v>120281211</v>
      </c>
      <c r="S20" s="24">
        <v>43822979</v>
      </c>
      <c r="T20" s="24">
        <v>39119990</v>
      </c>
      <c r="U20" s="24">
        <v>44805854</v>
      </c>
      <c r="V20" s="24">
        <v>127748823</v>
      </c>
      <c r="W20" s="24">
        <v>499903307</v>
      </c>
      <c r="X20" s="24">
        <v>521683159</v>
      </c>
      <c r="Y20" s="24">
        <v>-21779852</v>
      </c>
      <c r="Z20" s="6">
        <v>-4.17</v>
      </c>
      <c r="AA20" s="22">
        <v>511230274</v>
      </c>
    </row>
    <row r="21" spans="1:27" ht="13.5">
      <c r="A21" s="5" t="s">
        <v>48</v>
      </c>
      <c r="B21" s="3"/>
      <c r="C21" s="22">
        <v>168947768</v>
      </c>
      <c r="D21" s="22"/>
      <c r="E21" s="23">
        <v>157708162</v>
      </c>
      <c r="F21" s="24">
        <v>160433415</v>
      </c>
      <c r="G21" s="24">
        <v>10030476</v>
      </c>
      <c r="H21" s="24">
        <v>-183506</v>
      </c>
      <c r="I21" s="24">
        <v>12620464</v>
      </c>
      <c r="J21" s="24">
        <v>22467434</v>
      </c>
      <c r="K21" s="24">
        <v>11334228</v>
      </c>
      <c r="L21" s="24">
        <v>12276809</v>
      </c>
      <c r="M21" s="24">
        <v>15557983</v>
      </c>
      <c r="N21" s="24">
        <v>39169020</v>
      </c>
      <c r="O21" s="24">
        <v>16485245</v>
      </c>
      <c r="P21" s="24">
        <v>16271923</v>
      </c>
      <c r="Q21" s="24">
        <v>31171338</v>
      </c>
      <c r="R21" s="24">
        <v>63928506</v>
      </c>
      <c r="S21" s="24">
        <v>15166175</v>
      </c>
      <c r="T21" s="24">
        <v>12380805</v>
      </c>
      <c r="U21" s="24">
        <v>11798898</v>
      </c>
      <c r="V21" s="24">
        <v>39345878</v>
      </c>
      <c r="W21" s="24">
        <v>164910838</v>
      </c>
      <c r="X21" s="24">
        <v>157708162</v>
      </c>
      <c r="Y21" s="24">
        <v>7202676</v>
      </c>
      <c r="Z21" s="6">
        <v>4.57</v>
      </c>
      <c r="AA21" s="22">
        <v>160433415</v>
      </c>
    </row>
    <row r="22" spans="1:27" ht="13.5">
      <c r="A22" s="5" t="s">
        <v>49</v>
      </c>
      <c r="B22" s="3"/>
      <c r="C22" s="25">
        <v>148536551</v>
      </c>
      <c r="D22" s="25"/>
      <c r="E22" s="26">
        <v>149465536</v>
      </c>
      <c r="F22" s="27">
        <v>155390593</v>
      </c>
      <c r="G22" s="27">
        <v>59539435</v>
      </c>
      <c r="H22" s="27">
        <v>2593211</v>
      </c>
      <c r="I22" s="27">
        <v>2074604</v>
      </c>
      <c r="J22" s="27">
        <v>64207250</v>
      </c>
      <c r="K22" s="27">
        <v>2550107</v>
      </c>
      <c r="L22" s="27">
        <v>2013717</v>
      </c>
      <c r="M22" s="27">
        <v>18021466</v>
      </c>
      <c r="N22" s="27">
        <v>22585290</v>
      </c>
      <c r="O22" s="27">
        <v>581897</v>
      </c>
      <c r="P22" s="27">
        <v>2478182</v>
      </c>
      <c r="Q22" s="27">
        <v>8680588</v>
      </c>
      <c r="R22" s="27">
        <v>11740667</v>
      </c>
      <c r="S22" s="27">
        <v>3244342</v>
      </c>
      <c r="T22" s="27">
        <v>1760391</v>
      </c>
      <c r="U22" s="27">
        <v>2397303</v>
      </c>
      <c r="V22" s="27">
        <v>7402036</v>
      </c>
      <c r="W22" s="27">
        <v>105935243</v>
      </c>
      <c r="X22" s="27">
        <v>149465536</v>
      </c>
      <c r="Y22" s="27">
        <v>-43530293</v>
      </c>
      <c r="Z22" s="7">
        <v>-29.12</v>
      </c>
      <c r="AA22" s="25">
        <v>155390593</v>
      </c>
    </row>
    <row r="23" spans="1:27" ht="13.5">
      <c r="A23" s="5" t="s">
        <v>50</v>
      </c>
      <c r="B23" s="3"/>
      <c r="C23" s="22">
        <v>59315762</v>
      </c>
      <c r="D23" s="22"/>
      <c r="E23" s="23">
        <v>64709640</v>
      </c>
      <c r="F23" s="24">
        <v>64709640</v>
      </c>
      <c r="G23" s="24">
        <v>46385608</v>
      </c>
      <c r="H23" s="24">
        <v>-2506510</v>
      </c>
      <c r="I23" s="24">
        <v>107937</v>
      </c>
      <c r="J23" s="24">
        <v>43987035</v>
      </c>
      <c r="K23" s="24">
        <v>394208</v>
      </c>
      <c r="L23" s="24">
        <v>139364</v>
      </c>
      <c r="M23" s="24">
        <v>18621996</v>
      </c>
      <c r="N23" s="24">
        <v>19155568</v>
      </c>
      <c r="O23" s="24">
        <v>313628</v>
      </c>
      <c r="P23" s="24">
        <v>351442</v>
      </c>
      <c r="Q23" s="24">
        <v>380730</v>
      </c>
      <c r="R23" s="24">
        <v>1045800</v>
      </c>
      <c r="S23" s="24">
        <v>330265</v>
      </c>
      <c r="T23" s="24">
        <v>331457</v>
      </c>
      <c r="U23" s="24">
        <v>259275</v>
      </c>
      <c r="V23" s="24">
        <v>920997</v>
      </c>
      <c r="W23" s="24">
        <v>65109400</v>
      </c>
      <c r="X23" s="24">
        <v>64709640</v>
      </c>
      <c r="Y23" s="24">
        <v>399760</v>
      </c>
      <c r="Z23" s="6">
        <v>0.62</v>
      </c>
      <c r="AA23" s="22">
        <v>64709640</v>
      </c>
    </row>
    <row r="24" spans="1:27" ht="13.5">
      <c r="A24" s="2" t="s">
        <v>51</v>
      </c>
      <c r="B24" s="8" t="s">
        <v>52</v>
      </c>
      <c r="C24" s="19">
        <v>-1090387</v>
      </c>
      <c r="D24" s="19"/>
      <c r="E24" s="20">
        <v>669180</v>
      </c>
      <c r="F24" s="21">
        <v>669180</v>
      </c>
      <c r="G24" s="21"/>
      <c r="H24" s="21"/>
      <c r="I24" s="21"/>
      <c r="J24" s="21"/>
      <c r="K24" s="21"/>
      <c r="L24" s="21">
        <v>5632</v>
      </c>
      <c r="M24" s="21">
        <v>11158</v>
      </c>
      <c r="N24" s="21">
        <v>16790</v>
      </c>
      <c r="O24" s="21">
        <v>5579</v>
      </c>
      <c r="P24" s="21">
        <v>8211</v>
      </c>
      <c r="Q24" s="21">
        <v>11219</v>
      </c>
      <c r="R24" s="21">
        <v>25009</v>
      </c>
      <c r="S24" s="21">
        <v>23120</v>
      </c>
      <c r="T24" s="21">
        <v>140545</v>
      </c>
      <c r="U24" s="21">
        <v>98484</v>
      </c>
      <c r="V24" s="21">
        <v>262149</v>
      </c>
      <c r="W24" s="21">
        <v>303948</v>
      </c>
      <c r="X24" s="21">
        <v>669180</v>
      </c>
      <c r="Y24" s="21">
        <v>-365232</v>
      </c>
      <c r="Z24" s="4">
        <v>-54.58</v>
      </c>
      <c r="AA24" s="19">
        <v>669180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1405816297</v>
      </c>
      <c r="D25" s="40">
        <f>+D5+D9+D15+D19+D24</f>
        <v>0</v>
      </c>
      <c r="E25" s="41">
        <f t="shared" si="4"/>
        <v>1436637404</v>
      </c>
      <c r="F25" s="42">
        <f t="shared" si="4"/>
        <v>1472645087</v>
      </c>
      <c r="G25" s="42">
        <f t="shared" si="4"/>
        <v>492067036</v>
      </c>
      <c r="H25" s="42">
        <f t="shared" si="4"/>
        <v>33576353</v>
      </c>
      <c r="I25" s="42">
        <f t="shared" si="4"/>
        <v>76637871</v>
      </c>
      <c r="J25" s="42">
        <f t="shared" si="4"/>
        <v>602281260</v>
      </c>
      <c r="K25" s="42">
        <f t="shared" si="4"/>
        <v>59992879</v>
      </c>
      <c r="L25" s="42">
        <f t="shared" si="4"/>
        <v>77657477</v>
      </c>
      <c r="M25" s="42">
        <f t="shared" si="4"/>
        <v>108586485</v>
      </c>
      <c r="N25" s="42">
        <f t="shared" si="4"/>
        <v>246236841</v>
      </c>
      <c r="O25" s="42">
        <f t="shared" si="4"/>
        <v>64300872</v>
      </c>
      <c r="P25" s="42">
        <f t="shared" si="4"/>
        <v>88290931</v>
      </c>
      <c r="Q25" s="42">
        <f t="shared" si="4"/>
        <v>93903047</v>
      </c>
      <c r="R25" s="42">
        <f t="shared" si="4"/>
        <v>246494850</v>
      </c>
      <c r="S25" s="42">
        <f t="shared" si="4"/>
        <v>65182222</v>
      </c>
      <c r="T25" s="42">
        <f t="shared" si="4"/>
        <v>65595398</v>
      </c>
      <c r="U25" s="42">
        <f t="shared" si="4"/>
        <v>65983870</v>
      </c>
      <c r="V25" s="42">
        <f t="shared" si="4"/>
        <v>196761490</v>
      </c>
      <c r="W25" s="42">
        <f t="shared" si="4"/>
        <v>1291774441</v>
      </c>
      <c r="X25" s="42">
        <f t="shared" si="4"/>
        <v>1436637404</v>
      </c>
      <c r="Y25" s="42">
        <f t="shared" si="4"/>
        <v>-144862963</v>
      </c>
      <c r="Z25" s="43">
        <f>+IF(X25&lt;&gt;0,+(Y25/X25)*100,0)</f>
        <v>-10.0834742710068</v>
      </c>
      <c r="AA25" s="40">
        <f>+AA5+AA9+AA15+AA19+AA24</f>
        <v>1472645087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270711112</v>
      </c>
      <c r="D28" s="19">
        <f>SUM(D29:D31)</f>
        <v>0</v>
      </c>
      <c r="E28" s="20">
        <f t="shared" si="5"/>
        <v>233911585</v>
      </c>
      <c r="F28" s="21">
        <f t="shared" si="5"/>
        <v>244542528</v>
      </c>
      <c r="G28" s="21">
        <f t="shared" si="5"/>
        <v>13074048</v>
      </c>
      <c r="H28" s="21">
        <f t="shared" si="5"/>
        <v>15067163</v>
      </c>
      <c r="I28" s="21">
        <f t="shared" si="5"/>
        <v>20113896</v>
      </c>
      <c r="J28" s="21">
        <f t="shared" si="5"/>
        <v>48255107</v>
      </c>
      <c r="K28" s="21">
        <f t="shared" si="5"/>
        <v>13158235</v>
      </c>
      <c r="L28" s="21">
        <f t="shared" si="5"/>
        <v>25834049</v>
      </c>
      <c r="M28" s="21">
        <f t="shared" si="5"/>
        <v>29444240</v>
      </c>
      <c r="N28" s="21">
        <f t="shared" si="5"/>
        <v>68436524</v>
      </c>
      <c r="O28" s="21">
        <f t="shared" si="5"/>
        <v>17655494</v>
      </c>
      <c r="P28" s="21">
        <f t="shared" si="5"/>
        <v>20345053</v>
      </c>
      <c r="Q28" s="21">
        <f t="shared" si="5"/>
        <v>19099970</v>
      </c>
      <c r="R28" s="21">
        <f t="shared" si="5"/>
        <v>57100517</v>
      </c>
      <c r="S28" s="21">
        <f t="shared" si="5"/>
        <v>21209111</v>
      </c>
      <c r="T28" s="21">
        <f t="shared" si="5"/>
        <v>20266663</v>
      </c>
      <c r="U28" s="21">
        <f t="shared" si="5"/>
        <v>24453322</v>
      </c>
      <c r="V28" s="21">
        <f t="shared" si="5"/>
        <v>65929096</v>
      </c>
      <c r="W28" s="21">
        <f t="shared" si="5"/>
        <v>239721244</v>
      </c>
      <c r="X28" s="21">
        <f t="shared" si="5"/>
        <v>233911586</v>
      </c>
      <c r="Y28" s="21">
        <f t="shared" si="5"/>
        <v>5809658</v>
      </c>
      <c r="Z28" s="4">
        <f>+IF(X28&lt;&gt;0,+(Y28/X28)*100,0)</f>
        <v>2.48369826366788</v>
      </c>
      <c r="AA28" s="19">
        <f>SUM(AA29:AA31)</f>
        <v>244542528</v>
      </c>
    </row>
    <row r="29" spans="1:27" ht="13.5">
      <c r="A29" s="5" t="s">
        <v>33</v>
      </c>
      <c r="B29" s="3"/>
      <c r="C29" s="22">
        <v>67671331</v>
      </c>
      <c r="D29" s="22"/>
      <c r="E29" s="23">
        <v>40519404</v>
      </c>
      <c r="F29" s="24">
        <v>40519403</v>
      </c>
      <c r="G29" s="24">
        <v>2525497</v>
      </c>
      <c r="H29" s="24">
        <v>3023782</v>
      </c>
      <c r="I29" s="24">
        <v>3248069</v>
      </c>
      <c r="J29" s="24">
        <v>8797348</v>
      </c>
      <c r="K29" s="24">
        <v>2119938</v>
      </c>
      <c r="L29" s="24">
        <v>5695945</v>
      </c>
      <c r="M29" s="24">
        <v>4361626</v>
      </c>
      <c r="N29" s="24">
        <v>12177509</v>
      </c>
      <c r="O29" s="24">
        <v>3751264</v>
      </c>
      <c r="P29" s="24">
        <v>5436123</v>
      </c>
      <c r="Q29" s="24">
        <v>3607651</v>
      </c>
      <c r="R29" s="24">
        <v>12795038</v>
      </c>
      <c r="S29" s="24">
        <v>5199725</v>
      </c>
      <c r="T29" s="24">
        <v>3436797</v>
      </c>
      <c r="U29" s="24">
        <v>5261795</v>
      </c>
      <c r="V29" s="24">
        <v>13898317</v>
      </c>
      <c r="W29" s="24">
        <v>47668212</v>
      </c>
      <c r="X29" s="24">
        <v>40519404</v>
      </c>
      <c r="Y29" s="24">
        <v>7148808</v>
      </c>
      <c r="Z29" s="6">
        <v>17.64</v>
      </c>
      <c r="AA29" s="22">
        <v>40519403</v>
      </c>
    </row>
    <row r="30" spans="1:27" ht="13.5">
      <c r="A30" s="5" t="s">
        <v>34</v>
      </c>
      <c r="B30" s="3"/>
      <c r="C30" s="25">
        <v>76699264</v>
      </c>
      <c r="D30" s="25"/>
      <c r="E30" s="26">
        <v>64625483</v>
      </c>
      <c r="F30" s="27">
        <v>65845483</v>
      </c>
      <c r="G30" s="27">
        <v>4008675</v>
      </c>
      <c r="H30" s="27">
        <v>5097476</v>
      </c>
      <c r="I30" s="27">
        <v>5067880</v>
      </c>
      <c r="J30" s="27">
        <v>14174031</v>
      </c>
      <c r="K30" s="27">
        <v>3873080</v>
      </c>
      <c r="L30" s="27">
        <v>6639926</v>
      </c>
      <c r="M30" s="27">
        <v>5417536</v>
      </c>
      <c r="N30" s="27">
        <v>15930542</v>
      </c>
      <c r="O30" s="27">
        <v>4427030</v>
      </c>
      <c r="P30" s="27">
        <v>3544015</v>
      </c>
      <c r="Q30" s="27">
        <v>4987453</v>
      </c>
      <c r="R30" s="27">
        <v>12958498</v>
      </c>
      <c r="S30" s="27">
        <v>5634411</v>
      </c>
      <c r="T30" s="27">
        <v>5102702</v>
      </c>
      <c r="U30" s="27">
        <v>6408135</v>
      </c>
      <c r="V30" s="27">
        <v>17145248</v>
      </c>
      <c r="W30" s="27">
        <v>60208319</v>
      </c>
      <c r="X30" s="27">
        <v>64625483</v>
      </c>
      <c r="Y30" s="27">
        <v>-4417164</v>
      </c>
      <c r="Z30" s="7">
        <v>-6.84</v>
      </c>
      <c r="AA30" s="25">
        <v>65845483</v>
      </c>
    </row>
    <row r="31" spans="1:27" ht="13.5">
      <c r="A31" s="5" t="s">
        <v>35</v>
      </c>
      <c r="B31" s="3"/>
      <c r="C31" s="22">
        <v>126340517</v>
      </c>
      <c r="D31" s="22"/>
      <c r="E31" s="23">
        <v>128766698</v>
      </c>
      <c r="F31" s="24">
        <v>138177642</v>
      </c>
      <c r="G31" s="24">
        <v>6539876</v>
      </c>
      <c r="H31" s="24">
        <v>6945905</v>
      </c>
      <c r="I31" s="24">
        <v>11797947</v>
      </c>
      <c r="J31" s="24">
        <v>25283728</v>
      </c>
      <c r="K31" s="24">
        <v>7165217</v>
      </c>
      <c r="L31" s="24">
        <v>13498178</v>
      </c>
      <c r="M31" s="24">
        <v>19665078</v>
      </c>
      <c r="N31" s="24">
        <v>40328473</v>
      </c>
      <c r="O31" s="24">
        <v>9477200</v>
      </c>
      <c r="P31" s="24">
        <v>11364915</v>
      </c>
      <c r="Q31" s="24">
        <v>10504866</v>
      </c>
      <c r="R31" s="24">
        <v>31346981</v>
      </c>
      <c r="S31" s="24">
        <v>10374975</v>
      </c>
      <c r="T31" s="24">
        <v>11727164</v>
      </c>
      <c r="U31" s="24">
        <v>12783392</v>
      </c>
      <c r="V31" s="24">
        <v>34885531</v>
      </c>
      <c r="W31" s="24">
        <v>131844713</v>
      </c>
      <c r="X31" s="24">
        <v>128766699</v>
      </c>
      <c r="Y31" s="24">
        <v>3078014</v>
      </c>
      <c r="Z31" s="6">
        <v>2.39</v>
      </c>
      <c r="AA31" s="22">
        <v>138177642</v>
      </c>
    </row>
    <row r="32" spans="1:27" ht="13.5">
      <c r="A32" s="2" t="s">
        <v>36</v>
      </c>
      <c r="B32" s="3"/>
      <c r="C32" s="19">
        <f aca="true" t="shared" si="6" ref="C32:Y32">SUM(C33:C37)</f>
        <v>248641927</v>
      </c>
      <c r="D32" s="19">
        <f>SUM(D33:D37)</f>
        <v>0</v>
      </c>
      <c r="E32" s="20">
        <f t="shared" si="6"/>
        <v>216559384</v>
      </c>
      <c r="F32" s="21">
        <f t="shared" si="6"/>
        <v>284069701</v>
      </c>
      <c r="G32" s="21">
        <f t="shared" si="6"/>
        <v>13744018</v>
      </c>
      <c r="H32" s="21">
        <f t="shared" si="6"/>
        <v>11588614</v>
      </c>
      <c r="I32" s="21">
        <f t="shared" si="6"/>
        <v>13746955</v>
      </c>
      <c r="J32" s="21">
        <f t="shared" si="6"/>
        <v>39079587</v>
      </c>
      <c r="K32" s="21">
        <f t="shared" si="6"/>
        <v>16737143</v>
      </c>
      <c r="L32" s="21">
        <f t="shared" si="6"/>
        <v>16504651</v>
      </c>
      <c r="M32" s="21">
        <f t="shared" si="6"/>
        <v>20313783</v>
      </c>
      <c r="N32" s="21">
        <f t="shared" si="6"/>
        <v>53555577</v>
      </c>
      <c r="O32" s="21">
        <f t="shared" si="6"/>
        <v>14452235</v>
      </c>
      <c r="P32" s="21">
        <f t="shared" si="6"/>
        <v>11518364</v>
      </c>
      <c r="Q32" s="21">
        <f t="shared" si="6"/>
        <v>13626572</v>
      </c>
      <c r="R32" s="21">
        <f t="shared" si="6"/>
        <v>39597171</v>
      </c>
      <c r="S32" s="21">
        <f t="shared" si="6"/>
        <v>14067702</v>
      </c>
      <c r="T32" s="21">
        <f t="shared" si="6"/>
        <v>16432420</v>
      </c>
      <c r="U32" s="21">
        <f t="shared" si="6"/>
        <v>14648025</v>
      </c>
      <c r="V32" s="21">
        <f t="shared" si="6"/>
        <v>45148147</v>
      </c>
      <c r="W32" s="21">
        <f t="shared" si="6"/>
        <v>177380482</v>
      </c>
      <c r="X32" s="21">
        <f t="shared" si="6"/>
        <v>216559383</v>
      </c>
      <c r="Y32" s="21">
        <f t="shared" si="6"/>
        <v>-39178901</v>
      </c>
      <c r="Z32" s="4">
        <f>+IF(X32&lt;&gt;0,+(Y32/X32)*100,0)</f>
        <v>-18.091527809718595</v>
      </c>
      <c r="AA32" s="19">
        <f>SUM(AA33:AA37)</f>
        <v>284069701</v>
      </c>
    </row>
    <row r="33" spans="1:27" ht="13.5">
      <c r="A33" s="5" t="s">
        <v>37</v>
      </c>
      <c r="B33" s="3"/>
      <c r="C33" s="22">
        <v>23419617</v>
      </c>
      <c r="D33" s="22"/>
      <c r="E33" s="23">
        <v>35691719</v>
      </c>
      <c r="F33" s="24">
        <v>43424518</v>
      </c>
      <c r="G33" s="24">
        <v>6240367</v>
      </c>
      <c r="H33" s="24">
        <v>3819756</v>
      </c>
      <c r="I33" s="24">
        <v>2175197</v>
      </c>
      <c r="J33" s="24">
        <v>12235320</v>
      </c>
      <c r="K33" s="24">
        <v>2377079</v>
      </c>
      <c r="L33" s="24">
        <v>2785719</v>
      </c>
      <c r="M33" s="24">
        <v>2589671</v>
      </c>
      <c r="N33" s="24">
        <v>7752469</v>
      </c>
      <c r="O33" s="24">
        <v>2038511</v>
      </c>
      <c r="P33" s="24">
        <v>1752808</v>
      </c>
      <c r="Q33" s="24">
        <v>2095573</v>
      </c>
      <c r="R33" s="24">
        <v>5886892</v>
      </c>
      <c r="S33" s="24">
        <v>2053578</v>
      </c>
      <c r="T33" s="24">
        <v>2322319</v>
      </c>
      <c r="U33" s="24">
        <v>2371213</v>
      </c>
      <c r="V33" s="24">
        <v>6747110</v>
      </c>
      <c r="W33" s="24">
        <v>32621791</v>
      </c>
      <c r="X33" s="24">
        <v>35691718</v>
      </c>
      <c r="Y33" s="24">
        <v>-3069927</v>
      </c>
      <c r="Z33" s="6">
        <v>-8.6</v>
      </c>
      <c r="AA33" s="22">
        <v>43424518</v>
      </c>
    </row>
    <row r="34" spans="1:27" ht="13.5">
      <c r="A34" s="5" t="s">
        <v>38</v>
      </c>
      <c r="B34" s="3"/>
      <c r="C34" s="22">
        <v>34396551</v>
      </c>
      <c r="D34" s="22"/>
      <c r="E34" s="23">
        <v>33374479</v>
      </c>
      <c r="F34" s="24">
        <v>33374479</v>
      </c>
      <c r="G34" s="24">
        <v>1856265</v>
      </c>
      <c r="H34" s="24">
        <v>2219883</v>
      </c>
      <c r="I34" s="24">
        <v>2964529</v>
      </c>
      <c r="J34" s="24">
        <v>7040677</v>
      </c>
      <c r="K34" s="24">
        <v>2927460</v>
      </c>
      <c r="L34" s="24">
        <v>3775825</v>
      </c>
      <c r="M34" s="24">
        <v>4812591</v>
      </c>
      <c r="N34" s="24">
        <v>11515876</v>
      </c>
      <c r="O34" s="24">
        <v>3108377</v>
      </c>
      <c r="P34" s="24">
        <v>2735119</v>
      </c>
      <c r="Q34" s="24">
        <v>3227375</v>
      </c>
      <c r="R34" s="24">
        <v>9070871</v>
      </c>
      <c r="S34" s="24">
        <v>2723941</v>
      </c>
      <c r="T34" s="24">
        <v>3371899</v>
      </c>
      <c r="U34" s="24">
        <v>3336430</v>
      </c>
      <c r="V34" s="24">
        <v>9432270</v>
      </c>
      <c r="W34" s="24">
        <v>37059694</v>
      </c>
      <c r="X34" s="24">
        <v>33374479</v>
      </c>
      <c r="Y34" s="24">
        <v>3685215</v>
      </c>
      <c r="Z34" s="6">
        <v>11.04</v>
      </c>
      <c r="AA34" s="22">
        <v>33374479</v>
      </c>
    </row>
    <row r="35" spans="1:27" ht="13.5">
      <c r="A35" s="5" t="s">
        <v>39</v>
      </c>
      <c r="B35" s="3"/>
      <c r="C35" s="22">
        <v>140717856</v>
      </c>
      <c r="D35" s="22"/>
      <c r="E35" s="23">
        <v>112307641</v>
      </c>
      <c r="F35" s="24">
        <v>144917445</v>
      </c>
      <c r="G35" s="24">
        <v>3964406</v>
      </c>
      <c r="H35" s="24">
        <v>3940152</v>
      </c>
      <c r="I35" s="24">
        <v>6556072</v>
      </c>
      <c r="J35" s="24">
        <v>14460630</v>
      </c>
      <c r="K35" s="24">
        <v>5928906</v>
      </c>
      <c r="L35" s="24">
        <v>7348131</v>
      </c>
      <c r="M35" s="24">
        <v>8905084</v>
      </c>
      <c r="N35" s="24">
        <v>22182121</v>
      </c>
      <c r="O35" s="24">
        <v>6793940</v>
      </c>
      <c r="P35" s="24">
        <v>5209549</v>
      </c>
      <c r="Q35" s="24">
        <v>5930469</v>
      </c>
      <c r="R35" s="24">
        <v>17933958</v>
      </c>
      <c r="S35" s="24">
        <v>6140887</v>
      </c>
      <c r="T35" s="24">
        <v>7806064</v>
      </c>
      <c r="U35" s="24">
        <v>5443611</v>
      </c>
      <c r="V35" s="24">
        <v>19390562</v>
      </c>
      <c r="W35" s="24">
        <v>73967271</v>
      </c>
      <c r="X35" s="24">
        <v>112307641</v>
      </c>
      <c r="Y35" s="24">
        <v>-38340370</v>
      </c>
      <c r="Z35" s="6">
        <v>-34.14</v>
      </c>
      <c r="AA35" s="22">
        <v>144917445</v>
      </c>
    </row>
    <row r="36" spans="1:27" ht="13.5">
      <c r="A36" s="5" t="s">
        <v>40</v>
      </c>
      <c r="B36" s="3"/>
      <c r="C36" s="22">
        <v>49985351</v>
      </c>
      <c r="D36" s="22"/>
      <c r="E36" s="23">
        <v>35060875</v>
      </c>
      <c r="F36" s="24">
        <v>62228589</v>
      </c>
      <c r="G36" s="24">
        <v>1682980</v>
      </c>
      <c r="H36" s="24">
        <v>1608823</v>
      </c>
      <c r="I36" s="24">
        <v>2051157</v>
      </c>
      <c r="J36" s="24">
        <v>5342960</v>
      </c>
      <c r="K36" s="24">
        <v>5503698</v>
      </c>
      <c r="L36" s="24">
        <v>2594976</v>
      </c>
      <c r="M36" s="24">
        <v>3972705</v>
      </c>
      <c r="N36" s="24">
        <v>12071379</v>
      </c>
      <c r="O36" s="24">
        <v>2506037</v>
      </c>
      <c r="P36" s="24">
        <v>1816037</v>
      </c>
      <c r="Q36" s="24">
        <v>2367785</v>
      </c>
      <c r="R36" s="24">
        <v>6689859</v>
      </c>
      <c r="S36" s="24">
        <v>3144099</v>
      </c>
      <c r="T36" s="24">
        <v>2926768</v>
      </c>
      <c r="U36" s="24">
        <v>3491575</v>
      </c>
      <c r="V36" s="24">
        <v>9562442</v>
      </c>
      <c r="W36" s="24">
        <v>33666640</v>
      </c>
      <c r="X36" s="24">
        <v>35060875</v>
      </c>
      <c r="Y36" s="24">
        <v>-1394235</v>
      </c>
      <c r="Z36" s="6">
        <v>-3.98</v>
      </c>
      <c r="AA36" s="22">
        <v>62228589</v>
      </c>
    </row>
    <row r="37" spans="1:27" ht="13.5">
      <c r="A37" s="5" t="s">
        <v>41</v>
      </c>
      <c r="B37" s="3"/>
      <c r="C37" s="25">
        <v>122552</v>
      </c>
      <c r="D37" s="25"/>
      <c r="E37" s="26">
        <v>124670</v>
      </c>
      <c r="F37" s="27">
        <v>124670</v>
      </c>
      <c r="G37" s="27"/>
      <c r="H37" s="27"/>
      <c r="I37" s="27"/>
      <c r="J37" s="27"/>
      <c r="K37" s="27"/>
      <c r="L37" s="27"/>
      <c r="M37" s="27">
        <v>33732</v>
      </c>
      <c r="N37" s="27">
        <v>33732</v>
      </c>
      <c r="O37" s="27">
        <v>5370</v>
      </c>
      <c r="P37" s="27">
        <v>4851</v>
      </c>
      <c r="Q37" s="27">
        <v>5370</v>
      </c>
      <c r="R37" s="27">
        <v>15591</v>
      </c>
      <c r="S37" s="27">
        <v>5197</v>
      </c>
      <c r="T37" s="27">
        <v>5370</v>
      </c>
      <c r="U37" s="27">
        <v>5196</v>
      </c>
      <c r="V37" s="27">
        <v>15763</v>
      </c>
      <c r="W37" s="27">
        <v>65086</v>
      </c>
      <c r="X37" s="27">
        <v>124670</v>
      </c>
      <c r="Y37" s="27">
        <v>-59584</v>
      </c>
      <c r="Z37" s="7">
        <v>-47.79</v>
      </c>
      <c r="AA37" s="25">
        <v>124670</v>
      </c>
    </row>
    <row r="38" spans="1:27" ht="13.5">
      <c r="A38" s="2" t="s">
        <v>42</v>
      </c>
      <c r="B38" s="8"/>
      <c r="C38" s="19">
        <f aca="true" t="shared" si="7" ref="C38:Y38">SUM(C39:C41)</f>
        <v>109701121</v>
      </c>
      <c r="D38" s="19">
        <f>SUM(D39:D41)</f>
        <v>0</v>
      </c>
      <c r="E38" s="20">
        <f t="shared" si="7"/>
        <v>119231324</v>
      </c>
      <c r="F38" s="21">
        <f t="shared" si="7"/>
        <v>122896468</v>
      </c>
      <c r="G38" s="21">
        <f t="shared" si="7"/>
        <v>4264743</v>
      </c>
      <c r="H38" s="21">
        <f t="shared" si="7"/>
        <v>4562018</v>
      </c>
      <c r="I38" s="21">
        <f t="shared" si="7"/>
        <v>5735990</v>
      </c>
      <c r="J38" s="21">
        <f t="shared" si="7"/>
        <v>14562751</v>
      </c>
      <c r="K38" s="21">
        <f t="shared" si="7"/>
        <v>5692165</v>
      </c>
      <c r="L38" s="21">
        <f t="shared" si="7"/>
        <v>7385853</v>
      </c>
      <c r="M38" s="21">
        <f t="shared" si="7"/>
        <v>27695963</v>
      </c>
      <c r="N38" s="21">
        <f t="shared" si="7"/>
        <v>40773981</v>
      </c>
      <c r="O38" s="21">
        <f t="shared" si="7"/>
        <v>9104744</v>
      </c>
      <c r="P38" s="21">
        <f t="shared" si="7"/>
        <v>7749757</v>
      </c>
      <c r="Q38" s="21">
        <f t="shared" si="7"/>
        <v>10190359</v>
      </c>
      <c r="R38" s="21">
        <f t="shared" si="7"/>
        <v>27044860</v>
      </c>
      <c r="S38" s="21">
        <f t="shared" si="7"/>
        <v>9353333</v>
      </c>
      <c r="T38" s="21">
        <f t="shared" si="7"/>
        <v>11041660</v>
      </c>
      <c r="U38" s="21">
        <f t="shared" si="7"/>
        <v>11595060</v>
      </c>
      <c r="V38" s="21">
        <f t="shared" si="7"/>
        <v>31990053</v>
      </c>
      <c r="W38" s="21">
        <f t="shared" si="7"/>
        <v>114371645</v>
      </c>
      <c r="X38" s="21">
        <f t="shared" si="7"/>
        <v>119231325</v>
      </c>
      <c r="Y38" s="21">
        <f t="shared" si="7"/>
        <v>-4859680</v>
      </c>
      <c r="Z38" s="4">
        <f>+IF(X38&lt;&gt;0,+(Y38/X38)*100,0)</f>
        <v>-4.075841646480067</v>
      </c>
      <c r="AA38" s="19">
        <f>SUM(AA39:AA41)</f>
        <v>122896468</v>
      </c>
    </row>
    <row r="39" spans="1:27" ht="13.5">
      <c r="A39" s="5" t="s">
        <v>43</v>
      </c>
      <c r="B39" s="3"/>
      <c r="C39" s="22">
        <v>39969164</v>
      </c>
      <c r="D39" s="22"/>
      <c r="E39" s="23">
        <v>42531771</v>
      </c>
      <c r="F39" s="24">
        <v>45607229</v>
      </c>
      <c r="G39" s="24">
        <v>2491589</v>
      </c>
      <c r="H39" s="24">
        <v>2750878</v>
      </c>
      <c r="I39" s="24">
        <v>3439948</v>
      </c>
      <c r="J39" s="24">
        <v>8682415</v>
      </c>
      <c r="K39" s="24">
        <v>2272168</v>
      </c>
      <c r="L39" s="24">
        <v>4447138</v>
      </c>
      <c r="M39" s="24">
        <v>4545257</v>
      </c>
      <c r="N39" s="24">
        <v>11264563</v>
      </c>
      <c r="O39" s="24">
        <v>3508076</v>
      </c>
      <c r="P39" s="24">
        <v>2919438</v>
      </c>
      <c r="Q39" s="24">
        <v>4383523</v>
      </c>
      <c r="R39" s="24">
        <v>10811037</v>
      </c>
      <c r="S39" s="24">
        <v>3463108</v>
      </c>
      <c r="T39" s="24">
        <v>4755607</v>
      </c>
      <c r="U39" s="24">
        <v>5693445</v>
      </c>
      <c r="V39" s="24">
        <v>13912160</v>
      </c>
      <c r="W39" s="24">
        <v>44670175</v>
      </c>
      <c r="X39" s="24">
        <v>42531771</v>
      </c>
      <c r="Y39" s="24">
        <v>2138404</v>
      </c>
      <c r="Z39" s="6">
        <v>5.03</v>
      </c>
      <c r="AA39" s="22">
        <v>45607229</v>
      </c>
    </row>
    <row r="40" spans="1:27" ht="13.5">
      <c r="A40" s="5" t="s">
        <v>44</v>
      </c>
      <c r="B40" s="3"/>
      <c r="C40" s="22">
        <v>65806455</v>
      </c>
      <c r="D40" s="22"/>
      <c r="E40" s="23">
        <v>72528003</v>
      </c>
      <c r="F40" s="24">
        <v>72928004</v>
      </c>
      <c r="G40" s="24">
        <v>1611698</v>
      </c>
      <c r="H40" s="24">
        <v>1645670</v>
      </c>
      <c r="I40" s="24">
        <v>2072770</v>
      </c>
      <c r="J40" s="24">
        <v>5330138</v>
      </c>
      <c r="K40" s="24">
        <v>3216797</v>
      </c>
      <c r="L40" s="24">
        <v>2696896</v>
      </c>
      <c r="M40" s="24">
        <v>22645312</v>
      </c>
      <c r="N40" s="24">
        <v>28559005</v>
      </c>
      <c r="O40" s="24">
        <v>5397818</v>
      </c>
      <c r="P40" s="24">
        <v>4672612</v>
      </c>
      <c r="Q40" s="24">
        <v>5597835</v>
      </c>
      <c r="R40" s="24">
        <v>15668265</v>
      </c>
      <c r="S40" s="24">
        <v>5624884</v>
      </c>
      <c r="T40" s="24">
        <v>5991076</v>
      </c>
      <c r="U40" s="24">
        <v>5611023</v>
      </c>
      <c r="V40" s="24">
        <v>17226983</v>
      </c>
      <c r="W40" s="24">
        <v>66784391</v>
      </c>
      <c r="X40" s="24">
        <v>72528004</v>
      </c>
      <c r="Y40" s="24">
        <v>-5743613</v>
      </c>
      <c r="Z40" s="6">
        <v>-7.92</v>
      </c>
      <c r="AA40" s="22">
        <v>72928004</v>
      </c>
    </row>
    <row r="41" spans="1:27" ht="13.5">
      <c r="A41" s="5" t="s">
        <v>45</v>
      </c>
      <c r="B41" s="3"/>
      <c r="C41" s="22">
        <v>3925502</v>
      </c>
      <c r="D41" s="22"/>
      <c r="E41" s="23">
        <v>4171550</v>
      </c>
      <c r="F41" s="24">
        <v>4361235</v>
      </c>
      <c r="G41" s="24">
        <v>161456</v>
      </c>
      <c r="H41" s="24">
        <v>165470</v>
      </c>
      <c r="I41" s="24">
        <v>223272</v>
      </c>
      <c r="J41" s="24">
        <v>550198</v>
      </c>
      <c r="K41" s="24">
        <v>203200</v>
      </c>
      <c r="L41" s="24">
        <v>241819</v>
      </c>
      <c r="M41" s="24">
        <v>505394</v>
      </c>
      <c r="N41" s="24">
        <v>950413</v>
      </c>
      <c r="O41" s="24">
        <v>198850</v>
      </c>
      <c r="P41" s="24">
        <v>157707</v>
      </c>
      <c r="Q41" s="24">
        <v>209001</v>
      </c>
      <c r="R41" s="24">
        <v>565558</v>
      </c>
      <c r="S41" s="24">
        <v>265341</v>
      </c>
      <c r="T41" s="24">
        <v>294977</v>
      </c>
      <c r="U41" s="24">
        <v>290592</v>
      </c>
      <c r="V41" s="24">
        <v>850910</v>
      </c>
      <c r="W41" s="24">
        <v>2917079</v>
      </c>
      <c r="X41" s="24">
        <v>4171550</v>
      </c>
      <c r="Y41" s="24">
        <v>-1254471</v>
      </c>
      <c r="Z41" s="6">
        <v>-30.07</v>
      </c>
      <c r="AA41" s="22">
        <v>4361235</v>
      </c>
    </row>
    <row r="42" spans="1:27" ht="13.5">
      <c r="A42" s="2" t="s">
        <v>46</v>
      </c>
      <c r="B42" s="8"/>
      <c r="C42" s="19">
        <f aca="true" t="shared" si="8" ref="C42:Y42">SUM(C43:C46)</f>
        <v>622212684</v>
      </c>
      <c r="D42" s="19">
        <f>SUM(D43:D46)</f>
        <v>0</v>
      </c>
      <c r="E42" s="20">
        <f t="shared" si="8"/>
        <v>805542310</v>
      </c>
      <c r="F42" s="21">
        <f t="shared" si="8"/>
        <v>794442165</v>
      </c>
      <c r="G42" s="21">
        <f t="shared" si="8"/>
        <v>10751789</v>
      </c>
      <c r="H42" s="21">
        <f t="shared" si="8"/>
        <v>53600560</v>
      </c>
      <c r="I42" s="21">
        <f t="shared" si="8"/>
        <v>59123691</v>
      </c>
      <c r="J42" s="21">
        <f t="shared" si="8"/>
        <v>123476040</v>
      </c>
      <c r="K42" s="21">
        <f t="shared" si="8"/>
        <v>47946328</v>
      </c>
      <c r="L42" s="21">
        <f t="shared" si="8"/>
        <v>45508150</v>
      </c>
      <c r="M42" s="21">
        <f t="shared" si="8"/>
        <v>94713178</v>
      </c>
      <c r="N42" s="21">
        <f t="shared" si="8"/>
        <v>188167656</v>
      </c>
      <c r="O42" s="21">
        <f t="shared" si="8"/>
        <v>44431725</v>
      </c>
      <c r="P42" s="21">
        <f t="shared" si="8"/>
        <v>48165842</v>
      </c>
      <c r="Q42" s="21">
        <f t="shared" si="8"/>
        <v>47170653</v>
      </c>
      <c r="R42" s="21">
        <f t="shared" si="8"/>
        <v>139768220</v>
      </c>
      <c r="S42" s="21">
        <f t="shared" si="8"/>
        <v>48406412</v>
      </c>
      <c r="T42" s="21">
        <f t="shared" si="8"/>
        <v>48923634</v>
      </c>
      <c r="U42" s="21">
        <f t="shared" si="8"/>
        <v>60315547</v>
      </c>
      <c r="V42" s="21">
        <f t="shared" si="8"/>
        <v>157645593</v>
      </c>
      <c r="W42" s="21">
        <f t="shared" si="8"/>
        <v>609057509</v>
      </c>
      <c r="X42" s="21">
        <f t="shared" si="8"/>
        <v>805542309</v>
      </c>
      <c r="Y42" s="21">
        <f t="shared" si="8"/>
        <v>-196484800</v>
      </c>
      <c r="Z42" s="4">
        <f>+IF(X42&lt;&gt;0,+(Y42/X42)*100,0)</f>
        <v>-24.391617647484733</v>
      </c>
      <c r="AA42" s="19">
        <f>SUM(AA43:AA46)</f>
        <v>794442165</v>
      </c>
    </row>
    <row r="43" spans="1:27" ht="13.5">
      <c r="A43" s="5" t="s">
        <v>47</v>
      </c>
      <c r="B43" s="3"/>
      <c r="C43" s="22">
        <v>386416019</v>
      </c>
      <c r="D43" s="22"/>
      <c r="E43" s="23">
        <v>484463606</v>
      </c>
      <c r="F43" s="24">
        <v>477789941</v>
      </c>
      <c r="G43" s="24">
        <v>2728211</v>
      </c>
      <c r="H43" s="24">
        <v>43308696</v>
      </c>
      <c r="I43" s="24">
        <v>45597012</v>
      </c>
      <c r="J43" s="24">
        <v>91633919</v>
      </c>
      <c r="K43" s="24">
        <v>32291724</v>
      </c>
      <c r="L43" s="24">
        <v>28945896</v>
      </c>
      <c r="M43" s="24">
        <v>46668109</v>
      </c>
      <c r="N43" s="24">
        <v>107905729</v>
      </c>
      <c r="O43" s="24">
        <v>27975443</v>
      </c>
      <c r="P43" s="24">
        <v>29121681</v>
      </c>
      <c r="Q43" s="24">
        <v>30363950</v>
      </c>
      <c r="R43" s="24">
        <v>87461074</v>
      </c>
      <c r="S43" s="24">
        <v>30354524</v>
      </c>
      <c r="T43" s="24">
        <v>29698449</v>
      </c>
      <c r="U43" s="24">
        <v>31370983</v>
      </c>
      <c r="V43" s="24">
        <v>91423956</v>
      </c>
      <c r="W43" s="24">
        <v>378424678</v>
      </c>
      <c r="X43" s="24">
        <v>484463605</v>
      </c>
      <c r="Y43" s="24">
        <v>-106038927</v>
      </c>
      <c r="Z43" s="6">
        <v>-21.89</v>
      </c>
      <c r="AA43" s="22">
        <v>477789941</v>
      </c>
    </row>
    <row r="44" spans="1:27" ht="13.5">
      <c r="A44" s="5" t="s">
        <v>48</v>
      </c>
      <c r="B44" s="3"/>
      <c r="C44" s="22">
        <v>86325803</v>
      </c>
      <c r="D44" s="22"/>
      <c r="E44" s="23">
        <v>116794889</v>
      </c>
      <c r="F44" s="24">
        <v>117227890</v>
      </c>
      <c r="G44" s="24">
        <v>2174384</v>
      </c>
      <c r="H44" s="24">
        <v>3234731</v>
      </c>
      <c r="I44" s="24">
        <v>3877470</v>
      </c>
      <c r="J44" s="24">
        <v>9286585</v>
      </c>
      <c r="K44" s="24">
        <v>5567831</v>
      </c>
      <c r="L44" s="24">
        <v>5292732</v>
      </c>
      <c r="M44" s="24">
        <v>20096560</v>
      </c>
      <c r="N44" s="24">
        <v>30957123</v>
      </c>
      <c r="O44" s="24">
        <v>5638456</v>
      </c>
      <c r="P44" s="24">
        <v>8341743</v>
      </c>
      <c r="Q44" s="24">
        <v>5753046</v>
      </c>
      <c r="R44" s="24">
        <v>19733245</v>
      </c>
      <c r="S44" s="24">
        <v>6290030</v>
      </c>
      <c r="T44" s="24">
        <v>7622461</v>
      </c>
      <c r="U44" s="24">
        <v>10716786</v>
      </c>
      <c r="V44" s="24">
        <v>24629277</v>
      </c>
      <c r="W44" s="24">
        <v>84606230</v>
      </c>
      <c r="X44" s="24">
        <v>116794890</v>
      </c>
      <c r="Y44" s="24">
        <v>-32188660</v>
      </c>
      <c r="Z44" s="6">
        <v>-27.56</v>
      </c>
      <c r="AA44" s="22">
        <v>117227890</v>
      </c>
    </row>
    <row r="45" spans="1:27" ht="13.5">
      <c r="A45" s="5" t="s">
        <v>49</v>
      </c>
      <c r="B45" s="3"/>
      <c r="C45" s="25">
        <v>95246915</v>
      </c>
      <c r="D45" s="25"/>
      <c r="E45" s="26">
        <v>127587051</v>
      </c>
      <c r="F45" s="27">
        <v>122490570</v>
      </c>
      <c r="G45" s="27">
        <v>3724518</v>
      </c>
      <c r="H45" s="27">
        <v>4110869</v>
      </c>
      <c r="I45" s="27">
        <v>5459355</v>
      </c>
      <c r="J45" s="27">
        <v>13294742</v>
      </c>
      <c r="K45" s="27">
        <v>5973648</v>
      </c>
      <c r="L45" s="27">
        <v>6724629</v>
      </c>
      <c r="M45" s="27">
        <v>23024154</v>
      </c>
      <c r="N45" s="27">
        <v>35722431</v>
      </c>
      <c r="O45" s="27">
        <v>7140379</v>
      </c>
      <c r="P45" s="27">
        <v>6498028</v>
      </c>
      <c r="Q45" s="27">
        <v>7452832</v>
      </c>
      <c r="R45" s="27">
        <v>21091239</v>
      </c>
      <c r="S45" s="27">
        <v>7617686</v>
      </c>
      <c r="T45" s="27">
        <v>7424583</v>
      </c>
      <c r="U45" s="27">
        <v>14035865</v>
      </c>
      <c r="V45" s="27">
        <v>29078134</v>
      </c>
      <c r="W45" s="27">
        <v>99186546</v>
      </c>
      <c r="X45" s="27">
        <v>127587050</v>
      </c>
      <c r="Y45" s="27">
        <v>-28400504</v>
      </c>
      <c r="Z45" s="7">
        <v>-22.26</v>
      </c>
      <c r="AA45" s="25">
        <v>122490570</v>
      </c>
    </row>
    <row r="46" spans="1:27" ht="13.5">
      <c r="A46" s="5" t="s">
        <v>50</v>
      </c>
      <c r="B46" s="3"/>
      <c r="C46" s="22">
        <v>54223947</v>
      </c>
      <c r="D46" s="22"/>
      <c r="E46" s="23">
        <v>76696764</v>
      </c>
      <c r="F46" s="24">
        <v>76933764</v>
      </c>
      <c r="G46" s="24">
        <v>2124676</v>
      </c>
      <c r="H46" s="24">
        <v>2946264</v>
      </c>
      <c r="I46" s="24">
        <v>4189854</v>
      </c>
      <c r="J46" s="24">
        <v>9260794</v>
      </c>
      <c r="K46" s="24">
        <v>4113125</v>
      </c>
      <c r="L46" s="24">
        <v>4544893</v>
      </c>
      <c r="M46" s="24">
        <v>4924355</v>
      </c>
      <c r="N46" s="24">
        <v>13582373</v>
      </c>
      <c r="O46" s="24">
        <v>3677447</v>
      </c>
      <c r="P46" s="24">
        <v>4204390</v>
      </c>
      <c r="Q46" s="24">
        <v>3600825</v>
      </c>
      <c r="R46" s="24">
        <v>11482662</v>
      </c>
      <c r="S46" s="24">
        <v>4144172</v>
      </c>
      <c r="T46" s="24">
        <v>4178141</v>
      </c>
      <c r="U46" s="24">
        <v>4191913</v>
      </c>
      <c r="V46" s="24">
        <v>12514226</v>
      </c>
      <c r="W46" s="24">
        <v>46840055</v>
      </c>
      <c r="X46" s="24">
        <v>76696764</v>
      </c>
      <c r="Y46" s="24">
        <v>-29856709</v>
      </c>
      <c r="Z46" s="6">
        <v>-38.93</v>
      </c>
      <c r="AA46" s="22">
        <v>76933764</v>
      </c>
    </row>
    <row r="47" spans="1:27" ht="13.5">
      <c r="A47" s="2" t="s">
        <v>51</v>
      </c>
      <c r="B47" s="8" t="s">
        <v>52</v>
      </c>
      <c r="C47" s="19">
        <v>4878589</v>
      </c>
      <c r="D47" s="19"/>
      <c r="E47" s="20">
        <v>4894498</v>
      </c>
      <c r="F47" s="21">
        <v>4894498</v>
      </c>
      <c r="G47" s="21">
        <v>339696</v>
      </c>
      <c r="H47" s="21">
        <v>611867</v>
      </c>
      <c r="I47" s="21">
        <v>995350</v>
      </c>
      <c r="J47" s="21">
        <v>1946913</v>
      </c>
      <c r="K47" s="21">
        <v>699780</v>
      </c>
      <c r="L47" s="21">
        <v>903207</v>
      </c>
      <c r="M47" s="21">
        <v>902802</v>
      </c>
      <c r="N47" s="21">
        <v>2505789</v>
      </c>
      <c r="O47" s="21">
        <v>519812</v>
      </c>
      <c r="P47" s="21">
        <v>697592</v>
      </c>
      <c r="Q47" s="21">
        <v>605546</v>
      </c>
      <c r="R47" s="21">
        <v>1822950</v>
      </c>
      <c r="S47" s="21">
        <v>611693</v>
      </c>
      <c r="T47" s="21">
        <v>674516</v>
      </c>
      <c r="U47" s="21">
        <v>722559</v>
      </c>
      <c r="V47" s="21">
        <v>2008768</v>
      </c>
      <c r="W47" s="21">
        <v>8284420</v>
      </c>
      <c r="X47" s="21">
        <v>4894498</v>
      </c>
      <c r="Y47" s="21">
        <v>3389922</v>
      </c>
      <c r="Z47" s="4">
        <v>69.26</v>
      </c>
      <c r="AA47" s="19">
        <v>4894498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1256145433</v>
      </c>
      <c r="D48" s="40">
        <f>+D28+D32+D38+D42+D47</f>
        <v>0</v>
      </c>
      <c r="E48" s="41">
        <f t="shared" si="9"/>
        <v>1380139101</v>
      </c>
      <c r="F48" s="42">
        <f t="shared" si="9"/>
        <v>1450845360</v>
      </c>
      <c r="G48" s="42">
        <f t="shared" si="9"/>
        <v>42174294</v>
      </c>
      <c r="H48" s="42">
        <f t="shared" si="9"/>
        <v>85430222</v>
      </c>
      <c r="I48" s="42">
        <f t="shared" si="9"/>
        <v>99715882</v>
      </c>
      <c r="J48" s="42">
        <f t="shared" si="9"/>
        <v>227320398</v>
      </c>
      <c r="K48" s="42">
        <f t="shared" si="9"/>
        <v>84233651</v>
      </c>
      <c r="L48" s="42">
        <f t="shared" si="9"/>
        <v>96135910</v>
      </c>
      <c r="M48" s="42">
        <f t="shared" si="9"/>
        <v>173069966</v>
      </c>
      <c r="N48" s="42">
        <f t="shared" si="9"/>
        <v>353439527</v>
      </c>
      <c r="O48" s="42">
        <f t="shared" si="9"/>
        <v>86164010</v>
      </c>
      <c r="P48" s="42">
        <f t="shared" si="9"/>
        <v>88476608</v>
      </c>
      <c r="Q48" s="42">
        <f t="shared" si="9"/>
        <v>90693100</v>
      </c>
      <c r="R48" s="42">
        <f t="shared" si="9"/>
        <v>265333718</v>
      </c>
      <c r="S48" s="42">
        <f t="shared" si="9"/>
        <v>93648251</v>
      </c>
      <c r="T48" s="42">
        <f t="shared" si="9"/>
        <v>97338893</v>
      </c>
      <c r="U48" s="42">
        <f t="shared" si="9"/>
        <v>111734513</v>
      </c>
      <c r="V48" s="42">
        <f t="shared" si="9"/>
        <v>302721657</v>
      </c>
      <c r="W48" s="42">
        <f t="shared" si="9"/>
        <v>1148815300</v>
      </c>
      <c r="X48" s="42">
        <f t="shared" si="9"/>
        <v>1380139101</v>
      </c>
      <c r="Y48" s="42">
        <f t="shared" si="9"/>
        <v>-231323801</v>
      </c>
      <c r="Z48" s="43">
        <f>+IF(X48&lt;&gt;0,+(Y48/X48)*100,0)</f>
        <v>-16.76090481259396</v>
      </c>
      <c r="AA48" s="40">
        <f>+AA28+AA32+AA38+AA42+AA47</f>
        <v>1450845360</v>
      </c>
    </row>
    <row r="49" spans="1:27" ht="13.5">
      <c r="A49" s="14" t="s">
        <v>58</v>
      </c>
      <c r="B49" s="15"/>
      <c r="C49" s="44">
        <f aca="true" t="shared" si="10" ref="C49:Y49">+C25-C48</f>
        <v>149670864</v>
      </c>
      <c r="D49" s="44">
        <f>+D25-D48</f>
        <v>0</v>
      </c>
      <c r="E49" s="45">
        <f t="shared" si="10"/>
        <v>56498303</v>
      </c>
      <c r="F49" s="46">
        <f t="shared" si="10"/>
        <v>21799727</v>
      </c>
      <c r="G49" s="46">
        <f t="shared" si="10"/>
        <v>449892742</v>
      </c>
      <c r="H49" s="46">
        <f t="shared" si="10"/>
        <v>-51853869</v>
      </c>
      <c r="I49" s="46">
        <f t="shared" si="10"/>
        <v>-23078011</v>
      </c>
      <c r="J49" s="46">
        <f t="shared" si="10"/>
        <v>374960862</v>
      </c>
      <c r="K49" s="46">
        <f t="shared" si="10"/>
        <v>-24240772</v>
      </c>
      <c r="L49" s="46">
        <f t="shared" si="10"/>
        <v>-18478433</v>
      </c>
      <c r="M49" s="46">
        <f t="shared" si="10"/>
        <v>-64483481</v>
      </c>
      <c r="N49" s="46">
        <f t="shared" si="10"/>
        <v>-107202686</v>
      </c>
      <c r="O49" s="46">
        <f t="shared" si="10"/>
        <v>-21863138</v>
      </c>
      <c r="P49" s="46">
        <f t="shared" si="10"/>
        <v>-185677</v>
      </c>
      <c r="Q49" s="46">
        <f t="shared" si="10"/>
        <v>3209947</v>
      </c>
      <c r="R49" s="46">
        <f t="shared" si="10"/>
        <v>-18838868</v>
      </c>
      <c r="S49" s="46">
        <f t="shared" si="10"/>
        <v>-28466029</v>
      </c>
      <c r="T49" s="46">
        <f t="shared" si="10"/>
        <v>-31743495</v>
      </c>
      <c r="U49" s="46">
        <f t="shared" si="10"/>
        <v>-45750643</v>
      </c>
      <c r="V49" s="46">
        <f t="shared" si="10"/>
        <v>-105960167</v>
      </c>
      <c r="W49" s="46">
        <f t="shared" si="10"/>
        <v>142959141</v>
      </c>
      <c r="X49" s="46">
        <f>IF(F25=F48,0,X25-X48)</f>
        <v>56498303</v>
      </c>
      <c r="Y49" s="46">
        <f t="shared" si="10"/>
        <v>86460838</v>
      </c>
      <c r="Z49" s="47">
        <f>+IF(X49&lt;&gt;0,+(Y49/X49)*100,0)</f>
        <v>153.0326282543389</v>
      </c>
      <c r="AA49" s="44">
        <f>+AA25-AA48</f>
        <v>21799727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985272025</v>
      </c>
      <c r="D5" s="19">
        <f>SUM(D6:D8)</f>
        <v>0</v>
      </c>
      <c r="E5" s="20">
        <f t="shared" si="0"/>
        <v>842691260</v>
      </c>
      <c r="F5" s="21">
        <f t="shared" si="0"/>
        <v>862691260</v>
      </c>
      <c r="G5" s="21">
        <f t="shared" si="0"/>
        <v>253712643</v>
      </c>
      <c r="H5" s="21">
        <f t="shared" si="0"/>
        <v>42559591</v>
      </c>
      <c r="I5" s="21">
        <f t="shared" si="0"/>
        <v>38841418</v>
      </c>
      <c r="J5" s="21">
        <f t="shared" si="0"/>
        <v>335113652</v>
      </c>
      <c r="K5" s="21">
        <f t="shared" si="0"/>
        <v>38679232</v>
      </c>
      <c r="L5" s="21">
        <f t="shared" si="0"/>
        <v>44588812</v>
      </c>
      <c r="M5" s="21">
        <f t="shared" si="0"/>
        <v>207668008</v>
      </c>
      <c r="N5" s="21">
        <f t="shared" si="0"/>
        <v>290936052</v>
      </c>
      <c r="O5" s="21">
        <f t="shared" si="0"/>
        <v>40286932</v>
      </c>
      <c r="P5" s="21">
        <f t="shared" si="0"/>
        <v>41018362</v>
      </c>
      <c r="Q5" s="21">
        <f t="shared" si="0"/>
        <v>173904015</v>
      </c>
      <c r="R5" s="21">
        <f t="shared" si="0"/>
        <v>255209309</v>
      </c>
      <c r="S5" s="21">
        <f t="shared" si="0"/>
        <v>44982727</v>
      </c>
      <c r="T5" s="21">
        <f t="shared" si="0"/>
        <v>41607990</v>
      </c>
      <c r="U5" s="21">
        <f t="shared" si="0"/>
        <v>44426911</v>
      </c>
      <c r="V5" s="21">
        <f t="shared" si="0"/>
        <v>131017628</v>
      </c>
      <c r="W5" s="21">
        <f t="shared" si="0"/>
        <v>1012276641</v>
      </c>
      <c r="X5" s="21">
        <f t="shared" si="0"/>
        <v>842691260</v>
      </c>
      <c r="Y5" s="21">
        <f t="shared" si="0"/>
        <v>169585381</v>
      </c>
      <c r="Z5" s="4">
        <f>+IF(X5&lt;&gt;0,+(Y5/X5)*100,0)</f>
        <v>20.12426009971908</v>
      </c>
      <c r="AA5" s="19">
        <f>SUM(AA6:AA8)</f>
        <v>862691260</v>
      </c>
    </row>
    <row r="6" spans="1:27" ht="13.5">
      <c r="A6" s="5" t="s">
        <v>33</v>
      </c>
      <c r="B6" s="3"/>
      <c r="C6" s="22">
        <v>654764802</v>
      </c>
      <c r="D6" s="22"/>
      <c r="E6" s="23">
        <v>624758996</v>
      </c>
      <c r="F6" s="24">
        <v>644758996</v>
      </c>
      <c r="G6" s="24">
        <v>213848049</v>
      </c>
      <c r="H6" s="24">
        <v>13447739</v>
      </c>
      <c r="I6" s="24">
        <v>12111390</v>
      </c>
      <c r="J6" s="24">
        <v>239407178</v>
      </c>
      <c r="K6" s="24">
        <v>12108322</v>
      </c>
      <c r="L6" s="24">
        <v>12495112</v>
      </c>
      <c r="M6" s="24">
        <v>177502750</v>
      </c>
      <c r="N6" s="24">
        <v>202106184</v>
      </c>
      <c r="O6" s="24">
        <v>12489655</v>
      </c>
      <c r="P6" s="24">
        <v>13454962</v>
      </c>
      <c r="Q6" s="24">
        <v>143004433</v>
      </c>
      <c r="R6" s="24">
        <v>168949050</v>
      </c>
      <c r="S6" s="24">
        <v>11450509</v>
      </c>
      <c r="T6" s="24">
        <v>13639827</v>
      </c>
      <c r="U6" s="24">
        <v>14134979</v>
      </c>
      <c r="V6" s="24">
        <v>39225315</v>
      </c>
      <c r="W6" s="24">
        <v>649687727</v>
      </c>
      <c r="X6" s="24">
        <v>624758996</v>
      </c>
      <c r="Y6" s="24">
        <v>24928731</v>
      </c>
      <c r="Z6" s="6">
        <v>3.99</v>
      </c>
      <c r="AA6" s="22">
        <v>644758996</v>
      </c>
    </row>
    <row r="7" spans="1:27" ht="13.5">
      <c r="A7" s="5" t="s">
        <v>34</v>
      </c>
      <c r="B7" s="3"/>
      <c r="C7" s="25">
        <v>330507223</v>
      </c>
      <c r="D7" s="25"/>
      <c r="E7" s="26">
        <v>217932264</v>
      </c>
      <c r="F7" s="27">
        <v>217932264</v>
      </c>
      <c r="G7" s="27">
        <v>39864594</v>
      </c>
      <c r="H7" s="27">
        <v>29111852</v>
      </c>
      <c r="I7" s="27">
        <v>26730028</v>
      </c>
      <c r="J7" s="27">
        <v>95706474</v>
      </c>
      <c r="K7" s="27">
        <v>26570910</v>
      </c>
      <c r="L7" s="27">
        <v>32093700</v>
      </c>
      <c r="M7" s="27">
        <v>30165258</v>
      </c>
      <c r="N7" s="27">
        <v>88829868</v>
      </c>
      <c r="O7" s="27">
        <v>27797277</v>
      </c>
      <c r="P7" s="27">
        <v>27563400</v>
      </c>
      <c r="Q7" s="27">
        <v>30899582</v>
      </c>
      <c r="R7" s="27">
        <v>86260259</v>
      </c>
      <c r="S7" s="27">
        <v>33532218</v>
      </c>
      <c r="T7" s="27">
        <v>27968163</v>
      </c>
      <c r="U7" s="27">
        <v>30291932</v>
      </c>
      <c r="V7" s="27">
        <v>91792313</v>
      </c>
      <c r="W7" s="27">
        <v>362588914</v>
      </c>
      <c r="X7" s="27">
        <v>217932264</v>
      </c>
      <c r="Y7" s="27">
        <v>144656650</v>
      </c>
      <c r="Z7" s="7">
        <v>66.38</v>
      </c>
      <c r="AA7" s="25">
        <v>217932264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20391951</v>
      </c>
      <c r="D9" s="19">
        <f>SUM(D10:D14)</f>
        <v>0</v>
      </c>
      <c r="E9" s="20">
        <f t="shared" si="1"/>
        <v>85063189</v>
      </c>
      <c r="F9" s="21">
        <f t="shared" si="1"/>
        <v>85063189</v>
      </c>
      <c r="G9" s="21">
        <f t="shared" si="1"/>
        <v>1185520</v>
      </c>
      <c r="H9" s="21">
        <f t="shared" si="1"/>
        <v>271630</v>
      </c>
      <c r="I9" s="21">
        <f t="shared" si="1"/>
        <v>1762210</v>
      </c>
      <c r="J9" s="21">
        <f t="shared" si="1"/>
        <v>3219360</v>
      </c>
      <c r="K9" s="21">
        <f t="shared" si="1"/>
        <v>1122637</v>
      </c>
      <c r="L9" s="21">
        <f t="shared" si="1"/>
        <v>654495</v>
      </c>
      <c r="M9" s="21">
        <f t="shared" si="1"/>
        <v>646764</v>
      </c>
      <c r="N9" s="21">
        <f t="shared" si="1"/>
        <v>2423896</v>
      </c>
      <c r="O9" s="21">
        <f t="shared" si="1"/>
        <v>306521</v>
      </c>
      <c r="P9" s="21">
        <f t="shared" si="1"/>
        <v>1855441</v>
      </c>
      <c r="Q9" s="21">
        <f t="shared" si="1"/>
        <v>1047604</v>
      </c>
      <c r="R9" s="21">
        <f t="shared" si="1"/>
        <v>3209566</v>
      </c>
      <c r="S9" s="21">
        <f t="shared" si="1"/>
        <v>1741391</v>
      </c>
      <c r="T9" s="21">
        <f t="shared" si="1"/>
        <v>1190966</v>
      </c>
      <c r="U9" s="21">
        <f t="shared" si="1"/>
        <v>1037915</v>
      </c>
      <c r="V9" s="21">
        <f t="shared" si="1"/>
        <v>3970272</v>
      </c>
      <c r="W9" s="21">
        <f t="shared" si="1"/>
        <v>12823094</v>
      </c>
      <c r="X9" s="21">
        <f t="shared" si="1"/>
        <v>558859773</v>
      </c>
      <c r="Y9" s="21">
        <f t="shared" si="1"/>
        <v>-546036679</v>
      </c>
      <c r="Z9" s="4">
        <f>+IF(X9&lt;&gt;0,+(Y9/X9)*100,0)</f>
        <v>-97.70548988860574</v>
      </c>
      <c r="AA9" s="19">
        <f>SUM(AA10:AA14)</f>
        <v>85063189</v>
      </c>
    </row>
    <row r="10" spans="1:27" ht="13.5">
      <c r="A10" s="5" t="s">
        <v>37</v>
      </c>
      <c r="B10" s="3"/>
      <c r="C10" s="22"/>
      <c r="D10" s="22"/>
      <c r="E10" s="23">
        <v>30882895</v>
      </c>
      <c r="F10" s="24">
        <v>30882895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30882895</v>
      </c>
      <c r="Y10" s="24">
        <v>-30882895</v>
      </c>
      <c r="Z10" s="6">
        <v>-100</v>
      </c>
      <c r="AA10" s="22">
        <v>30882895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11274674</v>
      </c>
      <c r="D12" s="22"/>
      <c r="E12" s="23">
        <v>7192203</v>
      </c>
      <c r="F12" s="24">
        <v>7192203</v>
      </c>
      <c r="G12" s="24">
        <v>151673</v>
      </c>
      <c r="H12" s="24">
        <v>152904</v>
      </c>
      <c r="I12" s="24">
        <v>172721</v>
      </c>
      <c r="J12" s="24">
        <v>477298</v>
      </c>
      <c r="K12" s="24">
        <v>160334</v>
      </c>
      <c r="L12" s="24">
        <v>86187</v>
      </c>
      <c r="M12" s="24">
        <v>156061</v>
      </c>
      <c r="N12" s="24">
        <v>402582</v>
      </c>
      <c r="O12" s="24">
        <v>197964</v>
      </c>
      <c r="P12" s="24">
        <v>123134</v>
      </c>
      <c r="Q12" s="24">
        <v>101468</v>
      </c>
      <c r="R12" s="24">
        <v>422566</v>
      </c>
      <c r="S12" s="24">
        <v>214991</v>
      </c>
      <c r="T12" s="24">
        <v>240884</v>
      </c>
      <c r="U12" s="24">
        <v>395703</v>
      </c>
      <c r="V12" s="24">
        <v>851578</v>
      </c>
      <c r="W12" s="24">
        <v>2154024</v>
      </c>
      <c r="X12" s="24">
        <v>7192203</v>
      </c>
      <c r="Y12" s="24">
        <v>-5038179</v>
      </c>
      <c r="Z12" s="6">
        <v>-70.05</v>
      </c>
      <c r="AA12" s="22">
        <v>7192203</v>
      </c>
    </row>
    <row r="13" spans="1:27" ht="13.5">
      <c r="A13" s="5" t="s">
        <v>40</v>
      </c>
      <c r="B13" s="3"/>
      <c r="C13" s="22">
        <v>9117277</v>
      </c>
      <c r="D13" s="22"/>
      <c r="E13" s="23">
        <v>46988091</v>
      </c>
      <c r="F13" s="24">
        <v>46988091</v>
      </c>
      <c r="G13" s="24">
        <v>1033847</v>
      </c>
      <c r="H13" s="24">
        <v>118726</v>
      </c>
      <c r="I13" s="24">
        <v>1589489</v>
      </c>
      <c r="J13" s="24">
        <v>2742062</v>
      </c>
      <c r="K13" s="24">
        <v>962303</v>
      </c>
      <c r="L13" s="24">
        <v>568308</v>
      </c>
      <c r="M13" s="24">
        <v>490703</v>
      </c>
      <c r="N13" s="24">
        <v>2021314</v>
      </c>
      <c r="O13" s="24">
        <v>108557</v>
      </c>
      <c r="P13" s="24">
        <v>1732307</v>
      </c>
      <c r="Q13" s="24">
        <v>946136</v>
      </c>
      <c r="R13" s="24">
        <v>2787000</v>
      </c>
      <c r="S13" s="24">
        <v>1526400</v>
      </c>
      <c r="T13" s="24">
        <v>950082</v>
      </c>
      <c r="U13" s="24">
        <v>642212</v>
      </c>
      <c r="V13" s="24">
        <v>3118694</v>
      </c>
      <c r="W13" s="24">
        <v>10669070</v>
      </c>
      <c r="X13" s="24">
        <v>520784675</v>
      </c>
      <c r="Y13" s="24">
        <v>-510115605</v>
      </c>
      <c r="Z13" s="6">
        <v>-97.95</v>
      </c>
      <c r="AA13" s="22">
        <v>46988091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5950937</v>
      </c>
      <c r="F15" s="21">
        <f t="shared" si="2"/>
        <v>5950937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5950937</v>
      </c>
      <c r="Y15" s="21">
        <f t="shared" si="2"/>
        <v>-5950937</v>
      </c>
      <c r="Z15" s="4">
        <f>+IF(X15&lt;&gt;0,+(Y15/X15)*100,0)</f>
        <v>-100</v>
      </c>
      <c r="AA15" s="19">
        <f>SUM(AA16:AA18)</f>
        <v>5950937</v>
      </c>
    </row>
    <row r="16" spans="1:27" ht="13.5">
      <c r="A16" s="5" t="s">
        <v>43</v>
      </c>
      <c r="B16" s="3"/>
      <c r="C16" s="22"/>
      <c r="D16" s="22"/>
      <c r="E16" s="23">
        <v>5950937</v>
      </c>
      <c r="F16" s="24">
        <v>5950937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5950937</v>
      </c>
      <c r="Y16" s="24">
        <v>-5950937</v>
      </c>
      <c r="Z16" s="6">
        <v>-100</v>
      </c>
      <c r="AA16" s="22">
        <v>5950937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945308825</v>
      </c>
      <c r="D19" s="19">
        <f>SUM(D20:D23)</f>
        <v>0</v>
      </c>
      <c r="E19" s="20">
        <f t="shared" si="3"/>
        <v>1209900118</v>
      </c>
      <c r="F19" s="21">
        <f t="shared" si="3"/>
        <v>1209900118</v>
      </c>
      <c r="G19" s="21">
        <f t="shared" si="3"/>
        <v>95439478</v>
      </c>
      <c r="H19" s="21">
        <f t="shared" si="3"/>
        <v>106991376</v>
      </c>
      <c r="I19" s="21">
        <f t="shared" si="3"/>
        <v>111597521</v>
      </c>
      <c r="J19" s="21">
        <f t="shared" si="3"/>
        <v>314028375</v>
      </c>
      <c r="K19" s="21">
        <f t="shared" si="3"/>
        <v>97618288</v>
      </c>
      <c r="L19" s="21">
        <f t="shared" si="3"/>
        <v>95386333</v>
      </c>
      <c r="M19" s="21">
        <f t="shared" si="3"/>
        <v>97882861</v>
      </c>
      <c r="N19" s="21">
        <f t="shared" si="3"/>
        <v>290887482</v>
      </c>
      <c r="O19" s="21">
        <f t="shared" si="3"/>
        <v>93316958</v>
      </c>
      <c r="P19" s="21">
        <f t="shared" si="3"/>
        <v>103207524</v>
      </c>
      <c r="Q19" s="21">
        <f t="shared" si="3"/>
        <v>73115933</v>
      </c>
      <c r="R19" s="21">
        <f t="shared" si="3"/>
        <v>269640415</v>
      </c>
      <c r="S19" s="21">
        <f t="shared" si="3"/>
        <v>81423125</v>
      </c>
      <c r="T19" s="21">
        <f t="shared" si="3"/>
        <v>111333439</v>
      </c>
      <c r="U19" s="21">
        <f t="shared" si="3"/>
        <v>102136074</v>
      </c>
      <c r="V19" s="21">
        <f t="shared" si="3"/>
        <v>294892638</v>
      </c>
      <c r="W19" s="21">
        <f t="shared" si="3"/>
        <v>1169448910</v>
      </c>
      <c r="X19" s="21">
        <f t="shared" si="3"/>
        <v>1209900120</v>
      </c>
      <c r="Y19" s="21">
        <f t="shared" si="3"/>
        <v>-40451210</v>
      </c>
      <c r="Z19" s="4">
        <f>+IF(X19&lt;&gt;0,+(Y19/X19)*100,0)</f>
        <v>-3.343351185054846</v>
      </c>
      <c r="AA19" s="19">
        <f>SUM(AA20:AA23)</f>
        <v>1209900118</v>
      </c>
    </row>
    <row r="20" spans="1:27" ht="13.5">
      <c r="A20" s="5" t="s">
        <v>47</v>
      </c>
      <c r="B20" s="3"/>
      <c r="C20" s="22">
        <v>415683955</v>
      </c>
      <c r="D20" s="22"/>
      <c r="E20" s="23">
        <v>788042312</v>
      </c>
      <c r="F20" s="24">
        <v>788042312</v>
      </c>
      <c r="G20" s="24">
        <v>44130381</v>
      </c>
      <c r="H20" s="24">
        <v>56718021</v>
      </c>
      <c r="I20" s="24">
        <v>62302744</v>
      </c>
      <c r="J20" s="24">
        <v>163151146</v>
      </c>
      <c r="K20" s="24">
        <v>45486574</v>
      </c>
      <c r="L20" s="24">
        <v>39501352</v>
      </c>
      <c r="M20" s="24">
        <v>45836727</v>
      </c>
      <c r="N20" s="24">
        <v>130824653</v>
      </c>
      <c r="O20" s="24">
        <v>39776119</v>
      </c>
      <c r="P20" s="24">
        <v>49405952</v>
      </c>
      <c r="Q20" s="24">
        <v>23548389</v>
      </c>
      <c r="R20" s="24">
        <v>112730460</v>
      </c>
      <c r="S20" s="24">
        <v>35618928</v>
      </c>
      <c r="T20" s="24">
        <v>41655684</v>
      </c>
      <c r="U20" s="24">
        <v>40486881</v>
      </c>
      <c r="V20" s="24">
        <v>117761493</v>
      </c>
      <c r="W20" s="24">
        <v>524467752</v>
      </c>
      <c r="X20" s="24">
        <v>788042313</v>
      </c>
      <c r="Y20" s="24">
        <v>-263574561</v>
      </c>
      <c r="Z20" s="6">
        <v>-33.45</v>
      </c>
      <c r="AA20" s="22">
        <v>788042312</v>
      </c>
    </row>
    <row r="21" spans="1:27" ht="13.5">
      <c r="A21" s="5" t="s">
        <v>48</v>
      </c>
      <c r="B21" s="3"/>
      <c r="C21" s="22">
        <v>322440413</v>
      </c>
      <c r="D21" s="22"/>
      <c r="E21" s="23">
        <v>220480075</v>
      </c>
      <c r="F21" s="24">
        <v>220480075</v>
      </c>
      <c r="G21" s="24">
        <v>30426108</v>
      </c>
      <c r="H21" s="24">
        <v>29389433</v>
      </c>
      <c r="I21" s="24">
        <v>28411328</v>
      </c>
      <c r="J21" s="24">
        <v>88226869</v>
      </c>
      <c r="K21" s="24">
        <v>31192354</v>
      </c>
      <c r="L21" s="24">
        <v>34959399</v>
      </c>
      <c r="M21" s="24">
        <v>31145028</v>
      </c>
      <c r="N21" s="24">
        <v>97296781</v>
      </c>
      <c r="O21" s="24">
        <v>32653632</v>
      </c>
      <c r="P21" s="24">
        <v>32294808</v>
      </c>
      <c r="Q21" s="24">
        <v>28354591</v>
      </c>
      <c r="R21" s="24">
        <v>93303031</v>
      </c>
      <c r="S21" s="24">
        <v>24556911</v>
      </c>
      <c r="T21" s="24">
        <v>24978898</v>
      </c>
      <c r="U21" s="24">
        <v>38279544</v>
      </c>
      <c r="V21" s="24">
        <v>87815353</v>
      </c>
      <c r="W21" s="24">
        <v>366642034</v>
      </c>
      <c r="X21" s="24">
        <v>220480076</v>
      </c>
      <c r="Y21" s="24">
        <v>146161958</v>
      </c>
      <c r="Z21" s="6">
        <v>66.29</v>
      </c>
      <c r="AA21" s="22">
        <v>220480075</v>
      </c>
    </row>
    <row r="22" spans="1:27" ht="13.5">
      <c r="A22" s="5" t="s">
        <v>49</v>
      </c>
      <c r="B22" s="3"/>
      <c r="C22" s="25">
        <v>128256386</v>
      </c>
      <c r="D22" s="25"/>
      <c r="E22" s="26">
        <v>128860618</v>
      </c>
      <c r="F22" s="27">
        <v>128860618</v>
      </c>
      <c r="G22" s="27">
        <v>12888895</v>
      </c>
      <c r="H22" s="27">
        <v>12887142</v>
      </c>
      <c r="I22" s="27">
        <v>12891356</v>
      </c>
      <c r="J22" s="27">
        <v>38667393</v>
      </c>
      <c r="K22" s="27">
        <v>12935232</v>
      </c>
      <c r="L22" s="27">
        <v>12902898</v>
      </c>
      <c r="M22" s="27">
        <v>12906559</v>
      </c>
      <c r="N22" s="27">
        <v>38744689</v>
      </c>
      <c r="O22" s="27">
        <v>12895425</v>
      </c>
      <c r="P22" s="27">
        <v>13331923</v>
      </c>
      <c r="Q22" s="27">
        <v>13141287</v>
      </c>
      <c r="R22" s="27">
        <v>39368635</v>
      </c>
      <c r="S22" s="27">
        <v>13144561</v>
      </c>
      <c r="T22" s="27">
        <v>27150562</v>
      </c>
      <c r="U22" s="27">
        <v>14422753</v>
      </c>
      <c r="V22" s="27">
        <v>54717876</v>
      </c>
      <c r="W22" s="27">
        <v>171498593</v>
      </c>
      <c r="X22" s="27">
        <v>128860618</v>
      </c>
      <c r="Y22" s="27">
        <v>42637975</v>
      </c>
      <c r="Z22" s="7">
        <v>33.09</v>
      </c>
      <c r="AA22" s="25">
        <v>128860618</v>
      </c>
    </row>
    <row r="23" spans="1:27" ht="13.5">
      <c r="A23" s="5" t="s">
        <v>50</v>
      </c>
      <c r="B23" s="3"/>
      <c r="C23" s="22">
        <v>78928071</v>
      </c>
      <c r="D23" s="22"/>
      <c r="E23" s="23">
        <v>72517113</v>
      </c>
      <c r="F23" s="24">
        <v>72517113</v>
      </c>
      <c r="G23" s="24">
        <v>7994094</v>
      </c>
      <c r="H23" s="24">
        <v>7996780</v>
      </c>
      <c r="I23" s="24">
        <v>7992093</v>
      </c>
      <c r="J23" s="24">
        <v>23982967</v>
      </c>
      <c r="K23" s="24">
        <v>8004128</v>
      </c>
      <c r="L23" s="24">
        <v>8022684</v>
      </c>
      <c r="M23" s="24">
        <v>7994547</v>
      </c>
      <c r="N23" s="24">
        <v>24021359</v>
      </c>
      <c r="O23" s="24">
        <v>7991782</v>
      </c>
      <c r="P23" s="24">
        <v>8174841</v>
      </c>
      <c r="Q23" s="24">
        <v>8071666</v>
      </c>
      <c r="R23" s="24">
        <v>24238289</v>
      </c>
      <c r="S23" s="24">
        <v>8102725</v>
      </c>
      <c r="T23" s="24">
        <v>17548295</v>
      </c>
      <c r="U23" s="24">
        <v>8946896</v>
      </c>
      <c r="V23" s="24">
        <v>34597916</v>
      </c>
      <c r="W23" s="24">
        <v>106840531</v>
      </c>
      <c r="X23" s="24">
        <v>72517113</v>
      </c>
      <c r="Y23" s="24">
        <v>34323418</v>
      </c>
      <c r="Z23" s="6">
        <v>47.33</v>
      </c>
      <c r="AA23" s="22">
        <v>72517113</v>
      </c>
    </row>
    <row r="24" spans="1:27" ht="13.5">
      <c r="A24" s="2" t="s">
        <v>51</v>
      </c>
      <c r="B24" s="8" t="s">
        <v>52</v>
      </c>
      <c r="C24" s="19">
        <v>11122174</v>
      </c>
      <c r="D24" s="19"/>
      <c r="E24" s="20">
        <v>11230336</v>
      </c>
      <c r="F24" s="21">
        <v>11230336</v>
      </c>
      <c r="G24" s="21"/>
      <c r="H24" s="21">
        <v>1735159</v>
      </c>
      <c r="I24" s="21">
        <v>1710344</v>
      </c>
      <c r="J24" s="21">
        <v>3445503</v>
      </c>
      <c r="K24" s="21">
        <v>1746154</v>
      </c>
      <c r="L24" s="21">
        <v>1826756</v>
      </c>
      <c r="M24" s="21">
        <v>1914263</v>
      </c>
      <c r="N24" s="21">
        <v>5487173</v>
      </c>
      <c r="O24" s="21">
        <v>1884770</v>
      </c>
      <c r="P24" s="21">
        <v>1633790</v>
      </c>
      <c r="Q24" s="21">
        <v>1196211</v>
      </c>
      <c r="R24" s="21">
        <v>4714771</v>
      </c>
      <c r="S24" s="21">
        <v>1852680</v>
      </c>
      <c r="T24" s="21">
        <v>1541790</v>
      </c>
      <c r="U24" s="21">
        <v>1473531</v>
      </c>
      <c r="V24" s="21">
        <v>4868001</v>
      </c>
      <c r="W24" s="21">
        <v>18515448</v>
      </c>
      <c r="X24" s="21">
        <v>11230336</v>
      </c>
      <c r="Y24" s="21">
        <v>7285112</v>
      </c>
      <c r="Z24" s="4">
        <v>64.87</v>
      </c>
      <c r="AA24" s="19">
        <v>11230336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1962094975</v>
      </c>
      <c r="D25" s="40">
        <f>+D5+D9+D15+D19+D24</f>
        <v>0</v>
      </c>
      <c r="E25" s="41">
        <f t="shared" si="4"/>
        <v>2154835840</v>
      </c>
      <c r="F25" s="42">
        <f t="shared" si="4"/>
        <v>2174835840</v>
      </c>
      <c r="G25" s="42">
        <f t="shared" si="4"/>
        <v>350337641</v>
      </c>
      <c r="H25" s="42">
        <f t="shared" si="4"/>
        <v>151557756</v>
      </c>
      <c r="I25" s="42">
        <f t="shared" si="4"/>
        <v>153911493</v>
      </c>
      <c r="J25" s="42">
        <f t="shared" si="4"/>
        <v>655806890</v>
      </c>
      <c r="K25" s="42">
        <f t="shared" si="4"/>
        <v>139166311</v>
      </c>
      <c r="L25" s="42">
        <f t="shared" si="4"/>
        <v>142456396</v>
      </c>
      <c r="M25" s="42">
        <f t="shared" si="4"/>
        <v>308111896</v>
      </c>
      <c r="N25" s="42">
        <f t="shared" si="4"/>
        <v>589734603</v>
      </c>
      <c r="O25" s="42">
        <f t="shared" si="4"/>
        <v>135795181</v>
      </c>
      <c r="P25" s="42">
        <f t="shared" si="4"/>
        <v>147715117</v>
      </c>
      <c r="Q25" s="42">
        <f t="shared" si="4"/>
        <v>249263763</v>
      </c>
      <c r="R25" s="42">
        <f t="shared" si="4"/>
        <v>532774061</v>
      </c>
      <c r="S25" s="42">
        <f t="shared" si="4"/>
        <v>129999923</v>
      </c>
      <c r="T25" s="42">
        <f t="shared" si="4"/>
        <v>155674185</v>
      </c>
      <c r="U25" s="42">
        <f t="shared" si="4"/>
        <v>149074431</v>
      </c>
      <c r="V25" s="42">
        <f t="shared" si="4"/>
        <v>434748539</v>
      </c>
      <c r="W25" s="42">
        <f t="shared" si="4"/>
        <v>2213064093</v>
      </c>
      <c r="X25" s="42">
        <f t="shared" si="4"/>
        <v>2628632426</v>
      </c>
      <c r="Y25" s="42">
        <f t="shared" si="4"/>
        <v>-415568333</v>
      </c>
      <c r="Z25" s="43">
        <f>+IF(X25&lt;&gt;0,+(Y25/X25)*100,0)</f>
        <v>-15.809297979039691</v>
      </c>
      <c r="AA25" s="40">
        <f>+AA5+AA9+AA15+AA19+AA24</f>
        <v>2174835840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1067741135</v>
      </c>
      <c r="D28" s="19">
        <f>SUM(D29:D31)</f>
        <v>0</v>
      </c>
      <c r="E28" s="20">
        <f t="shared" si="5"/>
        <v>419925353</v>
      </c>
      <c r="F28" s="21">
        <f t="shared" si="5"/>
        <v>419924353</v>
      </c>
      <c r="G28" s="21">
        <f t="shared" si="5"/>
        <v>25455822</v>
      </c>
      <c r="H28" s="21">
        <f t="shared" si="5"/>
        <v>22536457</v>
      </c>
      <c r="I28" s="21">
        <f t="shared" si="5"/>
        <v>35290838</v>
      </c>
      <c r="J28" s="21">
        <f t="shared" si="5"/>
        <v>83283117</v>
      </c>
      <c r="K28" s="21">
        <f t="shared" si="5"/>
        <v>28904617</v>
      </c>
      <c r="L28" s="21">
        <f t="shared" si="5"/>
        <v>28400502</v>
      </c>
      <c r="M28" s="21">
        <f t="shared" si="5"/>
        <v>32567709</v>
      </c>
      <c r="N28" s="21">
        <f t="shared" si="5"/>
        <v>89872828</v>
      </c>
      <c r="O28" s="21">
        <f t="shared" si="5"/>
        <v>24997661</v>
      </c>
      <c r="P28" s="21">
        <f t="shared" si="5"/>
        <v>26836925</v>
      </c>
      <c r="Q28" s="21">
        <f t="shared" si="5"/>
        <v>32562771</v>
      </c>
      <c r="R28" s="21">
        <f t="shared" si="5"/>
        <v>84397357</v>
      </c>
      <c r="S28" s="21">
        <f t="shared" si="5"/>
        <v>33026303</v>
      </c>
      <c r="T28" s="21">
        <f t="shared" si="5"/>
        <v>27935729</v>
      </c>
      <c r="U28" s="21">
        <f t="shared" si="5"/>
        <v>28097744</v>
      </c>
      <c r="V28" s="21">
        <f t="shared" si="5"/>
        <v>89059776</v>
      </c>
      <c r="W28" s="21">
        <f t="shared" si="5"/>
        <v>346613078</v>
      </c>
      <c r="X28" s="21">
        <f t="shared" si="5"/>
        <v>419925169</v>
      </c>
      <c r="Y28" s="21">
        <f t="shared" si="5"/>
        <v>-73312091</v>
      </c>
      <c r="Z28" s="4">
        <f>+IF(X28&lt;&gt;0,+(Y28/X28)*100,0)</f>
        <v>-17.45837030311465</v>
      </c>
      <c r="AA28" s="19">
        <f>SUM(AA29:AA31)</f>
        <v>419924353</v>
      </c>
    </row>
    <row r="29" spans="1:27" ht="13.5">
      <c r="A29" s="5" t="s">
        <v>33</v>
      </c>
      <c r="B29" s="3"/>
      <c r="C29" s="22">
        <v>831048838</v>
      </c>
      <c r="D29" s="22"/>
      <c r="E29" s="23">
        <v>158150725</v>
      </c>
      <c r="F29" s="24">
        <v>158150725</v>
      </c>
      <c r="G29" s="24">
        <v>15061508</v>
      </c>
      <c r="H29" s="24">
        <v>11227185</v>
      </c>
      <c r="I29" s="24">
        <v>24071514</v>
      </c>
      <c r="J29" s="24">
        <v>50360207</v>
      </c>
      <c r="K29" s="24">
        <v>18421491</v>
      </c>
      <c r="L29" s="24">
        <v>17723066</v>
      </c>
      <c r="M29" s="24">
        <v>19664654</v>
      </c>
      <c r="N29" s="24">
        <v>55809211</v>
      </c>
      <c r="O29" s="24">
        <v>14780442</v>
      </c>
      <c r="P29" s="24">
        <v>16995237</v>
      </c>
      <c r="Q29" s="24">
        <v>17224720</v>
      </c>
      <c r="R29" s="24">
        <v>49000399</v>
      </c>
      <c r="S29" s="24">
        <v>19618445</v>
      </c>
      <c r="T29" s="24">
        <v>17865374</v>
      </c>
      <c r="U29" s="24">
        <v>17087785</v>
      </c>
      <c r="V29" s="24">
        <v>54571604</v>
      </c>
      <c r="W29" s="24">
        <v>209741421</v>
      </c>
      <c r="X29" s="24">
        <v>158151327</v>
      </c>
      <c r="Y29" s="24">
        <v>51590094</v>
      </c>
      <c r="Z29" s="6">
        <v>32.62</v>
      </c>
      <c r="AA29" s="22">
        <v>158150725</v>
      </c>
    </row>
    <row r="30" spans="1:27" ht="13.5">
      <c r="A30" s="5" t="s">
        <v>34</v>
      </c>
      <c r="B30" s="3"/>
      <c r="C30" s="25">
        <v>176175389</v>
      </c>
      <c r="D30" s="25"/>
      <c r="E30" s="26">
        <v>203449072</v>
      </c>
      <c r="F30" s="27">
        <v>203448072</v>
      </c>
      <c r="G30" s="27">
        <v>5948259</v>
      </c>
      <c r="H30" s="27">
        <v>6672974</v>
      </c>
      <c r="I30" s="27">
        <v>4765902</v>
      </c>
      <c r="J30" s="27">
        <v>17387135</v>
      </c>
      <c r="K30" s="27">
        <v>6025304</v>
      </c>
      <c r="L30" s="27">
        <v>4700468</v>
      </c>
      <c r="M30" s="27">
        <v>5952094</v>
      </c>
      <c r="N30" s="27">
        <v>16677866</v>
      </c>
      <c r="O30" s="27">
        <v>6734998</v>
      </c>
      <c r="P30" s="27">
        <v>4805055</v>
      </c>
      <c r="Q30" s="27">
        <v>9013489</v>
      </c>
      <c r="R30" s="27">
        <v>20553542</v>
      </c>
      <c r="S30" s="27">
        <v>6428626</v>
      </c>
      <c r="T30" s="27">
        <v>5874437</v>
      </c>
      <c r="U30" s="27">
        <v>5515124</v>
      </c>
      <c r="V30" s="27">
        <v>17818187</v>
      </c>
      <c r="W30" s="27">
        <v>72436730</v>
      </c>
      <c r="X30" s="27">
        <v>203448065</v>
      </c>
      <c r="Y30" s="27">
        <v>-131011335</v>
      </c>
      <c r="Z30" s="7">
        <v>-64.4</v>
      </c>
      <c r="AA30" s="25">
        <v>203448072</v>
      </c>
    </row>
    <row r="31" spans="1:27" ht="13.5">
      <c r="A31" s="5" t="s">
        <v>35</v>
      </c>
      <c r="B31" s="3"/>
      <c r="C31" s="22">
        <v>60516908</v>
      </c>
      <c r="D31" s="22"/>
      <c r="E31" s="23">
        <v>58325556</v>
      </c>
      <c r="F31" s="24">
        <v>58325556</v>
      </c>
      <c r="G31" s="24">
        <v>4446055</v>
      </c>
      <c r="H31" s="24">
        <v>4636298</v>
      </c>
      <c r="I31" s="24">
        <v>6453422</v>
      </c>
      <c r="J31" s="24">
        <v>15535775</v>
      </c>
      <c r="K31" s="24">
        <v>4457822</v>
      </c>
      <c r="L31" s="24">
        <v>5976968</v>
      </c>
      <c r="M31" s="24">
        <v>6950961</v>
      </c>
      <c r="N31" s="24">
        <v>17385751</v>
      </c>
      <c r="O31" s="24">
        <v>3482221</v>
      </c>
      <c r="P31" s="24">
        <v>5036633</v>
      </c>
      <c r="Q31" s="24">
        <v>6324562</v>
      </c>
      <c r="R31" s="24">
        <v>14843416</v>
      </c>
      <c r="S31" s="24">
        <v>6979232</v>
      </c>
      <c r="T31" s="24">
        <v>4195918</v>
      </c>
      <c r="U31" s="24">
        <v>5494835</v>
      </c>
      <c r="V31" s="24">
        <v>16669985</v>
      </c>
      <c r="W31" s="24">
        <v>64434927</v>
      </c>
      <c r="X31" s="24">
        <v>58325777</v>
      </c>
      <c r="Y31" s="24">
        <v>6109150</v>
      </c>
      <c r="Z31" s="6">
        <v>10.47</v>
      </c>
      <c r="AA31" s="22">
        <v>58325556</v>
      </c>
    </row>
    <row r="32" spans="1:27" ht="13.5">
      <c r="A32" s="2" t="s">
        <v>36</v>
      </c>
      <c r="B32" s="3"/>
      <c r="C32" s="19">
        <f aca="true" t="shared" si="6" ref="C32:Y32">SUM(C33:C37)</f>
        <v>538429660</v>
      </c>
      <c r="D32" s="19">
        <f>SUM(D33:D37)</f>
        <v>0</v>
      </c>
      <c r="E32" s="20">
        <f t="shared" si="6"/>
        <v>305775705</v>
      </c>
      <c r="F32" s="21">
        <f t="shared" si="6"/>
        <v>305776705</v>
      </c>
      <c r="G32" s="21">
        <f t="shared" si="6"/>
        <v>26875368</v>
      </c>
      <c r="H32" s="21">
        <f t="shared" si="6"/>
        <v>25824080</v>
      </c>
      <c r="I32" s="21">
        <f t="shared" si="6"/>
        <v>31140821</v>
      </c>
      <c r="J32" s="21">
        <f t="shared" si="6"/>
        <v>83840269</v>
      </c>
      <c r="K32" s="21">
        <f t="shared" si="6"/>
        <v>27697277</v>
      </c>
      <c r="L32" s="21">
        <f t="shared" si="6"/>
        <v>26844838</v>
      </c>
      <c r="M32" s="21">
        <f t="shared" si="6"/>
        <v>23847640</v>
      </c>
      <c r="N32" s="21">
        <f t="shared" si="6"/>
        <v>78389755</v>
      </c>
      <c r="O32" s="21">
        <f t="shared" si="6"/>
        <v>29328030</v>
      </c>
      <c r="P32" s="21">
        <f t="shared" si="6"/>
        <v>27883705</v>
      </c>
      <c r="Q32" s="21">
        <f t="shared" si="6"/>
        <v>22496308</v>
      </c>
      <c r="R32" s="21">
        <f t="shared" si="6"/>
        <v>79708043</v>
      </c>
      <c r="S32" s="21">
        <f t="shared" si="6"/>
        <v>31601298</v>
      </c>
      <c r="T32" s="21">
        <f t="shared" si="6"/>
        <v>33175769</v>
      </c>
      <c r="U32" s="21">
        <f t="shared" si="6"/>
        <v>27549510</v>
      </c>
      <c r="V32" s="21">
        <f t="shared" si="6"/>
        <v>92326577</v>
      </c>
      <c r="W32" s="21">
        <f t="shared" si="6"/>
        <v>334264644</v>
      </c>
      <c r="X32" s="21">
        <f t="shared" si="6"/>
        <v>305777094</v>
      </c>
      <c r="Y32" s="21">
        <f t="shared" si="6"/>
        <v>28487550</v>
      </c>
      <c r="Z32" s="4">
        <f>+IF(X32&lt;&gt;0,+(Y32/X32)*100,0)</f>
        <v>9.316443435099163</v>
      </c>
      <c r="AA32" s="19">
        <f>SUM(AA33:AA37)</f>
        <v>305776705</v>
      </c>
    </row>
    <row r="33" spans="1:27" ht="13.5">
      <c r="A33" s="5" t="s">
        <v>37</v>
      </c>
      <c r="B33" s="3"/>
      <c r="C33" s="22">
        <v>241275390</v>
      </c>
      <c r="D33" s="22"/>
      <c r="E33" s="23">
        <v>41851021</v>
      </c>
      <c r="F33" s="24">
        <v>41851021</v>
      </c>
      <c r="G33" s="24">
        <v>3327010</v>
      </c>
      <c r="H33" s="24">
        <v>3447452</v>
      </c>
      <c r="I33" s="24">
        <v>3240036</v>
      </c>
      <c r="J33" s="24">
        <v>10014498</v>
      </c>
      <c r="K33" s="24">
        <v>3353933</v>
      </c>
      <c r="L33" s="24">
        <v>3104979</v>
      </c>
      <c r="M33" s="24">
        <v>3083792</v>
      </c>
      <c r="N33" s="24">
        <v>9542704</v>
      </c>
      <c r="O33" s="24">
        <v>3049129</v>
      </c>
      <c r="P33" s="24">
        <v>3386322</v>
      </c>
      <c r="Q33" s="24">
        <v>2807513</v>
      </c>
      <c r="R33" s="24">
        <v>9242964</v>
      </c>
      <c r="S33" s="24">
        <v>2828557</v>
      </c>
      <c r="T33" s="24">
        <v>3078489</v>
      </c>
      <c r="U33" s="24">
        <v>3106925</v>
      </c>
      <c r="V33" s="24">
        <v>9013971</v>
      </c>
      <c r="W33" s="24">
        <v>37814137</v>
      </c>
      <c r="X33" s="24">
        <v>41851860</v>
      </c>
      <c r="Y33" s="24">
        <v>-4037723</v>
      </c>
      <c r="Z33" s="6">
        <v>-9.65</v>
      </c>
      <c r="AA33" s="22">
        <v>41851021</v>
      </c>
    </row>
    <row r="34" spans="1:27" ht="13.5">
      <c r="A34" s="5" t="s">
        <v>38</v>
      </c>
      <c r="B34" s="3"/>
      <c r="C34" s="22">
        <v>90024005</v>
      </c>
      <c r="D34" s="22"/>
      <c r="E34" s="23">
        <v>83270482</v>
      </c>
      <c r="F34" s="24">
        <v>83271482</v>
      </c>
      <c r="G34" s="24">
        <v>7628887</v>
      </c>
      <c r="H34" s="24">
        <v>7976133</v>
      </c>
      <c r="I34" s="24">
        <v>8544778</v>
      </c>
      <c r="J34" s="24">
        <v>24149798</v>
      </c>
      <c r="K34" s="24">
        <v>7879811</v>
      </c>
      <c r="L34" s="24">
        <v>7383312</v>
      </c>
      <c r="M34" s="24">
        <v>7571769</v>
      </c>
      <c r="N34" s="24">
        <v>22834892</v>
      </c>
      <c r="O34" s="24">
        <v>7797236</v>
      </c>
      <c r="P34" s="24">
        <v>7123666</v>
      </c>
      <c r="Q34" s="24">
        <v>7278005</v>
      </c>
      <c r="R34" s="24">
        <v>22198907</v>
      </c>
      <c r="S34" s="24">
        <v>7796351</v>
      </c>
      <c r="T34" s="24">
        <v>8020058</v>
      </c>
      <c r="U34" s="24">
        <v>9030999</v>
      </c>
      <c r="V34" s="24">
        <v>24847408</v>
      </c>
      <c r="W34" s="24">
        <v>94031005</v>
      </c>
      <c r="X34" s="24">
        <v>83270795</v>
      </c>
      <c r="Y34" s="24">
        <v>10760210</v>
      </c>
      <c r="Z34" s="6">
        <v>12.92</v>
      </c>
      <c r="AA34" s="22">
        <v>83271482</v>
      </c>
    </row>
    <row r="35" spans="1:27" ht="13.5">
      <c r="A35" s="5" t="s">
        <v>39</v>
      </c>
      <c r="B35" s="3"/>
      <c r="C35" s="22">
        <v>183143033</v>
      </c>
      <c r="D35" s="22"/>
      <c r="E35" s="23">
        <v>158887008</v>
      </c>
      <c r="F35" s="24">
        <v>158887008</v>
      </c>
      <c r="G35" s="24">
        <v>14235067</v>
      </c>
      <c r="H35" s="24">
        <v>11596598</v>
      </c>
      <c r="I35" s="24">
        <v>17649767</v>
      </c>
      <c r="J35" s="24">
        <v>43481432</v>
      </c>
      <c r="K35" s="24">
        <v>14667342</v>
      </c>
      <c r="L35" s="24">
        <v>14452718</v>
      </c>
      <c r="M35" s="24">
        <v>11039661</v>
      </c>
      <c r="N35" s="24">
        <v>40159721</v>
      </c>
      <c r="O35" s="24">
        <v>16365014</v>
      </c>
      <c r="P35" s="24">
        <v>14759086</v>
      </c>
      <c r="Q35" s="24">
        <v>9734726</v>
      </c>
      <c r="R35" s="24">
        <v>40858826</v>
      </c>
      <c r="S35" s="24">
        <v>18783717</v>
      </c>
      <c r="T35" s="24">
        <v>20045143</v>
      </c>
      <c r="U35" s="24">
        <v>13431616</v>
      </c>
      <c r="V35" s="24">
        <v>52260476</v>
      </c>
      <c r="W35" s="24">
        <v>176760455</v>
      </c>
      <c r="X35" s="24">
        <v>158887330</v>
      </c>
      <c r="Y35" s="24">
        <v>17873125</v>
      </c>
      <c r="Z35" s="6">
        <v>11.25</v>
      </c>
      <c r="AA35" s="22">
        <v>158887008</v>
      </c>
    </row>
    <row r="36" spans="1:27" ht="13.5">
      <c r="A36" s="5" t="s">
        <v>40</v>
      </c>
      <c r="B36" s="3"/>
      <c r="C36" s="22">
        <v>23987232</v>
      </c>
      <c r="D36" s="22"/>
      <c r="E36" s="23">
        <v>21767194</v>
      </c>
      <c r="F36" s="24">
        <v>21767194</v>
      </c>
      <c r="G36" s="24">
        <v>1684404</v>
      </c>
      <c r="H36" s="24">
        <v>2803897</v>
      </c>
      <c r="I36" s="24">
        <v>1706240</v>
      </c>
      <c r="J36" s="24">
        <v>6194541</v>
      </c>
      <c r="K36" s="24">
        <v>1796191</v>
      </c>
      <c r="L36" s="24">
        <v>1903829</v>
      </c>
      <c r="M36" s="24">
        <v>2152418</v>
      </c>
      <c r="N36" s="24">
        <v>5852438</v>
      </c>
      <c r="O36" s="24">
        <v>2116651</v>
      </c>
      <c r="P36" s="24">
        <v>2614631</v>
      </c>
      <c r="Q36" s="24">
        <v>2676064</v>
      </c>
      <c r="R36" s="24">
        <v>7407346</v>
      </c>
      <c r="S36" s="24">
        <v>2192673</v>
      </c>
      <c r="T36" s="24">
        <v>2032079</v>
      </c>
      <c r="U36" s="24">
        <v>1979970</v>
      </c>
      <c r="V36" s="24">
        <v>6204722</v>
      </c>
      <c r="W36" s="24">
        <v>25659047</v>
      </c>
      <c r="X36" s="24">
        <v>21767109</v>
      </c>
      <c r="Y36" s="24">
        <v>3891938</v>
      </c>
      <c r="Z36" s="6">
        <v>17.88</v>
      </c>
      <c r="AA36" s="22">
        <v>21767194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79719464</v>
      </c>
      <c r="D38" s="19">
        <f>SUM(D39:D41)</f>
        <v>0</v>
      </c>
      <c r="E38" s="20">
        <f t="shared" si="7"/>
        <v>155727616</v>
      </c>
      <c r="F38" s="21">
        <f t="shared" si="7"/>
        <v>155728616</v>
      </c>
      <c r="G38" s="21">
        <f t="shared" si="7"/>
        <v>4925927</v>
      </c>
      <c r="H38" s="21">
        <f t="shared" si="7"/>
        <v>5814006</v>
      </c>
      <c r="I38" s="21">
        <f t="shared" si="7"/>
        <v>5963037</v>
      </c>
      <c r="J38" s="21">
        <f t="shared" si="7"/>
        <v>16702970</v>
      </c>
      <c r="K38" s="21">
        <f t="shared" si="7"/>
        <v>5688700</v>
      </c>
      <c r="L38" s="21">
        <f t="shared" si="7"/>
        <v>19075977</v>
      </c>
      <c r="M38" s="21">
        <f t="shared" si="7"/>
        <v>10038880</v>
      </c>
      <c r="N38" s="21">
        <f t="shared" si="7"/>
        <v>34803557</v>
      </c>
      <c r="O38" s="21">
        <f t="shared" si="7"/>
        <v>6838431</v>
      </c>
      <c r="P38" s="21">
        <f t="shared" si="7"/>
        <v>5937797</v>
      </c>
      <c r="Q38" s="21">
        <f t="shared" si="7"/>
        <v>5273791</v>
      </c>
      <c r="R38" s="21">
        <f t="shared" si="7"/>
        <v>18050019</v>
      </c>
      <c r="S38" s="21">
        <f t="shared" si="7"/>
        <v>7922499</v>
      </c>
      <c r="T38" s="21">
        <f t="shared" si="7"/>
        <v>6128852</v>
      </c>
      <c r="U38" s="21">
        <f t="shared" si="7"/>
        <v>-2074233</v>
      </c>
      <c r="V38" s="21">
        <f t="shared" si="7"/>
        <v>11977118</v>
      </c>
      <c r="W38" s="21">
        <f t="shared" si="7"/>
        <v>81533664</v>
      </c>
      <c r="X38" s="21">
        <f t="shared" si="7"/>
        <v>155726294</v>
      </c>
      <c r="Y38" s="21">
        <f t="shared" si="7"/>
        <v>-74192630</v>
      </c>
      <c r="Z38" s="4">
        <f>+IF(X38&lt;&gt;0,+(Y38/X38)*100,0)</f>
        <v>-47.64296901588116</v>
      </c>
      <c r="AA38" s="19">
        <f>SUM(AA39:AA41)</f>
        <v>155728616</v>
      </c>
    </row>
    <row r="39" spans="1:27" ht="13.5">
      <c r="A39" s="5" t="s">
        <v>43</v>
      </c>
      <c r="B39" s="3"/>
      <c r="C39" s="22">
        <v>13874158</v>
      </c>
      <c r="D39" s="22"/>
      <c r="E39" s="23">
        <v>46219364</v>
      </c>
      <c r="F39" s="24">
        <v>46219364</v>
      </c>
      <c r="G39" s="24">
        <v>1144023</v>
      </c>
      <c r="H39" s="24">
        <v>1765253</v>
      </c>
      <c r="I39" s="24">
        <v>1169010</v>
      </c>
      <c r="J39" s="24">
        <v>4078286</v>
      </c>
      <c r="K39" s="24">
        <v>1054046</v>
      </c>
      <c r="L39" s="24">
        <v>1294287</v>
      </c>
      <c r="M39" s="24">
        <v>1573289</v>
      </c>
      <c r="N39" s="24">
        <v>3921622</v>
      </c>
      <c r="O39" s="24">
        <v>1080941</v>
      </c>
      <c r="P39" s="24">
        <v>1201951</v>
      </c>
      <c r="Q39" s="24">
        <v>964478</v>
      </c>
      <c r="R39" s="24">
        <v>3247370</v>
      </c>
      <c r="S39" s="24">
        <v>1009793</v>
      </c>
      <c r="T39" s="24">
        <v>935150</v>
      </c>
      <c r="U39" s="24">
        <v>1055351</v>
      </c>
      <c r="V39" s="24">
        <v>3000294</v>
      </c>
      <c r="W39" s="24">
        <v>14247572</v>
      </c>
      <c r="X39" s="24">
        <v>46218155</v>
      </c>
      <c r="Y39" s="24">
        <v>-31970583</v>
      </c>
      <c r="Z39" s="6">
        <v>-69.17</v>
      </c>
      <c r="AA39" s="22">
        <v>46219364</v>
      </c>
    </row>
    <row r="40" spans="1:27" ht="13.5">
      <c r="A40" s="5" t="s">
        <v>44</v>
      </c>
      <c r="B40" s="3"/>
      <c r="C40" s="22">
        <v>59328269</v>
      </c>
      <c r="D40" s="22"/>
      <c r="E40" s="23">
        <v>109508252</v>
      </c>
      <c r="F40" s="24">
        <v>109509252</v>
      </c>
      <c r="G40" s="24">
        <v>3346293</v>
      </c>
      <c r="H40" s="24">
        <v>3657578</v>
      </c>
      <c r="I40" s="24">
        <v>4348100</v>
      </c>
      <c r="J40" s="24">
        <v>11351971</v>
      </c>
      <c r="K40" s="24">
        <v>4223769</v>
      </c>
      <c r="L40" s="24">
        <v>17414466</v>
      </c>
      <c r="M40" s="24">
        <v>8046672</v>
      </c>
      <c r="N40" s="24">
        <v>29684907</v>
      </c>
      <c r="O40" s="24">
        <v>5345384</v>
      </c>
      <c r="P40" s="24">
        <v>4302734</v>
      </c>
      <c r="Q40" s="24">
        <v>3942323</v>
      </c>
      <c r="R40" s="24">
        <v>13590441</v>
      </c>
      <c r="S40" s="24">
        <v>6520355</v>
      </c>
      <c r="T40" s="24">
        <v>4783276</v>
      </c>
      <c r="U40" s="24">
        <v>-3490694</v>
      </c>
      <c r="V40" s="24">
        <v>7812937</v>
      </c>
      <c r="W40" s="24">
        <v>62440256</v>
      </c>
      <c r="X40" s="24">
        <v>109508139</v>
      </c>
      <c r="Y40" s="24">
        <v>-47067883</v>
      </c>
      <c r="Z40" s="6">
        <v>-42.98</v>
      </c>
      <c r="AA40" s="22">
        <v>109509252</v>
      </c>
    </row>
    <row r="41" spans="1:27" ht="13.5">
      <c r="A41" s="5" t="s">
        <v>45</v>
      </c>
      <c r="B41" s="3"/>
      <c r="C41" s="22">
        <v>6517037</v>
      </c>
      <c r="D41" s="22"/>
      <c r="E41" s="23"/>
      <c r="F41" s="24"/>
      <c r="G41" s="24">
        <v>435611</v>
      </c>
      <c r="H41" s="24">
        <v>391175</v>
      </c>
      <c r="I41" s="24">
        <v>445927</v>
      </c>
      <c r="J41" s="24">
        <v>1272713</v>
      </c>
      <c r="K41" s="24">
        <v>410885</v>
      </c>
      <c r="L41" s="24">
        <v>367224</v>
      </c>
      <c r="M41" s="24">
        <v>418919</v>
      </c>
      <c r="N41" s="24">
        <v>1197028</v>
      </c>
      <c r="O41" s="24">
        <v>412106</v>
      </c>
      <c r="P41" s="24">
        <v>433112</v>
      </c>
      <c r="Q41" s="24">
        <v>366990</v>
      </c>
      <c r="R41" s="24">
        <v>1212208</v>
      </c>
      <c r="S41" s="24">
        <v>392351</v>
      </c>
      <c r="T41" s="24">
        <v>410426</v>
      </c>
      <c r="U41" s="24">
        <v>361110</v>
      </c>
      <c r="V41" s="24">
        <v>1163887</v>
      </c>
      <c r="W41" s="24">
        <v>4845836</v>
      </c>
      <c r="X41" s="24"/>
      <c r="Y41" s="24">
        <v>4845836</v>
      </c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1038304793</v>
      </c>
      <c r="D42" s="19">
        <f>SUM(D43:D46)</f>
        <v>0</v>
      </c>
      <c r="E42" s="20">
        <f t="shared" si="8"/>
        <v>1154314875</v>
      </c>
      <c r="F42" s="21">
        <f t="shared" si="8"/>
        <v>1154313875</v>
      </c>
      <c r="G42" s="21">
        <f t="shared" si="8"/>
        <v>128874206</v>
      </c>
      <c r="H42" s="21">
        <f t="shared" si="8"/>
        <v>34296670</v>
      </c>
      <c r="I42" s="21">
        <f t="shared" si="8"/>
        <v>35910202</v>
      </c>
      <c r="J42" s="21">
        <f t="shared" si="8"/>
        <v>199081078</v>
      </c>
      <c r="K42" s="21">
        <f t="shared" si="8"/>
        <v>34450070</v>
      </c>
      <c r="L42" s="21">
        <f t="shared" si="8"/>
        <v>33712931</v>
      </c>
      <c r="M42" s="21">
        <f t="shared" si="8"/>
        <v>94825200</v>
      </c>
      <c r="N42" s="21">
        <f t="shared" si="8"/>
        <v>162988201</v>
      </c>
      <c r="O42" s="21">
        <f t="shared" si="8"/>
        <v>46686751</v>
      </c>
      <c r="P42" s="21">
        <f t="shared" si="8"/>
        <v>36116465</v>
      </c>
      <c r="Q42" s="21">
        <f t="shared" si="8"/>
        <v>89134617</v>
      </c>
      <c r="R42" s="21">
        <f t="shared" si="8"/>
        <v>171937833</v>
      </c>
      <c r="S42" s="21">
        <f t="shared" si="8"/>
        <v>28614222</v>
      </c>
      <c r="T42" s="21">
        <f t="shared" si="8"/>
        <v>39407006</v>
      </c>
      <c r="U42" s="21">
        <f t="shared" si="8"/>
        <v>24585395</v>
      </c>
      <c r="V42" s="21">
        <f t="shared" si="8"/>
        <v>92606623</v>
      </c>
      <c r="W42" s="21">
        <f t="shared" si="8"/>
        <v>626613735</v>
      </c>
      <c r="X42" s="21">
        <f t="shared" si="8"/>
        <v>1154314531</v>
      </c>
      <c r="Y42" s="21">
        <f t="shared" si="8"/>
        <v>-527700796</v>
      </c>
      <c r="Z42" s="4">
        <f>+IF(X42&lt;&gt;0,+(Y42/X42)*100,0)</f>
        <v>-45.715511832190565</v>
      </c>
      <c r="AA42" s="19">
        <f>SUM(AA43:AA46)</f>
        <v>1154313875</v>
      </c>
    </row>
    <row r="43" spans="1:27" ht="13.5">
      <c r="A43" s="5" t="s">
        <v>47</v>
      </c>
      <c r="B43" s="3"/>
      <c r="C43" s="22">
        <v>448963071</v>
      </c>
      <c r="D43" s="22"/>
      <c r="E43" s="23">
        <v>538330831</v>
      </c>
      <c r="F43" s="24">
        <v>538330831</v>
      </c>
      <c r="G43" s="24">
        <v>58480915</v>
      </c>
      <c r="H43" s="24">
        <v>10639467</v>
      </c>
      <c r="I43" s="24">
        <v>4539954</v>
      </c>
      <c r="J43" s="24">
        <v>73660336</v>
      </c>
      <c r="K43" s="24">
        <v>5134948</v>
      </c>
      <c r="L43" s="24">
        <v>4778848</v>
      </c>
      <c r="M43" s="24">
        <v>35279132</v>
      </c>
      <c r="N43" s="24">
        <v>45192928</v>
      </c>
      <c r="O43" s="24">
        <v>21466898</v>
      </c>
      <c r="P43" s="24">
        <v>5444328</v>
      </c>
      <c r="Q43" s="24">
        <v>32086949</v>
      </c>
      <c r="R43" s="24">
        <v>58998175</v>
      </c>
      <c r="S43" s="24">
        <v>5783421</v>
      </c>
      <c r="T43" s="24">
        <v>6450549</v>
      </c>
      <c r="U43" s="24">
        <v>3231061</v>
      </c>
      <c r="V43" s="24">
        <v>15465031</v>
      </c>
      <c r="W43" s="24">
        <v>193316470</v>
      </c>
      <c r="X43" s="24">
        <v>538331216</v>
      </c>
      <c r="Y43" s="24">
        <v>-345014746</v>
      </c>
      <c r="Z43" s="6">
        <v>-64.09</v>
      </c>
      <c r="AA43" s="22">
        <v>538330831</v>
      </c>
    </row>
    <row r="44" spans="1:27" ht="13.5">
      <c r="A44" s="5" t="s">
        <v>48</v>
      </c>
      <c r="B44" s="3"/>
      <c r="C44" s="22">
        <v>467932784</v>
      </c>
      <c r="D44" s="22"/>
      <c r="E44" s="23">
        <v>424935412</v>
      </c>
      <c r="F44" s="24">
        <v>424935412</v>
      </c>
      <c r="G44" s="24">
        <v>58854367</v>
      </c>
      <c r="H44" s="24">
        <v>9632087</v>
      </c>
      <c r="I44" s="24">
        <v>15489611</v>
      </c>
      <c r="J44" s="24">
        <v>83976065</v>
      </c>
      <c r="K44" s="24">
        <v>15846624</v>
      </c>
      <c r="L44" s="24">
        <v>16294358</v>
      </c>
      <c r="M44" s="24">
        <v>42023999</v>
      </c>
      <c r="N44" s="24">
        <v>74164981</v>
      </c>
      <c r="O44" s="24">
        <v>12556568</v>
      </c>
      <c r="P44" s="24">
        <v>15119991</v>
      </c>
      <c r="Q44" s="24">
        <v>42048700</v>
      </c>
      <c r="R44" s="24">
        <v>69725259</v>
      </c>
      <c r="S44" s="24">
        <v>4761867</v>
      </c>
      <c r="T44" s="24">
        <v>16241046</v>
      </c>
      <c r="U44" s="24">
        <v>5908970</v>
      </c>
      <c r="V44" s="24">
        <v>26911883</v>
      </c>
      <c r="W44" s="24">
        <v>254778188</v>
      </c>
      <c r="X44" s="24">
        <v>424935248</v>
      </c>
      <c r="Y44" s="24">
        <v>-170157060</v>
      </c>
      <c r="Z44" s="6">
        <v>-40.04</v>
      </c>
      <c r="AA44" s="22">
        <v>424935412</v>
      </c>
    </row>
    <row r="45" spans="1:27" ht="13.5">
      <c r="A45" s="5" t="s">
        <v>49</v>
      </c>
      <c r="B45" s="3"/>
      <c r="C45" s="25">
        <v>47837203</v>
      </c>
      <c r="D45" s="25"/>
      <c r="E45" s="26">
        <v>104848131</v>
      </c>
      <c r="F45" s="27">
        <v>104848131</v>
      </c>
      <c r="G45" s="27">
        <v>4747368</v>
      </c>
      <c r="H45" s="27">
        <v>6744124</v>
      </c>
      <c r="I45" s="27">
        <v>7008696</v>
      </c>
      <c r="J45" s="27">
        <v>18500188</v>
      </c>
      <c r="K45" s="27">
        <v>5898202</v>
      </c>
      <c r="L45" s="27">
        <v>5478850</v>
      </c>
      <c r="M45" s="27">
        <v>8947108</v>
      </c>
      <c r="N45" s="27">
        <v>20324160</v>
      </c>
      <c r="O45" s="27">
        <v>6126207</v>
      </c>
      <c r="P45" s="27">
        <v>5624764</v>
      </c>
      <c r="Q45" s="27">
        <v>5206346</v>
      </c>
      <c r="R45" s="27">
        <v>16957317</v>
      </c>
      <c r="S45" s="27">
        <v>9355152</v>
      </c>
      <c r="T45" s="27">
        <v>8387099</v>
      </c>
      <c r="U45" s="27">
        <v>8115996</v>
      </c>
      <c r="V45" s="27">
        <v>25858247</v>
      </c>
      <c r="W45" s="27">
        <v>81639912</v>
      </c>
      <c r="X45" s="27">
        <v>104847952</v>
      </c>
      <c r="Y45" s="27">
        <v>-23208040</v>
      </c>
      <c r="Z45" s="7">
        <v>-22.13</v>
      </c>
      <c r="AA45" s="25">
        <v>104848131</v>
      </c>
    </row>
    <row r="46" spans="1:27" ht="13.5">
      <c r="A46" s="5" t="s">
        <v>50</v>
      </c>
      <c r="B46" s="3"/>
      <c r="C46" s="22">
        <v>73571735</v>
      </c>
      <c r="D46" s="22"/>
      <c r="E46" s="23">
        <v>86200501</v>
      </c>
      <c r="F46" s="24">
        <v>86199501</v>
      </c>
      <c r="G46" s="24">
        <v>6791556</v>
      </c>
      <c r="H46" s="24">
        <v>7280992</v>
      </c>
      <c r="I46" s="24">
        <v>8871941</v>
      </c>
      <c r="J46" s="24">
        <v>22944489</v>
      </c>
      <c r="K46" s="24">
        <v>7570296</v>
      </c>
      <c r="L46" s="24">
        <v>7160875</v>
      </c>
      <c r="M46" s="24">
        <v>8574961</v>
      </c>
      <c r="N46" s="24">
        <v>23306132</v>
      </c>
      <c r="O46" s="24">
        <v>6537078</v>
      </c>
      <c r="P46" s="24">
        <v>9927382</v>
      </c>
      <c r="Q46" s="24">
        <v>9792622</v>
      </c>
      <c r="R46" s="24">
        <v>26257082</v>
      </c>
      <c r="S46" s="24">
        <v>8713782</v>
      </c>
      <c r="T46" s="24">
        <v>8328312</v>
      </c>
      <c r="U46" s="24">
        <v>7329368</v>
      </c>
      <c r="V46" s="24">
        <v>24371462</v>
      </c>
      <c r="W46" s="24">
        <v>96879165</v>
      </c>
      <c r="X46" s="24">
        <v>86200115</v>
      </c>
      <c r="Y46" s="24">
        <v>10679050</v>
      </c>
      <c r="Z46" s="6">
        <v>12.39</v>
      </c>
      <c r="AA46" s="22">
        <v>86199501</v>
      </c>
    </row>
    <row r="47" spans="1:27" ht="13.5">
      <c r="A47" s="2" t="s">
        <v>51</v>
      </c>
      <c r="B47" s="8" t="s">
        <v>52</v>
      </c>
      <c r="C47" s="19">
        <v>6211955</v>
      </c>
      <c r="D47" s="19"/>
      <c r="E47" s="20">
        <v>991361</v>
      </c>
      <c r="F47" s="21">
        <v>991361</v>
      </c>
      <c r="G47" s="21">
        <v>497263</v>
      </c>
      <c r="H47" s="21">
        <v>492908</v>
      </c>
      <c r="I47" s="21">
        <v>522124</v>
      </c>
      <c r="J47" s="21">
        <v>1512295</v>
      </c>
      <c r="K47" s="21">
        <v>552979</v>
      </c>
      <c r="L47" s="21">
        <v>496985</v>
      </c>
      <c r="M47" s="21">
        <v>537681</v>
      </c>
      <c r="N47" s="21">
        <v>1587645</v>
      </c>
      <c r="O47" s="21">
        <v>619146</v>
      </c>
      <c r="P47" s="21">
        <v>530472</v>
      </c>
      <c r="Q47" s="21">
        <v>271557</v>
      </c>
      <c r="R47" s="21">
        <v>1421175</v>
      </c>
      <c r="S47" s="21">
        <v>352485</v>
      </c>
      <c r="T47" s="21">
        <v>377866</v>
      </c>
      <c r="U47" s="21">
        <v>318267</v>
      </c>
      <c r="V47" s="21">
        <v>1048618</v>
      </c>
      <c r="W47" s="21">
        <v>5569733</v>
      </c>
      <c r="X47" s="21">
        <v>991295</v>
      </c>
      <c r="Y47" s="21">
        <v>4578438</v>
      </c>
      <c r="Z47" s="4">
        <v>461.86</v>
      </c>
      <c r="AA47" s="19">
        <v>991361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2730407007</v>
      </c>
      <c r="D48" s="40">
        <f>+D28+D32+D38+D42+D47</f>
        <v>0</v>
      </c>
      <c r="E48" s="41">
        <f t="shared" si="9"/>
        <v>2036734910</v>
      </c>
      <c r="F48" s="42">
        <f t="shared" si="9"/>
        <v>2036734910</v>
      </c>
      <c r="G48" s="42">
        <f t="shared" si="9"/>
        <v>186628586</v>
      </c>
      <c r="H48" s="42">
        <f t="shared" si="9"/>
        <v>88964121</v>
      </c>
      <c r="I48" s="42">
        <f t="shared" si="9"/>
        <v>108827022</v>
      </c>
      <c r="J48" s="42">
        <f t="shared" si="9"/>
        <v>384419729</v>
      </c>
      <c r="K48" s="42">
        <f t="shared" si="9"/>
        <v>97293643</v>
      </c>
      <c r="L48" s="42">
        <f t="shared" si="9"/>
        <v>108531233</v>
      </c>
      <c r="M48" s="42">
        <f t="shared" si="9"/>
        <v>161817110</v>
      </c>
      <c r="N48" s="42">
        <f t="shared" si="9"/>
        <v>367641986</v>
      </c>
      <c r="O48" s="42">
        <f t="shared" si="9"/>
        <v>108470019</v>
      </c>
      <c r="P48" s="42">
        <f t="shared" si="9"/>
        <v>97305364</v>
      </c>
      <c r="Q48" s="42">
        <f t="shared" si="9"/>
        <v>149739044</v>
      </c>
      <c r="R48" s="42">
        <f t="shared" si="9"/>
        <v>355514427</v>
      </c>
      <c r="S48" s="42">
        <f t="shared" si="9"/>
        <v>101516807</v>
      </c>
      <c r="T48" s="42">
        <f t="shared" si="9"/>
        <v>107025222</v>
      </c>
      <c r="U48" s="42">
        <f t="shared" si="9"/>
        <v>78476683</v>
      </c>
      <c r="V48" s="42">
        <f t="shared" si="9"/>
        <v>287018712</v>
      </c>
      <c r="W48" s="42">
        <f t="shared" si="9"/>
        <v>1394594854</v>
      </c>
      <c r="X48" s="42">
        <f t="shared" si="9"/>
        <v>2036734383</v>
      </c>
      <c r="Y48" s="42">
        <f t="shared" si="9"/>
        <v>-642139529</v>
      </c>
      <c r="Z48" s="43">
        <f>+IF(X48&lt;&gt;0,+(Y48/X48)*100,0)</f>
        <v>-31.52789751868199</v>
      </c>
      <c r="AA48" s="40">
        <f>+AA28+AA32+AA38+AA42+AA47</f>
        <v>2036734910</v>
      </c>
    </row>
    <row r="49" spans="1:27" ht="13.5">
      <c r="A49" s="14" t="s">
        <v>58</v>
      </c>
      <c r="B49" s="15"/>
      <c r="C49" s="44">
        <f aca="true" t="shared" si="10" ref="C49:Y49">+C25-C48</f>
        <v>-768312032</v>
      </c>
      <c r="D49" s="44">
        <f>+D25-D48</f>
        <v>0</v>
      </c>
      <c r="E49" s="45">
        <f t="shared" si="10"/>
        <v>118100930</v>
      </c>
      <c r="F49" s="46">
        <f t="shared" si="10"/>
        <v>138100930</v>
      </c>
      <c r="G49" s="46">
        <f t="shared" si="10"/>
        <v>163709055</v>
      </c>
      <c r="H49" s="46">
        <f t="shared" si="10"/>
        <v>62593635</v>
      </c>
      <c r="I49" s="46">
        <f t="shared" si="10"/>
        <v>45084471</v>
      </c>
      <c r="J49" s="46">
        <f t="shared" si="10"/>
        <v>271387161</v>
      </c>
      <c r="K49" s="46">
        <f t="shared" si="10"/>
        <v>41872668</v>
      </c>
      <c r="L49" s="46">
        <f t="shared" si="10"/>
        <v>33925163</v>
      </c>
      <c r="M49" s="46">
        <f t="shared" si="10"/>
        <v>146294786</v>
      </c>
      <c r="N49" s="46">
        <f t="shared" si="10"/>
        <v>222092617</v>
      </c>
      <c r="O49" s="46">
        <f t="shared" si="10"/>
        <v>27325162</v>
      </c>
      <c r="P49" s="46">
        <f t="shared" si="10"/>
        <v>50409753</v>
      </c>
      <c r="Q49" s="46">
        <f t="shared" si="10"/>
        <v>99524719</v>
      </c>
      <c r="R49" s="46">
        <f t="shared" si="10"/>
        <v>177259634</v>
      </c>
      <c r="S49" s="46">
        <f t="shared" si="10"/>
        <v>28483116</v>
      </c>
      <c r="T49" s="46">
        <f t="shared" si="10"/>
        <v>48648963</v>
      </c>
      <c r="U49" s="46">
        <f t="shared" si="10"/>
        <v>70597748</v>
      </c>
      <c r="V49" s="46">
        <f t="shared" si="10"/>
        <v>147729827</v>
      </c>
      <c r="W49" s="46">
        <f t="shared" si="10"/>
        <v>818469239</v>
      </c>
      <c r="X49" s="46">
        <f>IF(F25=F48,0,X25-X48)</f>
        <v>591898043</v>
      </c>
      <c r="Y49" s="46">
        <f t="shared" si="10"/>
        <v>226571196</v>
      </c>
      <c r="Z49" s="47">
        <f>+IF(X49&lt;&gt;0,+(Y49/X49)*100,0)</f>
        <v>38.27875403196763</v>
      </c>
      <c r="AA49" s="44">
        <f>+AA25-AA48</f>
        <v>138100930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241599057</v>
      </c>
      <c r="D5" s="19">
        <f>SUM(D6:D8)</f>
        <v>0</v>
      </c>
      <c r="E5" s="20">
        <f t="shared" si="0"/>
        <v>253984783</v>
      </c>
      <c r="F5" s="21">
        <f t="shared" si="0"/>
        <v>264642611</v>
      </c>
      <c r="G5" s="21">
        <f t="shared" si="0"/>
        <v>33551126</v>
      </c>
      <c r="H5" s="21">
        <f t="shared" si="0"/>
        <v>19523418</v>
      </c>
      <c r="I5" s="21">
        <f t="shared" si="0"/>
        <v>20770941</v>
      </c>
      <c r="J5" s="21">
        <f t="shared" si="0"/>
        <v>73845485</v>
      </c>
      <c r="K5" s="21">
        <f t="shared" si="0"/>
        <v>19389757</v>
      </c>
      <c r="L5" s="21">
        <f t="shared" si="0"/>
        <v>22615571</v>
      </c>
      <c r="M5" s="21">
        <f t="shared" si="0"/>
        <v>19839915</v>
      </c>
      <c r="N5" s="21">
        <f t="shared" si="0"/>
        <v>61845243</v>
      </c>
      <c r="O5" s="21">
        <f t="shared" si="0"/>
        <v>19471955</v>
      </c>
      <c r="P5" s="21">
        <f t="shared" si="0"/>
        <v>21758645</v>
      </c>
      <c r="Q5" s="21">
        <f t="shared" si="0"/>
        <v>22610512</v>
      </c>
      <c r="R5" s="21">
        <f t="shared" si="0"/>
        <v>63841112</v>
      </c>
      <c r="S5" s="21">
        <f t="shared" si="0"/>
        <v>25756165</v>
      </c>
      <c r="T5" s="21">
        <f t="shared" si="0"/>
        <v>21157089</v>
      </c>
      <c r="U5" s="21">
        <f t="shared" si="0"/>
        <v>24364878</v>
      </c>
      <c r="V5" s="21">
        <f t="shared" si="0"/>
        <v>71278132</v>
      </c>
      <c r="W5" s="21">
        <f t="shared" si="0"/>
        <v>270809972</v>
      </c>
      <c r="X5" s="21">
        <f t="shared" si="0"/>
        <v>253984783</v>
      </c>
      <c r="Y5" s="21">
        <f t="shared" si="0"/>
        <v>16825189</v>
      </c>
      <c r="Z5" s="4">
        <f>+IF(X5&lt;&gt;0,+(Y5/X5)*100,0)</f>
        <v>6.624487026846801</v>
      </c>
      <c r="AA5" s="19">
        <f>SUM(AA6:AA8)</f>
        <v>264642611</v>
      </c>
    </row>
    <row r="6" spans="1:27" ht="13.5">
      <c r="A6" s="5" t="s">
        <v>33</v>
      </c>
      <c r="B6" s="3"/>
      <c r="C6" s="22">
        <v>1116050</v>
      </c>
      <c r="D6" s="22"/>
      <c r="E6" s="23">
        <v>1414310</v>
      </c>
      <c r="F6" s="24">
        <v>1534310</v>
      </c>
      <c r="G6" s="24"/>
      <c r="H6" s="24"/>
      <c r="I6" s="24"/>
      <c r="J6" s="24"/>
      <c r="K6" s="24">
        <v>1842</v>
      </c>
      <c r="L6" s="24">
        <v>16272</v>
      </c>
      <c r="M6" s="24">
        <v>1842</v>
      </c>
      <c r="N6" s="24">
        <v>19956</v>
      </c>
      <c r="O6" s="24">
        <v>200</v>
      </c>
      <c r="P6" s="24">
        <v>879170</v>
      </c>
      <c r="Q6" s="24">
        <v>307</v>
      </c>
      <c r="R6" s="24">
        <v>879677</v>
      </c>
      <c r="S6" s="24"/>
      <c r="T6" s="24"/>
      <c r="U6" s="24">
        <v>263566</v>
      </c>
      <c r="V6" s="24">
        <v>263566</v>
      </c>
      <c r="W6" s="24">
        <v>1163199</v>
      </c>
      <c r="X6" s="24">
        <v>1414310</v>
      </c>
      <c r="Y6" s="24">
        <v>-251111</v>
      </c>
      <c r="Z6" s="6">
        <v>-17.76</v>
      </c>
      <c r="AA6" s="22">
        <v>1534310</v>
      </c>
    </row>
    <row r="7" spans="1:27" ht="13.5">
      <c r="A7" s="5" t="s">
        <v>34</v>
      </c>
      <c r="B7" s="3"/>
      <c r="C7" s="25">
        <v>230209874</v>
      </c>
      <c r="D7" s="25"/>
      <c r="E7" s="26">
        <v>242330471</v>
      </c>
      <c r="F7" s="27">
        <v>220541311</v>
      </c>
      <c r="G7" s="27">
        <v>30248863</v>
      </c>
      <c r="H7" s="27">
        <v>16787005</v>
      </c>
      <c r="I7" s="27">
        <v>18262672</v>
      </c>
      <c r="J7" s="27">
        <v>65298540</v>
      </c>
      <c r="K7" s="27">
        <v>16949633</v>
      </c>
      <c r="L7" s="27">
        <v>17011836</v>
      </c>
      <c r="M7" s="27">
        <v>16811726</v>
      </c>
      <c r="N7" s="27">
        <v>50773195</v>
      </c>
      <c r="O7" s="27">
        <v>16942784</v>
      </c>
      <c r="P7" s="27">
        <v>17254341</v>
      </c>
      <c r="Q7" s="27">
        <v>17039484</v>
      </c>
      <c r="R7" s="27">
        <v>51236609</v>
      </c>
      <c r="S7" s="27">
        <v>17213919</v>
      </c>
      <c r="T7" s="27">
        <v>16948110</v>
      </c>
      <c r="U7" s="27">
        <v>17810963</v>
      </c>
      <c r="V7" s="27">
        <v>51972992</v>
      </c>
      <c r="W7" s="27">
        <v>219281336</v>
      </c>
      <c r="X7" s="27">
        <v>242330471</v>
      </c>
      <c r="Y7" s="27">
        <v>-23049135</v>
      </c>
      <c r="Z7" s="7">
        <v>-9.51</v>
      </c>
      <c r="AA7" s="25">
        <v>220541311</v>
      </c>
    </row>
    <row r="8" spans="1:27" ht="13.5">
      <c r="A8" s="5" t="s">
        <v>35</v>
      </c>
      <c r="B8" s="3"/>
      <c r="C8" s="22">
        <v>10273133</v>
      </c>
      <c r="D8" s="22"/>
      <c r="E8" s="23">
        <v>10240002</v>
      </c>
      <c r="F8" s="24">
        <v>42566990</v>
      </c>
      <c r="G8" s="24">
        <v>3302263</v>
      </c>
      <c r="H8" s="24">
        <v>2736413</v>
      </c>
      <c r="I8" s="24">
        <v>2508269</v>
      </c>
      <c r="J8" s="24">
        <v>8546945</v>
      </c>
      <c r="K8" s="24">
        <v>2438282</v>
      </c>
      <c r="L8" s="24">
        <v>5587463</v>
      </c>
      <c r="M8" s="24">
        <v>3026347</v>
      </c>
      <c r="N8" s="24">
        <v>11052092</v>
      </c>
      <c r="O8" s="24">
        <v>2528971</v>
      </c>
      <c r="P8" s="24">
        <v>3625134</v>
      </c>
      <c r="Q8" s="24">
        <v>5570721</v>
      </c>
      <c r="R8" s="24">
        <v>11724826</v>
      </c>
      <c r="S8" s="24">
        <v>8542246</v>
      </c>
      <c r="T8" s="24">
        <v>4208979</v>
      </c>
      <c r="U8" s="24">
        <v>6290349</v>
      </c>
      <c r="V8" s="24">
        <v>19041574</v>
      </c>
      <c r="W8" s="24">
        <v>50365437</v>
      </c>
      <c r="X8" s="24">
        <v>10240002</v>
      </c>
      <c r="Y8" s="24">
        <v>40125435</v>
      </c>
      <c r="Z8" s="6">
        <v>391.85</v>
      </c>
      <c r="AA8" s="22">
        <v>42566990</v>
      </c>
    </row>
    <row r="9" spans="1:27" ht="13.5">
      <c r="A9" s="2" t="s">
        <v>36</v>
      </c>
      <c r="B9" s="3"/>
      <c r="C9" s="19">
        <f aca="true" t="shared" si="1" ref="C9:Y9">SUM(C10:C14)</f>
        <v>98170583</v>
      </c>
      <c r="D9" s="19">
        <f>SUM(D10:D14)</f>
        <v>0</v>
      </c>
      <c r="E9" s="20">
        <f t="shared" si="1"/>
        <v>113336029</v>
      </c>
      <c r="F9" s="21">
        <f t="shared" si="1"/>
        <v>126481493</v>
      </c>
      <c r="G9" s="21">
        <f t="shared" si="1"/>
        <v>2133647</v>
      </c>
      <c r="H9" s="21">
        <f t="shared" si="1"/>
        <v>2599553</v>
      </c>
      <c r="I9" s="21">
        <f t="shared" si="1"/>
        <v>3446368</v>
      </c>
      <c r="J9" s="21">
        <f t="shared" si="1"/>
        <v>8179568</v>
      </c>
      <c r="K9" s="21">
        <f t="shared" si="1"/>
        <v>2149686</v>
      </c>
      <c r="L9" s="21">
        <f t="shared" si="1"/>
        <v>8977322</v>
      </c>
      <c r="M9" s="21">
        <f t="shared" si="1"/>
        <v>1995229</v>
      </c>
      <c r="N9" s="21">
        <f t="shared" si="1"/>
        <v>13122237</v>
      </c>
      <c r="O9" s="21">
        <f t="shared" si="1"/>
        <v>1113838</v>
      </c>
      <c r="P9" s="21">
        <f t="shared" si="1"/>
        <v>7905596</v>
      </c>
      <c r="Q9" s="21">
        <f t="shared" si="1"/>
        <v>642863</v>
      </c>
      <c r="R9" s="21">
        <f t="shared" si="1"/>
        <v>9662297</v>
      </c>
      <c r="S9" s="21">
        <f t="shared" si="1"/>
        <v>2484863</v>
      </c>
      <c r="T9" s="21">
        <f t="shared" si="1"/>
        <v>856746</v>
      </c>
      <c r="U9" s="21">
        <f t="shared" si="1"/>
        <v>9549736</v>
      </c>
      <c r="V9" s="21">
        <f t="shared" si="1"/>
        <v>12891345</v>
      </c>
      <c r="W9" s="21">
        <f t="shared" si="1"/>
        <v>43855447</v>
      </c>
      <c r="X9" s="21">
        <f t="shared" si="1"/>
        <v>113336029</v>
      </c>
      <c r="Y9" s="21">
        <f t="shared" si="1"/>
        <v>-69480582</v>
      </c>
      <c r="Z9" s="4">
        <f>+IF(X9&lt;&gt;0,+(Y9/X9)*100,0)</f>
        <v>-61.30493772637825</v>
      </c>
      <c r="AA9" s="19">
        <f>SUM(AA10:AA14)</f>
        <v>126481493</v>
      </c>
    </row>
    <row r="10" spans="1:27" ht="13.5">
      <c r="A10" s="5" t="s">
        <v>37</v>
      </c>
      <c r="B10" s="3"/>
      <c r="C10" s="22">
        <v>9980758</v>
      </c>
      <c r="D10" s="22"/>
      <c r="E10" s="23">
        <v>14808116</v>
      </c>
      <c r="F10" s="24">
        <v>15245060</v>
      </c>
      <c r="G10" s="24">
        <v>88153</v>
      </c>
      <c r="H10" s="24">
        <v>198842</v>
      </c>
      <c r="I10" s="24">
        <v>2220437</v>
      </c>
      <c r="J10" s="24">
        <v>2507432</v>
      </c>
      <c r="K10" s="24">
        <v>987557</v>
      </c>
      <c r="L10" s="24">
        <v>58452</v>
      </c>
      <c r="M10" s="24">
        <v>1189654</v>
      </c>
      <c r="N10" s="24">
        <v>2235663</v>
      </c>
      <c r="O10" s="24">
        <v>90921</v>
      </c>
      <c r="P10" s="24">
        <v>3997966</v>
      </c>
      <c r="Q10" s="24">
        <v>114331</v>
      </c>
      <c r="R10" s="24">
        <v>4203218</v>
      </c>
      <c r="S10" s="24">
        <v>2014634</v>
      </c>
      <c r="T10" s="24">
        <v>211316</v>
      </c>
      <c r="U10" s="24">
        <v>4046174</v>
      </c>
      <c r="V10" s="24">
        <v>6272124</v>
      </c>
      <c r="W10" s="24">
        <v>15218437</v>
      </c>
      <c r="X10" s="24">
        <v>14808116</v>
      </c>
      <c r="Y10" s="24">
        <v>410321</v>
      </c>
      <c r="Z10" s="6">
        <v>2.77</v>
      </c>
      <c r="AA10" s="22">
        <v>15245060</v>
      </c>
    </row>
    <row r="11" spans="1:27" ht="13.5">
      <c r="A11" s="5" t="s">
        <v>38</v>
      </c>
      <c r="B11" s="3"/>
      <c r="C11" s="22">
        <v>7588808</v>
      </c>
      <c r="D11" s="22"/>
      <c r="E11" s="23">
        <v>6439815</v>
      </c>
      <c r="F11" s="24">
        <v>6439815</v>
      </c>
      <c r="G11" s="24">
        <v>3786</v>
      </c>
      <c r="H11" s="24">
        <v>245660</v>
      </c>
      <c r="I11" s="24">
        <v>122484</v>
      </c>
      <c r="J11" s="24">
        <v>371930</v>
      </c>
      <c r="K11" s="24">
        <v>36119</v>
      </c>
      <c r="L11" s="24">
        <v>409242</v>
      </c>
      <c r="M11" s="24">
        <v>8300</v>
      </c>
      <c r="N11" s="24">
        <v>453661</v>
      </c>
      <c r="O11" s="24">
        <v>28615</v>
      </c>
      <c r="P11" s="24">
        <v>1529600</v>
      </c>
      <c r="Q11" s="24">
        <v>20919</v>
      </c>
      <c r="R11" s="24">
        <v>1579134</v>
      </c>
      <c r="S11" s="24">
        <v>28279</v>
      </c>
      <c r="T11" s="24">
        <v>39099</v>
      </c>
      <c r="U11" s="24">
        <v>1873027</v>
      </c>
      <c r="V11" s="24">
        <v>1940405</v>
      </c>
      <c r="W11" s="24">
        <v>4345130</v>
      </c>
      <c r="X11" s="24">
        <v>6439815</v>
      </c>
      <c r="Y11" s="24">
        <v>-2094685</v>
      </c>
      <c r="Z11" s="6">
        <v>-32.53</v>
      </c>
      <c r="AA11" s="22">
        <v>6439815</v>
      </c>
    </row>
    <row r="12" spans="1:27" ht="13.5">
      <c r="A12" s="5" t="s">
        <v>39</v>
      </c>
      <c r="B12" s="3"/>
      <c r="C12" s="22">
        <v>62775917</v>
      </c>
      <c r="D12" s="22"/>
      <c r="E12" s="23">
        <v>63338164</v>
      </c>
      <c r="F12" s="24">
        <v>75642684</v>
      </c>
      <c r="G12" s="24">
        <v>247750</v>
      </c>
      <c r="H12" s="24">
        <v>1985749</v>
      </c>
      <c r="I12" s="24">
        <v>953955</v>
      </c>
      <c r="J12" s="24">
        <v>3187454</v>
      </c>
      <c r="K12" s="24">
        <v>797197</v>
      </c>
      <c r="L12" s="24">
        <v>616322</v>
      </c>
      <c r="M12" s="24">
        <v>745927</v>
      </c>
      <c r="N12" s="24">
        <v>2159446</v>
      </c>
      <c r="O12" s="24">
        <v>907715</v>
      </c>
      <c r="P12" s="24">
        <v>895878</v>
      </c>
      <c r="Q12" s="24">
        <v>457745</v>
      </c>
      <c r="R12" s="24">
        <v>2261338</v>
      </c>
      <c r="S12" s="24">
        <v>307321</v>
      </c>
      <c r="T12" s="24">
        <v>547010</v>
      </c>
      <c r="U12" s="24">
        <v>3430389</v>
      </c>
      <c r="V12" s="24">
        <v>4284720</v>
      </c>
      <c r="W12" s="24">
        <v>11892958</v>
      </c>
      <c r="X12" s="24">
        <v>63338164</v>
      </c>
      <c r="Y12" s="24">
        <v>-51445206</v>
      </c>
      <c r="Z12" s="6">
        <v>-81.22</v>
      </c>
      <c r="AA12" s="22">
        <v>75642684</v>
      </c>
    </row>
    <row r="13" spans="1:27" ht="13.5">
      <c r="A13" s="5" t="s">
        <v>40</v>
      </c>
      <c r="B13" s="3"/>
      <c r="C13" s="22">
        <v>15040737</v>
      </c>
      <c r="D13" s="22"/>
      <c r="E13" s="23">
        <v>25264115</v>
      </c>
      <c r="F13" s="24">
        <v>25668115</v>
      </c>
      <c r="G13" s="24">
        <v>1793958</v>
      </c>
      <c r="H13" s="24">
        <v>169302</v>
      </c>
      <c r="I13" s="24">
        <v>149492</v>
      </c>
      <c r="J13" s="24">
        <v>2112752</v>
      </c>
      <c r="K13" s="24">
        <v>328813</v>
      </c>
      <c r="L13" s="24">
        <v>7893306</v>
      </c>
      <c r="M13" s="24">
        <v>51348</v>
      </c>
      <c r="N13" s="24">
        <v>8273467</v>
      </c>
      <c r="O13" s="24">
        <v>86587</v>
      </c>
      <c r="P13" s="24">
        <v>252555</v>
      </c>
      <c r="Q13" s="24">
        <v>49868</v>
      </c>
      <c r="R13" s="24">
        <v>389010</v>
      </c>
      <c r="S13" s="24">
        <v>134629</v>
      </c>
      <c r="T13" s="24">
        <v>59321</v>
      </c>
      <c r="U13" s="24">
        <v>86105</v>
      </c>
      <c r="V13" s="24">
        <v>280055</v>
      </c>
      <c r="W13" s="24">
        <v>11055284</v>
      </c>
      <c r="X13" s="24">
        <v>25264115</v>
      </c>
      <c r="Y13" s="24">
        <v>-14208831</v>
      </c>
      <c r="Z13" s="6">
        <v>-56.24</v>
      </c>
      <c r="AA13" s="22">
        <v>25668115</v>
      </c>
    </row>
    <row r="14" spans="1:27" ht="13.5">
      <c r="A14" s="5" t="s">
        <v>41</v>
      </c>
      <c r="B14" s="3"/>
      <c r="C14" s="25">
        <v>2784363</v>
      </c>
      <c r="D14" s="25"/>
      <c r="E14" s="26">
        <v>3485819</v>
      </c>
      <c r="F14" s="27">
        <v>3485819</v>
      </c>
      <c r="G14" s="27"/>
      <c r="H14" s="27"/>
      <c r="I14" s="27"/>
      <c r="J14" s="27"/>
      <c r="K14" s="27"/>
      <c r="L14" s="27"/>
      <c r="M14" s="27"/>
      <c r="N14" s="27"/>
      <c r="O14" s="27"/>
      <c r="P14" s="27">
        <v>1229597</v>
      </c>
      <c r="Q14" s="27"/>
      <c r="R14" s="27">
        <v>1229597</v>
      </c>
      <c r="S14" s="27"/>
      <c r="T14" s="27"/>
      <c r="U14" s="27">
        <v>114041</v>
      </c>
      <c r="V14" s="27">
        <v>114041</v>
      </c>
      <c r="W14" s="27">
        <v>1343638</v>
      </c>
      <c r="X14" s="27">
        <v>3485819</v>
      </c>
      <c r="Y14" s="27">
        <v>-2142181</v>
      </c>
      <c r="Z14" s="7">
        <v>-61.45</v>
      </c>
      <c r="AA14" s="25">
        <v>3485819</v>
      </c>
    </row>
    <row r="15" spans="1:27" ht="13.5">
      <c r="A15" s="2" t="s">
        <v>42</v>
      </c>
      <c r="B15" s="8"/>
      <c r="C15" s="19">
        <f aca="true" t="shared" si="2" ref="C15:Y15">SUM(C16:C18)</f>
        <v>323018494</v>
      </c>
      <c r="D15" s="19">
        <f>SUM(D16:D18)</f>
        <v>0</v>
      </c>
      <c r="E15" s="20">
        <f t="shared" si="2"/>
        <v>299694893</v>
      </c>
      <c r="F15" s="21">
        <f t="shared" si="2"/>
        <v>311982505</v>
      </c>
      <c r="G15" s="21">
        <f t="shared" si="2"/>
        <v>-1050185</v>
      </c>
      <c r="H15" s="21">
        <f t="shared" si="2"/>
        <v>4673255</v>
      </c>
      <c r="I15" s="21">
        <f t="shared" si="2"/>
        <v>5471573</v>
      </c>
      <c r="J15" s="21">
        <f t="shared" si="2"/>
        <v>9094643</v>
      </c>
      <c r="K15" s="21">
        <f t="shared" si="2"/>
        <v>4976827</v>
      </c>
      <c r="L15" s="21">
        <f t="shared" si="2"/>
        <v>67169525</v>
      </c>
      <c r="M15" s="21">
        <f t="shared" si="2"/>
        <v>3650180</v>
      </c>
      <c r="N15" s="21">
        <f t="shared" si="2"/>
        <v>75796532</v>
      </c>
      <c r="O15" s="21">
        <f t="shared" si="2"/>
        <v>7164699</v>
      </c>
      <c r="P15" s="21">
        <f t="shared" si="2"/>
        <v>58387131</v>
      </c>
      <c r="Q15" s="21">
        <f t="shared" si="2"/>
        <v>4572724</v>
      </c>
      <c r="R15" s="21">
        <f t="shared" si="2"/>
        <v>70124554</v>
      </c>
      <c r="S15" s="21">
        <f t="shared" si="2"/>
        <v>3969024</v>
      </c>
      <c r="T15" s="21">
        <f t="shared" si="2"/>
        <v>5701650</v>
      </c>
      <c r="U15" s="21">
        <f t="shared" si="2"/>
        <v>109894214</v>
      </c>
      <c r="V15" s="21">
        <f t="shared" si="2"/>
        <v>119564888</v>
      </c>
      <c r="W15" s="21">
        <f t="shared" si="2"/>
        <v>274580617</v>
      </c>
      <c r="X15" s="21">
        <f t="shared" si="2"/>
        <v>299694893</v>
      </c>
      <c r="Y15" s="21">
        <f t="shared" si="2"/>
        <v>-25114276</v>
      </c>
      <c r="Z15" s="4">
        <f>+IF(X15&lt;&gt;0,+(Y15/X15)*100,0)</f>
        <v>-8.37994793591628</v>
      </c>
      <c r="AA15" s="19">
        <f>SUM(AA16:AA18)</f>
        <v>311982505</v>
      </c>
    </row>
    <row r="16" spans="1:27" ht="13.5">
      <c r="A16" s="5" t="s">
        <v>43</v>
      </c>
      <c r="B16" s="3"/>
      <c r="C16" s="22">
        <v>6536077</v>
      </c>
      <c r="D16" s="22"/>
      <c r="E16" s="23">
        <v>6892610</v>
      </c>
      <c r="F16" s="24">
        <v>6642610</v>
      </c>
      <c r="G16" s="24">
        <v>390522</v>
      </c>
      <c r="H16" s="24">
        <v>582676</v>
      </c>
      <c r="I16" s="24">
        <v>511729</v>
      </c>
      <c r="J16" s="24">
        <v>1484927</v>
      </c>
      <c r="K16" s="24">
        <v>708539</v>
      </c>
      <c r="L16" s="24">
        <v>458255</v>
      </c>
      <c r="M16" s="24">
        <v>463926</v>
      </c>
      <c r="N16" s="24">
        <v>1630720</v>
      </c>
      <c r="O16" s="24">
        <v>689777</v>
      </c>
      <c r="P16" s="24">
        <v>1291170</v>
      </c>
      <c r="Q16" s="24">
        <v>623900</v>
      </c>
      <c r="R16" s="24">
        <v>2604847</v>
      </c>
      <c r="S16" s="24">
        <v>636703</v>
      </c>
      <c r="T16" s="24">
        <v>740322</v>
      </c>
      <c r="U16" s="24">
        <v>756814</v>
      </c>
      <c r="V16" s="24">
        <v>2133839</v>
      </c>
      <c r="W16" s="24">
        <v>7854333</v>
      </c>
      <c r="X16" s="24">
        <v>6892610</v>
      </c>
      <c r="Y16" s="24">
        <v>961723</v>
      </c>
      <c r="Z16" s="6">
        <v>13.95</v>
      </c>
      <c r="AA16" s="22">
        <v>6642610</v>
      </c>
    </row>
    <row r="17" spans="1:27" ht="13.5">
      <c r="A17" s="5" t="s">
        <v>44</v>
      </c>
      <c r="B17" s="3"/>
      <c r="C17" s="22">
        <v>316450419</v>
      </c>
      <c r="D17" s="22"/>
      <c r="E17" s="23">
        <v>292800913</v>
      </c>
      <c r="F17" s="24">
        <v>305338525</v>
      </c>
      <c r="G17" s="24">
        <v>-1440707</v>
      </c>
      <c r="H17" s="24">
        <v>4090446</v>
      </c>
      <c r="I17" s="24">
        <v>4959844</v>
      </c>
      <c r="J17" s="24">
        <v>7609583</v>
      </c>
      <c r="K17" s="24">
        <v>4267741</v>
      </c>
      <c r="L17" s="24">
        <v>66711270</v>
      </c>
      <c r="M17" s="24">
        <v>3186072</v>
      </c>
      <c r="N17" s="24">
        <v>74165083</v>
      </c>
      <c r="O17" s="24">
        <v>6474779</v>
      </c>
      <c r="P17" s="24">
        <v>57095870</v>
      </c>
      <c r="Q17" s="24">
        <v>3948624</v>
      </c>
      <c r="R17" s="24">
        <v>67519273</v>
      </c>
      <c r="S17" s="24">
        <v>3332275</v>
      </c>
      <c r="T17" s="24">
        <v>4961328</v>
      </c>
      <c r="U17" s="24">
        <v>109135632</v>
      </c>
      <c r="V17" s="24">
        <v>117429235</v>
      </c>
      <c r="W17" s="24">
        <v>266723174</v>
      </c>
      <c r="X17" s="24">
        <v>292800913</v>
      </c>
      <c r="Y17" s="24">
        <v>-26077739</v>
      </c>
      <c r="Z17" s="6">
        <v>-8.91</v>
      </c>
      <c r="AA17" s="22">
        <v>305338525</v>
      </c>
    </row>
    <row r="18" spans="1:27" ht="13.5">
      <c r="A18" s="5" t="s">
        <v>45</v>
      </c>
      <c r="B18" s="3"/>
      <c r="C18" s="22">
        <v>31998</v>
      </c>
      <c r="D18" s="22"/>
      <c r="E18" s="23">
        <v>1370</v>
      </c>
      <c r="F18" s="24">
        <v>1370</v>
      </c>
      <c r="G18" s="24"/>
      <c r="H18" s="24">
        <v>133</v>
      </c>
      <c r="I18" s="24"/>
      <c r="J18" s="24">
        <v>133</v>
      </c>
      <c r="K18" s="24">
        <v>547</v>
      </c>
      <c r="L18" s="24"/>
      <c r="M18" s="24">
        <v>182</v>
      </c>
      <c r="N18" s="24">
        <v>729</v>
      </c>
      <c r="O18" s="24">
        <v>143</v>
      </c>
      <c r="P18" s="24">
        <v>91</v>
      </c>
      <c r="Q18" s="24">
        <v>200</v>
      </c>
      <c r="R18" s="24">
        <v>434</v>
      </c>
      <c r="S18" s="24">
        <v>46</v>
      </c>
      <c r="T18" s="24"/>
      <c r="U18" s="24">
        <v>1768</v>
      </c>
      <c r="V18" s="24">
        <v>1814</v>
      </c>
      <c r="W18" s="24">
        <v>3110</v>
      </c>
      <c r="X18" s="24">
        <v>1370</v>
      </c>
      <c r="Y18" s="24">
        <v>1740</v>
      </c>
      <c r="Z18" s="6">
        <v>127.01</v>
      </c>
      <c r="AA18" s="22">
        <v>1370</v>
      </c>
    </row>
    <row r="19" spans="1:27" ht="13.5">
      <c r="A19" s="2" t="s">
        <v>46</v>
      </c>
      <c r="B19" s="8"/>
      <c r="C19" s="19">
        <f aca="true" t="shared" si="3" ref="C19:Y19">SUM(C20:C23)</f>
        <v>930042073</v>
      </c>
      <c r="D19" s="19">
        <f>SUM(D20:D23)</f>
        <v>0</v>
      </c>
      <c r="E19" s="20">
        <f t="shared" si="3"/>
        <v>1010138827</v>
      </c>
      <c r="F19" s="21">
        <f t="shared" si="3"/>
        <v>1038713808</v>
      </c>
      <c r="G19" s="21">
        <f t="shared" si="3"/>
        <v>34769194</v>
      </c>
      <c r="H19" s="21">
        <f t="shared" si="3"/>
        <v>53319727</v>
      </c>
      <c r="I19" s="21">
        <f t="shared" si="3"/>
        <v>100115052</v>
      </c>
      <c r="J19" s="21">
        <f t="shared" si="3"/>
        <v>188203973</v>
      </c>
      <c r="K19" s="21">
        <f t="shared" si="3"/>
        <v>138603390</v>
      </c>
      <c r="L19" s="21">
        <f t="shared" si="3"/>
        <v>86671239</v>
      </c>
      <c r="M19" s="21">
        <f t="shared" si="3"/>
        <v>51529242</v>
      </c>
      <c r="N19" s="21">
        <f t="shared" si="3"/>
        <v>276803871</v>
      </c>
      <c r="O19" s="21">
        <f t="shared" si="3"/>
        <v>98566551</v>
      </c>
      <c r="P19" s="21">
        <f t="shared" si="3"/>
        <v>85683934</v>
      </c>
      <c r="Q19" s="21">
        <f t="shared" si="3"/>
        <v>72266195</v>
      </c>
      <c r="R19" s="21">
        <f t="shared" si="3"/>
        <v>256516680</v>
      </c>
      <c r="S19" s="21">
        <f t="shared" si="3"/>
        <v>72049803</v>
      </c>
      <c r="T19" s="21">
        <f t="shared" si="3"/>
        <v>71726837</v>
      </c>
      <c r="U19" s="21">
        <f t="shared" si="3"/>
        <v>104095042</v>
      </c>
      <c r="V19" s="21">
        <f t="shared" si="3"/>
        <v>247871682</v>
      </c>
      <c r="W19" s="21">
        <f t="shared" si="3"/>
        <v>969396206</v>
      </c>
      <c r="X19" s="21">
        <f t="shared" si="3"/>
        <v>1010138827</v>
      </c>
      <c r="Y19" s="21">
        <f t="shared" si="3"/>
        <v>-40742621</v>
      </c>
      <c r="Z19" s="4">
        <f>+IF(X19&lt;&gt;0,+(Y19/X19)*100,0)</f>
        <v>-4.033368474806681</v>
      </c>
      <c r="AA19" s="19">
        <f>SUM(AA20:AA23)</f>
        <v>1038713808</v>
      </c>
    </row>
    <row r="20" spans="1:27" ht="13.5">
      <c r="A20" s="5" t="s">
        <v>47</v>
      </c>
      <c r="B20" s="3"/>
      <c r="C20" s="22">
        <v>567990860</v>
      </c>
      <c r="D20" s="22"/>
      <c r="E20" s="23">
        <v>606869460</v>
      </c>
      <c r="F20" s="24">
        <v>636742587</v>
      </c>
      <c r="G20" s="24">
        <v>17978982</v>
      </c>
      <c r="H20" s="24">
        <v>31583062</v>
      </c>
      <c r="I20" s="24">
        <v>38491002</v>
      </c>
      <c r="J20" s="24">
        <v>88053046</v>
      </c>
      <c r="K20" s="24">
        <v>115094847</v>
      </c>
      <c r="L20" s="24">
        <v>50001581</v>
      </c>
      <c r="M20" s="24">
        <v>28078201</v>
      </c>
      <c r="N20" s="24">
        <v>193174629</v>
      </c>
      <c r="O20" s="24">
        <v>72817421</v>
      </c>
      <c r="P20" s="24">
        <v>50532192</v>
      </c>
      <c r="Q20" s="24">
        <v>49754146</v>
      </c>
      <c r="R20" s="24">
        <v>173103759</v>
      </c>
      <c r="S20" s="24">
        <v>50848396</v>
      </c>
      <c r="T20" s="24">
        <v>48790606</v>
      </c>
      <c r="U20" s="24">
        <v>51685759</v>
      </c>
      <c r="V20" s="24">
        <v>151324761</v>
      </c>
      <c r="W20" s="24">
        <v>605656195</v>
      </c>
      <c r="X20" s="24">
        <v>606869460</v>
      </c>
      <c r="Y20" s="24">
        <v>-1213265</v>
      </c>
      <c r="Z20" s="6">
        <v>-0.2</v>
      </c>
      <c r="AA20" s="22">
        <v>636742587</v>
      </c>
    </row>
    <row r="21" spans="1:27" ht="13.5">
      <c r="A21" s="5" t="s">
        <v>48</v>
      </c>
      <c r="B21" s="3"/>
      <c r="C21" s="22">
        <v>144582177</v>
      </c>
      <c r="D21" s="22"/>
      <c r="E21" s="23">
        <v>182281065</v>
      </c>
      <c r="F21" s="24">
        <v>170842919</v>
      </c>
      <c r="G21" s="24">
        <v>5278893</v>
      </c>
      <c r="H21" s="24">
        <v>7642219</v>
      </c>
      <c r="I21" s="24">
        <v>19512573</v>
      </c>
      <c r="J21" s="24">
        <v>32433685</v>
      </c>
      <c r="K21" s="24">
        <v>11142494</v>
      </c>
      <c r="L21" s="24">
        <v>22530712</v>
      </c>
      <c r="M21" s="24">
        <v>10854023</v>
      </c>
      <c r="N21" s="24">
        <v>44527229</v>
      </c>
      <c r="O21" s="24">
        <v>12986871</v>
      </c>
      <c r="P21" s="24">
        <v>15400071</v>
      </c>
      <c r="Q21" s="24">
        <v>10265140</v>
      </c>
      <c r="R21" s="24">
        <v>38652082</v>
      </c>
      <c r="S21" s="24">
        <v>10224100</v>
      </c>
      <c r="T21" s="24">
        <v>10254247</v>
      </c>
      <c r="U21" s="24">
        <v>25127834</v>
      </c>
      <c r="V21" s="24">
        <v>45606181</v>
      </c>
      <c r="W21" s="24">
        <v>161219177</v>
      </c>
      <c r="X21" s="24">
        <v>182281065</v>
      </c>
      <c r="Y21" s="24">
        <v>-21061888</v>
      </c>
      <c r="Z21" s="6">
        <v>-11.55</v>
      </c>
      <c r="AA21" s="22">
        <v>170842919</v>
      </c>
    </row>
    <row r="22" spans="1:27" ht="13.5">
      <c r="A22" s="5" t="s">
        <v>49</v>
      </c>
      <c r="B22" s="3"/>
      <c r="C22" s="25">
        <v>137205246</v>
      </c>
      <c r="D22" s="25"/>
      <c r="E22" s="26">
        <v>140260187</v>
      </c>
      <c r="F22" s="27">
        <v>145400187</v>
      </c>
      <c r="G22" s="27">
        <v>4274454</v>
      </c>
      <c r="H22" s="27">
        <v>10541641</v>
      </c>
      <c r="I22" s="27">
        <v>23642360</v>
      </c>
      <c r="J22" s="27">
        <v>38458455</v>
      </c>
      <c r="K22" s="27">
        <v>7111834</v>
      </c>
      <c r="L22" s="27">
        <v>8883598</v>
      </c>
      <c r="M22" s="27">
        <v>7341607</v>
      </c>
      <c r="N22" s="27">
        <v>23337039</v>
      </c>
      <c r="O22" s="27">
        <v>7529214</v>
      </c>
      <c r="P22" s="27">
        <v>14118026</v>
      </c>
      <c r="Q22" s="27">
        <v>7026287</v>
      </c>
      <c r="R22" s="27">
        <v>28673527</v>
      </c>
      <c r="S22" s="27">
        <v>5768700</v>
      </c>
      <c r="T22" s="27">
        <v>7393673</v>
      </c>
      <c r="U22" s="27">
        <v>21932669</v>
      </c>
      <c r="V22" s="27">
        <v>35095042</v>
      </c>
      <c r="W22" s="27">
        <v>125564063</v>
      </c>
      <c r="X22" s="27">
        <v>140260187</v>
      </c>
      <c r="Y22" s="27">
        <v>-14696124</v>
      </c>
      <c r="Z22" s="7">
        <v>-10.48</v>
      </c>
      <c r="AA22" s="25">
        <v>145400187</v>
      </c>
    </row>
    <row r="23" spans="1:27" ht="13.5">
      <c r="A23" s="5" t="s">
        <v>50</v>
      </c>
      <c r="B23" s="3"/>
      <c r="C23" s="22">
        <v>80263790</v>
      </c>
      <c r="D23" s="22"/>
      <c r="E23" s="23">
        <v>80728115</v>
      </c>
      <c r="F23" s="24">
        <v>85728115</v>
      </c>
      <c r="G23" s="24">
        <v>7236865</v>
      </c>
      <c r="H23" s="24">
        <v>3552805</v>
      </c>
      <c r="I23" s="24">
        <v>18469117</v>
      </c>
      <c r="J23" s="24">
        <v>29258787</v>
      </c>
      <c r="K23" s="24">
        <v>5254215</v>
      </c>
      <c r="L23" s="24">
        <v>5255348</v>
      </c>
      <c r="M23" s="24">
        <v>5255411</v>
      </c>
      <c r="N23" s="24">
        <v>15764974</v>
      </c>
      <c r="O23" s="24">
        <v>5233045</v>
      </c>
      <c r="P23" s="24">
        <v>5633645</v>
      </c>
      <c r="Q23" s="24">
        <v>5220622</v>
      </c>
      <c r="R23" s="24">
        <v>16087312</v>
      </c>
      <c r="S23" s="24">
        <v>5208607</v>
      </c>
      <c r="T23" s="24">
        <v>5288311</v>
      </c>
      <c r="U23" s="24">
        <v>5348780</v>
      </c>
      <c r="V23" s="24">
        <v>15845698</v>
      </c>
      <c r="W23" s="24">
        <v>76956771</v>
      </c>
      <c r="X23" s="24">
        <v>80728115</v>
      </c>
      <c r="Y23" s="24">
        <v>-3771344</v>
      </c>
      <c r="Z23" s="6">
        <v>-4.67</v>
      </c>
      <c r="AA23" s="22">
        <v>85728115</v>
      </c>
    </row>
    <row r="24" spans="1:27" ht="13.5">
      <c r="A24" s="2" t="s">
        <v>51</v>
      </c>
      <c r="B24" s="8" t="s">
        <v>52</v>
      </c>
      <c r="C24" s="19">
        <v>4149</v>
      </c>
      <c r="D24" s="19"/>
      <c r="E24" s="20">
        <v>20300</v>
      </c>
      <c r="F24" s="21">
        <v>20300</v>
      </c>
      <c r="G24" s="21"/>
      <c r="H24" s="21">
        <v>482</v>
      </c>
      <c r="I24" s="21">
        <v>360</v>
      </c>
      <c r="J24" s="21">
        <v>842</v>
      </c>
      <c r="K24" s="21">
        <v>3299</v>
      </c>
      <c r="L24" s="21">
        <v>1044</v>
      </c>
      <c r="M24" s="21">
        <v>329</v>
      </c>
      <c r="N24" s="21">
        <v>4672</v>
      </c>
      <c r="O24" s="21">
        <v>829</v>
      </c>
      <c r="P24" s="21">
        <v>2027</v>
      </c>
      <c r="Q24" s="21">
        <v>551</v>
      </c>
      <c r="R24" s="21">
        <v>3407</v>
      </c>
      <c r="S24" s="21">
        <v>456</v>
      </c>
      <c r="T24" s="21">
        <v>1173</v>
      </c>
      <c r="U24" s="21">
        <v>540</v>
      </c>
      <c r="V24" s="21">
        <v>2169</v>
      </c>
      <c r="W24" s="21">
        <v>11090</v>
      </c>
      <c r="X24" s="21">
        <v>20300</v>
      </c>
      <c r="Y24" s="21">
        <v>-9210</v>
      </c>
      <c r="Z24" s="4">
        <v>-45.37</v>
      </c>
      <c r="AA24" s="19">
        <v>20300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1592834356</v>
      </c>
      <c r="D25" s="40">
        <f>+D5+D9+D15+D19+D24</f>
        <v>0</v>
      </c>
      <c r="E25" s="41">
        <f t="shared" si="4"/>
        <v>1677174832</v>
      </c>
      <c r="F25" s="42">
        <f t="shared" si="4"/>
        <v>1741840717</v>
      </c>
      <c r="G25" s="42">
        <f t="shared" si="4"/>
        <v>69403782</v>
      </c>
      <c r="H25" s="42">
        <f t="shared" si="4"/>
        <v>80116435</v>
      </c>
      <c r="I25" s="42">
        <f t="shared" si="4"/>
        <v>129804294</v>
      </c>
      <c r="J25" s="42">
        <f t="shared" si="4"/>
        <v>279324511</v>
      </c>
      <c r="K25" s="42">
        <f t="shared" si="4"/>
        <v>165122959</v>
      </c>
      <c r="L25" s="42">
        <f t="shared" si="4"/>
        <v>185434701</v>
      </c>
      <c r="M25" s="42">
        <f t="shared" si="4"/>
        <v>77014895</v>
      </c>
      <c r="N25" s="42">
        <f t="shared" si="4"/>
        <v>427572555</v>
      </c>
      <c r="O25" s="42">
        <f t="shared" si="4"/>
        <v>126317872</v>
      </c>
      <c r="P25" s="42">
        <f t="shared" si="4"/>
        <v>173737333</v>
      </c>
      <c r="Q25" s="42">
        <f t="shared" si="4"/>
        <v>100092845</v>
      </c>
      <c r="R25" s="42">
        <f t="shared" si="4"/>
        <v>400148050</v>
      </c>
      <c r="S25" s="42">
        <f t="shared" si="4"/>
        <v>104260311</v>
      </c>
      <c r="T25" s="42">
        <f t="shared" si="4"/>
        <v>99443495</v>
      </c>
      <c r="U25" s="42">
        <f t="shared" si="4"/>
        <v>247904410</v>
      </c>
      <c r="V25" s="42">
        <f t="shared" si="4"/>
        <v>451608216</v>
      </c>
      <c r="W25" s="42">
        <f t="shared" si="4"/>
        <v>1558653332</v>
      </c>
      <c r="X25" s="42">
        <f t="shared" si="4"/>
        <v>1677174832</v>
      </c>
      <c r="Y25" s="42">
        <f t="shared" si="4"/>
        <v>-118521500</v>
      </c>
      <c r="Z25" s="43">
        <f>+IF(X25&lt;&gt;0,+(Y25/X25)*100,0)</f>
        <v>-7.0667349484767366</v>
      </c>
      <c r="AA25" s="40">
        <f>+AA5+AA9+AA15+AA19+AA24</f>
        <v>1741840717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172305758</v>
      </c>
      <c r="D28" s="19">
        <f>SUM(D29:D31)</f>
        <v>0</v>
      </c>
      <c r="E28" s="20">
        <f t="shared" si="5"/>
        <v>222750568</v>
      </c>
      <c r="F28" s="21">
        <f t="shared" si="5"/>
        <v>245194477</v>
      </c>
      <c r="G28" s="21">
        <f t="shared" si="5"/>
        <v>10976497</v>
      </c>
      <c r="H28" s="21">
        <f t="shared" si="5"/>
        <v>12114129</v>
      </c>
      <c r="I28" s="21">
        <f t="shared" si="5"/>
        <v>13763085</v>
      </c>
      <c r="J28" s="21">
        <f t="shared" si="5"/>
        <v>36853711</v>
      </c>
      <c r="K28" s="21">
        <f t="shared" si="5"/>
        <v>17152900</v>
      </c>
      <c r="L28" s="21">
        <f t="shared" si="5"/>
        <v>22411198</v>
      </c>
      <c r="M28" s="21">
        <f t="shared" si="5"/>
        <v>16840393</v>
      </c>
      <c r="N28" s="21">
        <f t="shared" si="5"/>
        <v>56404491</v>
      </c>
      <c r="O28" s="21">
        <f t="shared" si="5"/>
        <v>15151885</v>
      </c>
      <c r="P28" s="21">
        <f t="shared" si="5"/>
        <v>17834911</v>
      </c>
      <c r="Q28" s="21">
        <f t="shared" si="5"/>
        <v>15943632</v>
      </c>
      <c r="R28" s="21">
        <f t="shared" si="5"/>
        <v>48930428</v>
      </c>
      <c r="S28" s="21">
        <f t="shared" si="5"/>
        <v>14547195</v>
      </c>
      <c r="T28" s="21">
        <f t="shared" si="5"/>
        <v>17759438</v>
      </c>
      <c r="U28" s="21">
        <f t="shared" si="5"/>
        <v>20168576</v>
      </c>
      <c r="V28" s="21">
        <f t="shared" si="5"/>
        <v>52475209</v>
      </c>
      <c r="W28" s="21">
        <f t="shared" si="5"/>
        <v>194663839</v>
      </c>
      <c r="X28" s="21">
        <f t="shared" si="5"/>
        <v>222750566</v>
      </c>
      <c r="Y28" s="21">
        <f t="shared" si="5"/>
        <v>-28086727</v>
      </c>
      <c r="Z28" s="4">
        <f>+IF(X28&lt;&gt;0,+(Y28/X28)*100,0)</f>
        <v>-12.609048544460263</v>
      </c>
      <c r="AA28" s="19">
        <f>SUM(AA29:AA31)</f>
        <v>245194477</v>
      </c>
    </row>
    <row r="29" spans="1:27" ht="13.5">
      <c r="A29" s="5" t="s">
        <v>33</v>
      </c>
      <c r="B29" s="3"/>
      <c r="C29" s="22">
        <v>37554923</v>
      </c>
      <c r="D29" s="22"/>
      <c r="E29" s="23">
        <v>69512778</v>
      </c>
      <c r="F29" s="24">
        <v>71500889</v>
      </c>
      <c r="G29" s="24">
        <v>3149346</v>
      </c>
      <c r="H29" s="24">
        <v>3227173</v>
      </c>
      <c r="I29" s="24">
        <v>4450733</v>
      </c>
      <c r="J29" s="24">
        <v>10827252</v>
      </c>
      <c r="K29" s="24">
        <v>3924777</v>
      </c>
      <c r="L29" s="24">
        <v>3924431</v>
      </c>
      <c r="M29" s="24">
        <v>3941219</v>
      </c>
      <c r="N29" s="24">
        <v>11790427</v>
      </c>
      <c r="O29" s="24">
        <v>3572853</v>
      </c>
      <c r="P29" s="24">
        <v>4262805</v>
      </c>
      <c r="Q29" s="24">
        <v>4272220</v>
      </c>
      <c r="R29" s="24">
        <v>12107878</v>
      </c>
      <c r="S29" s="24">
        <v>3808391</v>
      </c>
      <c r="T29" s="24">
        <v>3875696</v>
      </c>
      <c r="U29" s="24">
        <v>4901109</v>
      </c>
      <c r="V29" s="24">
        <v>12585196</v>
      </c>
      <c r="W29" s="24">
        <v>47310753</v>
      </c>
      <c r="X29" s="24">
        <v>69512778</v>
      </c>
      <c r="Y29" s="24">
        <v>-22202025</v>
      </c>
      <c r="Z29" s="6">
        <v>-31.94</v>
      </c>
      <c r="AA29" s="22">
        <v>71500889</v>
      </c>
    </row>
    <row r="30" spans="1:27" ht="13.5">
      <c r="A30" s="5" t="s">
        <v>34</v>
      </c>
      <c r="B30" s="3"/>
      <c r="C30" s="25">
        <v>66917534</v>
      </c>
      <c r="D30" s="25"/>
      <c r="E30" s="26">
        <v>76373785</v>
      </c>
      <c r="F30" s="27">
        <v>65805796</v>
      </c>
      <c r="G30" s="27">
        <v>1723770</v>
      </c>
      <c r="H30" s="27">
        <v>2255812</v>
      </c>
      <c r="I30" s="27">
        <v>2894799</v>
      </c>
      <c r="J30" s="27">
        <v>6874381</v>
      </c>
      <c r="K30" s="27">
        <v>4324957</v>
      </c>
      <c r="L30" s="27">
        <v>5809983</v>
      </c>
      <c r="M30" s="27">
        <v>3949935</v>
      </c>
      <c r="N30" s="27">
        <v>14084875</v>
      </c>
      <c r="O30" s="27">
        <v>4467107</v>
      </c>
      <c r="P30" s="27">
        <v>5144841</v>
      </c>
      <c r="Q30" s="27">
        <v>4320749</v>
      </c>
      <c r="R30" s="27">
        <v>13932697</v>
      </c>
      <c r="S30" s="27">
        <v>4034830</v>
      </c>
      <c r="T30" s="27">
        <v>5145721</v>
      </c>
      <c r="U30" s="27">
        <v>5164417</v>
      </c>
      <c r="V30" s="27">
        <v>14344968</v>
      </c>
      <c r="W30" s="27">
        <v>49236921</v>
      </c>
      <c r="X30" s="27">
        <v>76373785</v>
      </c>
      <c r="Y30" s="27">
        <v>-27136864</v>
      </c>
      <c r="Z30" s="7">
        <v>-35.53</v>
      </c>
      <c r="AA30" s="25">
        <v>65805796</v>
      </c>
    </row>
    <row r="31" spans="1:27" ht="13.5">
      <c r="A31" s="5" t="s">
        <v>35</v>
      </c>
      <c r="B31" s="3"/>
      <c r="C31" s="22">
        <v>67833301</v>
      </c>
      <c r="D31" s="22"/>
      <c r="E31" s="23">
        <v>76864005</v>
      </c>
      <c r="F31" s="24">
        <v>107887792</v>
      </c>
      <c r="G31" s="24">
        <v>6103381</v>
      </c>
      <c r="H31" s="24">
        <v>6631144</v>
      </c>
      <c r="I31" s="24">
        <v>6417553</v>
      </c>
      <c r="J31" s="24">
        <v>19152078</v>
      </c>
      <c r="K31" s="24">
        <v>8903166</v>
      </c>
      <c r="L31" s="24">
        <v>12676784</v>
      </c>
      <c r="M31" s="24">
        <v>8949239</v>
      </c>
      <c r="N31" s="24">
        <v>30529189</v>
      </c>
      <c r="O31" s="24">
        <v>7111925</v>
      </c>
      <c r="P31" s="24">
        <v>8427265</v>
      </c>
      <c r="Q31" s="24">
        <v>7350663</v>
      </c>
      <c r="R31" s="24">
        <v>22889853</v>
      </c>
      <c r="S31" s="24">
        <v>6703974</v>
      </c>
      <c r="T31" s="24">
        <v>8738021</v>
      </c>
      <c r="U31" s="24">
        <v>10103050</v>
      </c>
      <c r="V31" s="24">
        <v>25545045</v>
      </c>
      <c r="W31" s="24">
        <v>98116165</v>
      </c>
      <c r="X31" s="24">
        <v>76864003</v>
      </c>
      <c r="Y31" s="24">
        <v>21252162</v>
      </c>
      <c r="Z31" s="6">
        <v>27.65</v>
      </c>
      <c r="AA31" s="22">
        <v>107887792</v>
      </c>
    </row>
    <row r="32" spans="1:27" ht="13.5">
      <c r="A32" s="2" t="s">
        <v>36</v>
      </c>
      <c r="B32" s="3"/>
      <c r="C32" s="19">
        <f aca="true" t="shared" si="6" ref="C32:Y32">SUM(C33:C37)</f>
        <v>200417509</v>
      </c>
      <c r="D32" s="19">
        <f>SUM(D33:D37)</f>
        <v>0</v>
      </c>
      <c r="E32" s="20">
        <f t="shared" si="6"/>
        <v>221480146</v>
      </c>
      <c r="F32" s="21">
        <f t="shared" si="6"/>
        <v>224616657</v>
      </c>
      <c r="G32" s="21">
        <f t="shared" si="6"/>
        <v>8235363</v>
      </c>
      <c r="H32" s="21">
        <f t="shared" si="6"/>
        <v>10541855</v>
      </c>
      <c r="I32" s="21">
        <f t="shared" si="6"/>
        <v>11528050</v>
      </c>
      <c r="J32" s="21">
        <f t="shared" si="6"/>
        <v>30305268</v>
      </c>
      <c r="K32" s="21">
        <f t="shared" si="6"/>
        <v>13098223</v>
      </c>
      <c r="L32" s="21">
        <f t="shared" si="6"/>
        <v>19476271</v>
      </c>
      <c r="M32" s="21">
        <f t="shared" si="6"/>
        <v>13537216</v>
      </c>
      <c r="N32" s="21">
        <f t="shared" si="6"/>
        <v>46111710</v>
      </c>
      <c r="O32" s="21">
        <f t="shared" si="6"/>
        <v>11613734</v>
      </c>
      <c r="P32" s="21">
        <f t="shared" si="6"/>
        <v>14212644</v>
      </c>
      <c r="Q32" s="21">
        <f t="shared" si="6"/>
        <v>11894846</v>
      </c>
      <c r="R32" s="21">
        <f t="shared" si="6"/>
        <v>37721224</v>
      </c>
      <c r="S32" s="21">
        <f t="shared" si="6"/>
        <v>11427651</v>
      </c>
      <c r="T32" s="21">
        <f t="shared" si="6"/>
        <v>18933505</v>
      </c>
      <c r="U32" s="21">
        <f t="shared" si="6"/>
        <v>19631591</v>
      </c>
      <c r="V32" s="21">
        <f t="shared" si="6"/>
        <v>49992747</v>
      </c>
      <c r="W32" s="21">
        <f t="shared" si="6"/>
        <v>164130949</v>
      </c>
      <c r="X32" s="21">
        <f t="shared" si="6"/>
        <v>221480147</v>
      </c>
      <c r="Y32" s="21">
        <f t="shared" si="6"/>
        <v>-57349198</v>
      </c>
      <c r="Z32" s="4">
        <f>+IF(X32&lt;&gt;0,+(Y32/X32)*100,0)</f>
        <v>-25.893606617481613</v>
      </c>
      <c r="AA32" s="19">
        <f>SUM(AA33:AA37)</f>
        <v>224616657</v>
      </c>
    </row>
    <row r="33" spans="1:27" ht="13.5">
      <c r="A33" s="5" t="s">
        <v>37</v>
      </c>
      <c r="B33" s="3"/>
      <c r="C33" s="22">
        <v>22181149</v>
      </c>
      <c r="D33" s="22"/>
      <c r="E33" s="23">
        <v>24563876</v>
      </c>
      <c r="F33" s="24">
        <v>25358478</v>
      </c>
      <c r="G33" s="24">
        <v>1220375</v>
      </c>
      <c r="H33" s="24">
        <v>1505011</v>
      </c>
      <c r="I33" s="24">
        <v>1536409</v>
      </c>
      <c r="J33" s="24">
        <v>4261795</v>
      </c>
      <c r="K33" s="24">
        <v>1567041</v>
      </c>
      <c r="L33" s="24">
        <v>2742564</v>
      </c>
      <c r="M33" s="24">
        <v>3282746</v>
      </c>
      <c r="N33" s="24">
        <v>7592351</v>
      </c>
      <c r="O33" s="24">
        <v>1557263</v>
      </c>
      <c r="P33" s="24">
        <v>1810696</v>
      </c>
      <c r="Q33" s="24">
        <v>1865863</v>
      </c>
      <c r="R33" s="24">
        <v>5233822</v>
      </c>
      <c r="S33" s="24">
        <v>1875116</v>
      </c>
      <c r="T33" s="24">
        <v>1882796</v>
      </c>
      <c r="U33" s="24">
        <v>3873499</v>
      </c>
      <c r="V33" s="24">
        <v>7631411</v>
      </c>
      <c r="W33" s="24">
        <v>24719379</v>
      </c>
      <c r="X33" s="24">
        <v>24563876</v>
      </c>
      <c r="Y33" s="24">
        <v>155503</v>
      </c>
      <c r="Z33" s="6">
        <v>0.63</v>
      </c>
      <c r="AA33" s="22">
        <v>25358478</v>
      </c>
    </row>
    <row r="34" spans="1:27" ht="13.5">
      <c r="A34" s="5" t="s">
        <v>38</v>
      </c>
      <c r="B34" s="3"/>
      <c r="C34" s="22">
        <v>22206061</v>
      </c>
      <c r="D34" s="22"/>
      <c r="E34" s="23">
        <v>24252458</v>
      </c>
      <c r="F34" s="24">
        <v>24507159</v>
      </c>
      <c r="G34" s="24">
        <v>474792</v>
      </c>
      <c r="H34" s="24">
        <v>1044633</v>
      </c>
      <c r="I34" s="24">
        <v>960870</v>
      </c>
      <c r="J34" s="24">
        <v>2480295</v>
      </c>
      <c r="K34" s="24">
        <v>1215301</v>
      </c>
      <c r="L34" s="24">
        <v>3610165</v>
      </c>
      <c r="M34" s="24">
        <v>2264251</v>
      </c>
      <c r="N34" s="24">
        <v>7089717</v>
      </c>
      <c r="O34" s="24">
        <v>1093151</v>
      </c>
      <c r="P34" s="24">
        <v>2619602</v>
      </c>
      <c r="Q34" s="24">
        <v>1827762</v>
      </c>
      <c r="R34" s="24">
        <v>5540515</v>
      </c>
      <c r="S34" s="24">
        <v>1438644</v>
      </c>
      <c r="T34" s="24">
        <v>3081448</v>
      </c>
      <c r="U34" s="24">
        <v>3113641</v>
      </c>
      <c r="V34" s="24">
        <v>7633733</v>
      </c>
      <c r="W34" s="24">
        <v>22744260</v>
      </c>
      <c r="X34" s="24">
        <v>24252459</v>
      </c>
      <c r="Y34" s="24">
        <v>-1508199</v>
      </c>
      <c r="Z34" s="6">
        <v>-6.22</v>
      </c>
      <c r="AA34" s="22">
        <v>24507159</v>
      </c>
    </row>
    <row r="35" spans="1:27" ht="13.5">
      <c r="A35" s="5" t="s">
        <v>39</v>
      </c>
      <c r="B35" s="3"/>
      <c r="C35" s="22">
        <v>107422258</v>
      </c>
      <c r="D35" s="22"/>
      <c r="E35" s="23">
        <v>100491608</v>
      </c>
      <c r="F35" s="24">
        <v>100632400</v>
      </c>
      <c r="G35" s="24">
        <v>3588091</v>
      </c>
      <c r="H35" s="24">
        <v>3591091</v>
      </c>
      <c r="I35" s="24">
        <v>4167707</v>
      </c>
      <c r="J35" s="24">
        <v>11346889</v>
      </c>
      <c r="K35" s="24">
        <v>4076460</v>
      </c>
      <c r="L35" s="24">
        <v>7713420</v>
      </c>
      <c r="M35" s="24">
        <v>5355910</v>
      </c>
      <c r="N35" s="24">
        <v>17145790</v>
      </c>
      <c r="O35" s="24">
        <v>5454327</v>
      </c>
      <c r="P35" s="24">
        <v>5819895</v>
      </c>
      <c r="Q35" s="24">
        <v>4776398</v>
      </c>
      <c r="R35" s="24">
        <v>16050620</v>
      </c>
      <c r="S35" s="24">
        <v>4477365</v>
      </c>
      <c r="T35" s="24">
        <v>5362508</v>
      </c>
      <c r="U35" s="24">
        <v>5849866</v>
      </c>
      <c r="V35" s="24">
        <v>15689739</v>
      </c>
      <c r="W35" s="24">
        <v>60233038</v>
      </c>
      <c r="X35" s="24">
        <v>100491608</v>
      </c>
      <c r="Y35" s="24">
        <v>-40258570</v>
      </c>
      <c r="Z35" s="6">
        <v>-40.06</v>
      </c>
      <c r="AA35" s="22">
        <v>100632400</v>
      </c>
    </row>
    <row r="36" spans="1:27" ht="13.5">
      <c r="A36" s="5" t="s">
        <v>40</v>
      </c>
      <c r="B36" s="3"/>
      <c r="C36" s="22">
        <v>38738835</v>
      </c>
      <c r="D36" s="22"/>
      <c r="E36" s="23">
        <v>59876021</v>
      </c>
      <c r="F36" s="24">
        <v>61649720</v>
      </c>
      <c r="G36" s="24">
        <v>2354942</v>
      </c>
      <c r="H36" s="24">
        <v>3685731</v>
      </c>
      <c r="I36" s="24">
        <v>4012794</v>
      </c>
      <c r="J36" s="24">
        <v>10053467</v>
      </c>
      <c r="K36" s="24">
        <v>5313910</v>
      </c>
      <c r="L36" s="24">
        <v>4371004</v>
      </c>
      <c r="M36" s="24">
        <v>1750233</v>
      </c>
      <c r="N36" s="24">
        <v>11435147</v>
      </c>
      <c r="O36" s="24">
        <v>2825784</v>
      </c>
      <c r="P36" s="24">
        <v>3049631</v>
      </c>
      <c r="Q36" s="24">
        <v>2437707</v>
      </c>
      <c r="R36" s="24">
        <v>8313122</v>
      </c>
      <c r="S36" s="24">
        <v>2467577</v>
      </c>
      <c r="T36" s="24">
        <v>7266615</v>
      </c>
      <c r="U36" s="24">
        <v>5083095</v>
      </c>
      <c r="V36" s="24">
        <v>14817287</v>
      </c>
      <c r="W36" s="24">
        <v>44619023</v>
      </c>
      <c r="X36" s="24">
        <v>59876021</v>
      </c>
      <c r="Y36" s="24">
        <v>-15256998</v>
      </c>
      <c r="Z36" s="6">
        <v>-25.48</v>
      </c>
      <c r="AA36" s="22">
        <v>61649720</v>
      </c>
    </row>
    <row r="37" spans="1:27" ht="13.5">
      <c r="A37" s="5" t="s">
        <v>41</v>
      </c>
      <c r="B37" s="3"/>
      <c r="C37" s="25">
        <v>9869206</v>
      </c>
      <c r="D37" s="25"/>
      <c r="E37" s="26">
        <v>12296183</v>
      </c>
      <c r="F37" s="27">
        <v>12468900</v>
      </c>
      <c r="G37" s="27">
        <v>597163</v>
      </c>
      <c r="H37" s="27">
        <v>715389</v>
      </c>
      <c r="I37" s="27">
        <v>850270</v>
      </c>
      <c r="J37" s="27">
        <v>2162822</v>
      </c>
      <c r="K37" s="27">
        <v>925511</v>
      </c>
      <c r="L37" s="27">
        <v>1039118</v>
      </c>
      <c r="M37" s="27">
        <v>884076</v>
      </c>
      <c r="N37" s="27">
        <v>2848705</v>
      </c>
      <c r="O37" s="27">
        <v>683209</v>
      </c>
      <c r="P37" s="27">
        <v>912820</v>
      </c>
      <c r="Q37" s="27">
        <v>987116</v>
      </c>
      <c r="R37" s="27">
        <v>2583145</v>
      </c>
      <c r="S37" s="27">
        <v>1168949</v>
      </c>
      <c r="T37" s="27">
        <v>1340138</v>
      </c>
      <c r="U37" s="27">
        <v>1711490</v>
      </c>
      <c r="V37" s="27">
        <v>4220577</v>
      </c>
      <c r="W37" s="27">
        <v>11815249</v>
      </c>
      <c r="X37" s="27">
        <v>12296183</v>
      </c>
      <c r="Y37" s="27">
        <v>-480934</v>
      </c>
      <c r="Z37" s="7">
        <v>-3.91</v>
      </c>
      <c r="AA37" s="25">
        <v>12468900</v>
      </c>
    </row>
    <row r="38" spans="1:27" ht="13.5">
      <c r="A38" s="2" t="s">
        <v>42</v>
      </c>
      <c r="B38" s="8"/>
      <c r="C38" s="19">
        <f aca="true" t="shared" si="7" ref="C38:Y38">SUM(C39:C41)</f>
        <v>362365889</v>
      </c>
      <c r="D38" s="19">
        <f>SUM(D39:D41)</f>
        <v>0</v>
      </c>
      <c r="E38" s="20">
        <f t="shared" si="7"/>
        <v>392790577</v>
      </c>
      <c r="F38" s="21">
        <f t="shared" si="7"/>
        <v>370408947</v>
      </c>
      <c r="G38" s="21">
        <f t="shared" si="7"/>
        <v>10456162</v>
      </c>
      <c r="H38" s="21">
        <f t="shared" si="7"/>
        <v>23996224</v>
      </c>
      <c r="I38" s="21">
        <f t="shared" si="7"/>
        <v>15094894</v>
      </c>
      <c r="J38" s="21">
        <f t="shared" si="7"/>
        <v>49547280</v>
      </c>
      <c r="K38" s="21">
        <f t="shared" si="7"/>
        <v>27077965</v>
      </c>
      <c r="L38" s="21">
        <f t="shared" si="7"/>
        <v>53390451</v>
      </c>
      <c r="M38" s="21">
        <f t="shared" si="7"/>
        <v>21947367</v>
      </c>
      <c r="N38" s="21">
        <f t="shared" si="7"/>
        <v>102415783</v>
      </c>
      <c r="O38" s="21">
        <f t="shared" si="7"/>
        <v>19932606</v>
      </c>
      <c r="P38" s="21">
        <f t="shared" si="7"/>
        <v>36774458</v>
      </c>
      <c r="Q38" s="21">
        <f t="shared" si="7"/>
        <v>29823200</v>
      </c>
      <c r="R38" s="21">
        <f t="shared" si="7"/>
        <v>86530264</v>
      </c>
      <c r="S38" s="21">
        <f t="shared" si="7"/>
        <v>27645294</v>
      </c>
      <c r="T38" s="21">
        <f t="shared" si="7"/>
        <v>23849464</v>
      </c>
      <c r="U38" s="21">
        <f t="shared" si="7"/>
        <v>48858281</v>
      </c>
      <c r="V38" s="21">
        <f t="shared" si="7"/>
        <v>100353039</v>
      </c>
      <c r="W38" s="21">
        <f t="shared" si="7"/>
        <v>338846366</v>
      </c>
      <c r="X38" s="21">
        <f t="shared" si="7"/>
        <v>392790578</v>
      </c>
      <c r="Y38" s="21">
        <f t="shared" si="7"/>
        <v>-53944212</v>
      </c>
      <c r="Z38" s="4">
        <f>+IF(X38&lt;&gt;0,+(Y38/X38)*100,0)</f>
        <v>-13.733580951628632</v>
      </c>
      <c r="AA38" s="19">
        <f>SUM(AA39:AA41)</f>
        <v>370408947</v>
      </c>
    </row>
    <row r="39" spans="1:27" ht="13.5">
      <c r="A39" s="5" t="s">
        <v>43</v>
      </c>
      <c r="B39" s="3"/>
      <c r="C39" s="22">
        <v>21278882</v>
      </c>
      <c r="D39" s="22"/>
      <c r="E39" s="23">
        <v>26449713</v>
      </c>
      <c r="F39" s="24">
        <v>26040013</v>
      </c>
      <c r="G39" s="24">
        <v>2341219</v>
      </c>
      <c r="H39" s="24">
        <v>1504161</v>
      </c>
      <c r="I39" s="24">
        <v>1714477</v>
      </c>
      <c r="J39" s="24">
        <v>5559857</v>
      </c>
      <c r="K39" s="24">
        <v>1631046</v>
      </c>
      <c r="L39" s="24">
        <v>2574005</v>
      </c>
      <c r="M39" s="24">
        <v>1662118</v>
      </c>
      <c r="N39" s="24">
        <v>5867169</v>
      </c>
      <c r="O39" s="24">
        <v>1484178</v>
      </c>
      <c r="P39" s="24">
        <v>1773012</v>
      </c>
      <c r="Q39" s="24">
        <v>1644071</v>
      </c>
      <c r="R39" s="24">
        <v>4901261</v>
      </c>
      <c r="S39" s="24">
        <v>1579280</v>
      </c>
      <c r="T39" s="24">
        <v>1728994</v>
      </c>
      <c r="U39" s="24">
        <v>2155193</v>
      </c>
      <c r="V39" s="24">
        <v>5463467</v>
      </c>
      <c r="W39" s="24">
        <v>21791754</v>
      </c>
      <c r="X39" s="24">
        <v>26449713</v>
      </c>
      <c r="Y39" s="24">
        <v>-4657959</v>
      </c>
      <c r="Z39" s="6">
        <v>-17.61</v>
      </c>
      <c r="AA39" s="22">
        <v>26040013</v>
      </c>
    </row>
    <row r="40" spans="1:27" ht="13.5">
      <c r="A40" s="5" t="s">
        <v>44</v>
      </c>
      <c r="B40" s="3"/>
      <c r="C40" s="22">
        <v>335943046</v>
      </c>
      <c r="D40" s="22"/>
      <c r="E40" s="23">
        <v>360310977</v>
      </c>
      <c r="F40" s="24">
        <v>343085050</v>
      </c>
      <c r="G40" s="24">
        <v>3609802</v>
      </c>
      <c r="H40" s="24">
        <v>22149809</v>
      </c>
      <c r="I40" s="24">
        <v>13069205</v>
      </c>
      <c r="J40" s="24">
        <v>38828816</v>
      </c>
      <c r="K40" s="24">
        <v>25103201</v>
      </c>
      <c r="L40" s="24">
        <v>50341100</v>
      </c>
      <c r="M40" s="24">
        <v>19834028</v>
      </c>
      <c r="N40" s="24">
        <v>95278329</v>
      </c>
      <c r="O40" s="24">
        <v>18372428</v>
      </c>
      <c r="P40" s="24">
        <v>34884410</v>
      </c>
      <c r="Q40" s="24">
        <v>28088903</v>
      </c>
      <c r="R40" s="24">
        <v>81345741</v>
      </c>
      <c r="S40" s="24">
        <v>25960902</v>
      </c>
      <c r="T40" s="24">
        <v>22025221</v>
      </c>
      <c r="U40" s="24">
        <v>46489112</v>
      </c>
      <c r="V40" s="24">
        <v>94475235</v>
      </c>
      <c r="W40" s="24">
        <v>309928121</v>
      </c>
      <c r="X40" s="24">
        <v>360310978</v>
      </c>
      <c r="Y40" s="24">
        <v>-50382857</v>
      </c>
      <c r="Z40" s="6">
        <v>-13.98</v>
      </c>
      <c r="AA40" s="22">
        <v>343085050</v>
      </c>
    </row>
    <row r="41" spans="1:27" ht="13.5">
      <c r="A41" s="5" t="s">
        <v>45</v>
      </c>
      <c r="B41" s="3"/>
      <c r="C41" s="22">
        <v>5143961</v>
      </c>
      <c r="D41" s="22"/>
      <c r="E41" s="23">
        <v>6029887</v>
      </c>
      <c r="F41" s="24">
        <v>1283884</v>
      </c>
      <c r="G41" s="24">
        <v>4505141</v>
      </c>
      <c r="H41" s="24">
        <v>342254</v>
      </c>
      <c r="I41" s="24">
        <v>311212</v>
      </c>
      <c r="J41" s="24">
        <v>5158607</v>
      </c>
      <c r="K41" s="24">
        <v>343718</v>
      </c>
      <c r="L41" s="24">
        <v>475346</v>
      </c>
      <c r="M41" s="24">
        <v>451221</v>
      </c>
      <c r="N41" s="24">
        <v>1270285</v>
      </c>
      <c r="O41" s="24">
        <v>76000</v>
      </c>
      <c r="P41" s="24">
        <v>117036</v>
      </c>
      <c r="Q41" s="24">
        <v>90226</v>
      </c>
      <c r="R41" s="24">
        <v>283262</v>
      </c>
      <c r="S41" s="24">
        <v>105112</v>
      </c>
      <c r="T41" s="24">
        <v>95249</v>
      </c>
      <c r="U41" s="24">
        <v>213976</v>
      </c>
      <c r="V41" s="24">
        <v>414337</v>
      </c>
      <c r="W41" s="24">
        <v>7126491</v>
      </c>
      <c r="X41" s="24">
        <v>6029887</v>
      </c>
      <c r="Y41" s="24">
        <v>1096604</v>
      </c>
      <c r="Z41" s="6">
        <v>18.19</v>
      </c>
      <c r="AA41" s="22">
        <v>1283884</v>
      </c>
    </row>
    <row r="42" spans="1:27" ht="13.5">
      <c r="A42" s="2" t="s">
        <v>46</v>
      </c>
      <c r="B42" s="8"/>
      <c r="C42" s="19">
        <f aca="true" t="shared" si="8" ref="C42:Y42">SUM(C43:C46)</f>
        <v>741410261</v>
      </c>
      <c r="D42" s="19">
        <f>SUM(D43:D46)</f>
        <v>0</v>
      </c>
      <c r="E42" s="20">
        <f t="shared" si="8"/>
        <v>786688837</v>
      </c>
      <c r="F42" s="21">
        <f t="shared" si="8"/>
        <v>797784519</v>
      </c>
      <c r="G42" s="21">
        <f t="shared" si="8"/>
        <v>7366244</v>
      </c>
      <c r="H42" s="21">
        <f t="shared" si="8"/>
        <v>70027170</v>
      </c>
      <c r="I42" s="21">
        <f t="shared" si="8"/>
        <v>69100541</v>
      </c>
      <c r="J42" s="21">
        <f t="shared" si="8"/>
        <v>146493955</v>
      </c>
      <c r="K42" s="21">
        <f t="shared" si="8"/>
        <v>53233705</v>
      </c>
      <c r="L42" s="21">
        <f t="shared" si="8"/>
        <v>86543168</v>
      </c>
      <c r="M42" s="21">
        <f t="shared" si="8"/>
        <v>65588675</v>
      </c>
      <c r="N42" s="21">
        <f t="shared" si="8"/>
        <v>205365548</v>
      </c>
      <c r="O42" s="21">
        <f t="shared" si="8"/>
        <v>48598758</v>
      </c>
      <c r="P42" s="21">
        <f t="shared" si="8"/>
        <v>72207316</v>
      </c>
      <c r="Q42" s="21">
        <f t="shared" si="8"/>
        <v>56747859</v>
      </c>
      <c r="R42" s="21">
        <f t="shared" si="8"/>
        <v>177553933</v>
      </c>
      <c r="S42" s="21">
        <f t="shared" si="8"/>
        <v>58853463</v>
      </c>
      <c r="T42" s="21">
        <f t="shared" si="8"/>
        <v>55504875</v>
      </c>
      <c r="U42" s="21">
        <f t="shared" si="8"/>
        <v>78499058</v>
      </c>
      <c r="V42" s="21">
        <f t="shared" si="8"/>
        <v>192857396</v>
      </c>
      <c r="W42" s="21">
        <f t="shared" si="8"/>
        <v>722270832</v>
      </c>
      <c r="X42" s="21">
        <f t="shared" si="8"/>
        <v>786688838</v>
      </c>
      <c r="Y42" s="21">
        <f t="shared" si="8"/>
        <v>-64418006</v>
      </c>
      <c r="Z42" s="4">
        <f>+IF(X42&lt;&gt;0,+(Y42/X42)*100,0)</f>
        <v>-8.188498792453949</v>
      </c>
      <c r="AA42" s="19">
        <f>SUM(AA43:AA46)</f>
        <v>797784519</v>
      </c>
    </row>
    <row r="43" spans="1:27" ht="13.5">
      <c r="A43" s="5" t="s">
        <v>47</v>
      </c>
      <c r="B43" s="3"/>
      <c r="C43" s="22">
        <v>466846979</v>
      </c>
      <c r="D43" s="22"/>
      <c r="E43" s="23">
        <v>516098887</v>
      </c>
      <c r="F43" s="24">
        <v>529180153</v>
      </c>
      <c r="G43" s="24">
        <v>4409932</v>
      </c>
      <c r="H43" s="24">
        <v>53558691</v>
      </c>
      <c r="I43" s="24">
        <v>52656382</v>
      </c>
      <c r="J43" s="24">
        <v>110625005</v>
      </c>
      <c r="K43" s="24">
        <v>35520825</v>
      </c>
      <c r="L43" s="24">
        <v>45074292</v>
      </c>
      <c r="M43" s="24">
        <v>43019302</v>
      </c>
      <c r="N43" s="24">
        <v>123614419</v>
      </c>
      <c r="O43" s="24">
        <v>33257102</v>
      </c>
      <c r="P43" s="24">
        <v>41174924</v>
      </c>
      <c r="Q43" s="24">
        <v>33574256</v>
      </c>
      <c r="R43" s="24">
        <v>108006282</v>
      </c>
      <c r="S43" s="24">
        <v>38206859</v>
      </c>
      <c r="T43" s="24">
        <v>35026290</v>
      </c>
      <c r="U43" s="24">
        <v>47688931</v>
      </c>
      <c r="V43" s="24">
        <v>120922080</v>
      </c>
      <c r="W43" s="24">
        <v>463167786</v>
      </c>
      <c r="X43" s="24">
        <v>516098888</v>
      </c>
      <c r="Y43" s="24">
        <v>-52931102</v>
      </c>
      <c r="Z43" s="6">
        <v>-10.26</v>
      </c>
      <c r="AA43" s="22">
        <v>529180153</v>
      </c>
    </row>
    <row r="44" spans="1:27" ht="13.5">
      <c r="A44" s="5" t="s">
        <v>48</v>
      </c>
      <c r="B44" s="3"/>
      <c r="C44" s="22">
        <v>122380504</v>
      </c>
      <c r="D44" s="22"/>
      <c r="E44" s="23">
        <v>116942628</v>
      </c>
      <c r="F44" s="24">
        <v>111094231</v>
      </c>
      <c r="G44" s="24">
        <v>2547127</v>
      </c>
      <c r="H44" s="24">
        <v>6030779</v>
      </c>
      <c r="I44" s="24">
        <v>6879880</v>
      </c>
      <c r="J44" s="24">
        <v>15457786</v>
      </c>
      <c r="K44" s="24">
        <v>6626079</v>
      </c>
      <c r="L44" s="24">
        <v>18139591</v>
      </c>
      <c r="M44" s="24">
        <v>8908926</v>
      </c>
      <c r="N44" s="24">
        <v>33674596</v>
      </c>
      <c r="O44" s="24">
        <v>5817769</v>
      </c>
      <c r="P44" s="24">
        <v>13297180</v>
      </c>
      <c r="Q44" s="24">
        <v>10078749</v>
      </c>
      <c r="R44" s="24">
        <v>29193698</v>
      </c>
      <c r="S44" s="24">
        <v>8800472</v>
      </c>
      <c r="T44" s="24">
        <v>7902556</v>
      </c>
      <c r="U44" s="24">
        <v>12606302</v>
      </c>
      <c r="V44" s="24">
        <v>29309330</v>
      </c>
      <c r="W44" s="24">
        <v>107635410</v>
      </c>
      <c r="X44" s="24">
        <v>116942627</v>
      </c>
      <c r="Y44" s="24">
        <v>-9307217</v>
      </c>
      <c r="Z44" s="6">
        <v>-7.96</v>
      </c>
      <c r="AA44" s="22">
        <v>111094231</v>
      </c>
    </row>
    <row r="45" spans="1:27" ht="13.5">
      <c r="A45" s="5" t="s">
        <v>49</v>
      </c>
      <c r="B45" s="3"/>
      <c r="C45" s="25">
        <v>88622783</v>
      </c>
      <c r="D45" s="25"/>
      <c r="E45" s="26">
        <v>94487149</v>
      </c>
      <c r="F45" s="27">
        <v>95904151</v>
      </c>
      <c r="G45" s="27">
        <v>-2772263</v>
      </c>
      <c r="H45" s="27">
        <v>4983472</v>
      </c>
      <c r="I45" s="27">
        <v>5787791</v>
      </c>
      <c r="J45" s="27">
        <v>7999000</v>
      </c>
      <c r="K45" s="27">
        <v>5757448</v>
      </c>
      <c r="L45" s="27">
        <v>14816901</v>
      </c>
      <c r="M45" s="27">
        <v>8373931</v>
      </c>
      <c r="N45" s="27">
        <v>28948280</v>
      </c>
      <c r="O45" s="27">
        <v>4708899</v>
      </c>
      <c r="P45" s="27">
        <v>10919586</v>
      </c>
      <c r="Q45" s="27">
        <v>7209118</v>
      </c>
      <c r="R45" s="27">
        <v>22837603</v>
      </c>
      <c r="S45" s="27">
        <v>7374437</v>
      </c>
      <c r="T45" s="27">
        <v>7053994</v>
      </c>
      <c r="U45" s="27">
        <v>10988001</v>
      </c>
      <c r="V45" s="27">
        <v>25416432</v>
      </c>
      <c r="W45" s="27">
        <v>85201315</v>
      </c>
      <c r="X45" s="27">
        <v>94487150</v>
      </c>
      <c r="Y45" s="27">
        <v>-9285835</v>
      </c>
      <c r="Z45" s="7">
        <v>-9.83</v>
      </c>
      <c r="AA45" s="25">
        <v>95904151</v>
      </c>
    </row>
    <row r="46" spans="1:27" ht="13.5">
      <c r="A46" s="5" t="s">
        <v>50</v>
      </c>
      <c r="B46" s="3"/>
      <c r="C46" s="22">
        <v>63559995</v>
      </c>
      <c r="D46" s="22"/>
      <c r="E46" s="23">
        <v>59160173</v>
      </c>
      <c r="F46" s="24">
        <v>61605984</v>
      </c>
      <c r="G46" s="24">
        <v>3181448</v>
      </c>
      <c r="H46" s="24">
        <v>5454228</v>
      </c>
      <c r="I46" s="24">
        <v>3776488</v>
      </c>
      <c r="J46" s="24">
        <v>12412164</v>
      </c>
      <c r="K46" s="24">
        <v>5329353</v>
      </c>
      <c r="L46" s="24">
        <v>8512384</v>
      </c>
      <c r="M46" s="24">
        <v>5286516</v>
      </c>
      <c r="N46" s="24">
        <v>19128253</v>
      </c>
      <c r="O46" s="24">
        <v>4814988</v>
      </c>
      <c r="P46" s="24">
        <v>6815626</v>
      </c>
      <c r="Q46" s="24">
        <v>5885736</v>
      </c>
      <c r="R46" s="24">
        <v>17516350</v>
      </c>
      <c r="S46" s="24">
        <v>4471695</v>
      </c>
      <c r="T46" s="24">
        <v>5522035</v>
      </c>
      <c r="U46" s="24">
        <v>7215824</v>
      </c>
      <c r="V46" s="24">
        <v>17209554</v>
      </c>
      <c r="W46" s="24">
        <v>66266321</v>
      </c>
      <c r="X46" s="24">
        <v>59160173</v>
      </c>
      <c r="Y46" s="24">
        <v>7106148</v>
      </c>
      <c r="Z46" s="6">
        <v>12.01</v>
      </c>
      <c r="AA46" s="22">
        <v>61605984</v>
      </c>
    </row>
    <row r="47" spans="1:27" ht="13.5">
      <c r="A47" s="2" t="s">
        <v>51</v>
      </c>
      <c r="B47" s="8" t="s">
        <v>52</v>
      </c>
      <c r="C47" s="19">
        <v>2776437</v>
      </c>
      <c r="D47" s="19"/>
      <c r="E47" s="20">
        <v>3416249</v>
      </c>
      <c r="F47" s="21">
        <v>3519849</v>
      </c>
      <c r="G47" s="21">
        <v>168380</v>
      </c>
      <c r="H47" s="21">
        <v>173338</v>
      </c>
      <c r="I47" s="21">
        <v>227326</v>
      </c>
      <c r="J47" s="21">
        <v>569044</v>
      </c>
      <c r="K47" s="21">
        <v>268461</v>
      </c>
      <c r="L47" s="21">
        <v>480451</v>
      </c>
      <c r="M47" s="21">
        <v>213886</v>
      </c>
      <c r="N47" s="21">
        <v>962798</v>
      </c>
      <c r="O47" s="21">
        <v>245920</v>
      </c>
      <c r="P47" s="21">
        <v>245752</v>
      </c>
      <c r="Q47" s="21">
        <v>309200</v>
      </c>
      <c r="R47" s="21">
        <v>800872</v>
      </c>
      <c r="S47" s="21">
        <v>322776</v>
      </c>
      <c r="T47" s="21">
        <v>284062</v>
      </c>
      <c r="U47" s="21">
        <v>297194</v>
      </c>
      <c r="V47" s="21">
        <v>904032</v>
      </c>
      <c r="W47" s="21">
        <v>3236746</v>
      </c>
      <c r="X47" s="21">
        <v>3416249</v>
      </c>
      <c r="Y47" s="21">
        <v>-179503</v>
      </c>
      <c r="Z47" s="4">
        <v>-5.25</v>
      </c>
      <c r="AA47" s="19">
        <v>3519849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1479275854</v>
      </c>
      <c r="D48" s="40">
        <f>+D28+D32+D38+D42+D47</f>
        <v>0</v>
      </c>
      <c r="E48" s="41">
        <f t="shared" si="9"/>
        <v>1627126377</v>
      </c>
      <c r="F48" s="42">
        <f t="shared" si="9"/>
        <v>1641524449</v>
      </c>
      <c r="G48" s="42">
        <f t="shared" si="9"/>
        <v>37202646</v>
      </c>
      <c r="H48" s="42">
        <f t="shared" si="9"/>
        <v>116852716</v>
      </c>
      <c r="I48" s="42">
        <f t="shared" si="9"/>
        <v>109713896</v>
      </c>
      <c r="J48" s="42">
        <f t="shared" si="9"/>
        <v>263769258</v>
      </c>
      <c r="K48" s="42">
        <f t="shared" si="9"/>
        <v>110831254</v>
      </c>
      <c r="L48" s="42">
        <f t="shared" si="9"/>
        <v>182301539</v>
      </c>
      <c r="M48" s="42">
        <f t="shared" si="9"/>
        <v>118127537</v>
      </c>
      <c r="N48" s="42">
        <f t="shared" si="9"/>
        <v>411260330</v>
      </c>
      <c r="O48" s="42">
        <f t="shared" si="9"/>
        <v>95542903</v>
      </c>
      <c r="P48" s="42">
        <f t="shared" si="9"/>
        <v>141275081</v>
      </c>
      <c r="Q48" s="42">
        <f t="shared" si="9"/>
        <v>114718737</v>
      </c>
      <c r="R48" s="42">
        <f t="shared" si="9"/>
        <v>351536721</v>
      </c>
      <c r="S48" s="42">
        <f t="shared" si="9"/>
        <v>112796379</v>
      </c>
      <c r="T48" s="42">
        <f t="shared" si="9"/>
        <v>116331344</v>
      </c>
      <c r="U48" s="42">
        <f t="shared" si="9"/>
        <v>167454700</v>
      </c>
      <c r="V48" s="42">
        <f t="shared" si="9"/>
        <v>396582423</v>
      </c>
      <c r="W48" s="42">
        <f t="shared" si="9"/>
        <v>1423148732</v>
      </c>
      <c r="X48" s="42">
        <f t="shared" si="9"/>
        <v>1627126378</v>
      </c>
      <c r="Y48" s="42">
        <f t="shared" si="9"/>
        <v>-203977646</v>
      </c>
      <c r="Z48" s="43">
        <f>+IF(X48&lt;&gt;0,+(Y48/X48)*100,0)</f>
        <v>-12.536066574664062</v>
      </c>
      <c r="AA48" s="40">
        <f>+AA28+AA32+AA38+AA42+AA47</f>
        <v>1641524449</v>
      </c>
    </row>
    <row r="49" spans="1:27" ht="13.5">
      <c r="A49" s="14" t="s">
        <v>58</v>
      </c>
      <c r="B49" s="15"/>
      <c r="C49" s="44">
        <f aca="true" t="shared" si="10" ref="C49:Y49">+C25-C48</f>
        <v>113558502</v>
      </c>
      <c r="D49" s="44">
        <f>+D25-D48</f>
        <v>0</v>
      </c>
      <c r="E49" s="45">
        <f t="shared" si="10"/>
        <v>50048455</v>
      </c>
      <c r="F49" s="46">
        <f t="shared" si="10"/>
        <v>100316268</v>
      </c>
      <c r="G49" s="46">
        <f t="shared" si="10"/>
        <v>32201136</v>
      </c>
      <c r="H49" s="46">
        <f t="shared" si="10"/>
        <v>-36736281</v>
      </c>
      <c r="I49" s="46">
        <f t="shared" si="10"/>
        <v>20090398</v>
      </c>
      <c r="J49" s="46">
        <f t="shared" si="10"/>
        <v>15555253</v>
      </c>
      <c r="K49" s="46">
        <f t="shared" si="10"/>
        <v>54291705</v>
      </c>
      <c r="L49" s="46">
        <f t="shared" si="10"/>
        <v>3133162</v>
      </c>
      <c r="M49" s="46">
        <f t="shared" si="10"/>
        <v>-41112642</v>
      </c>
      <c r="N49" s="46">
        <f t="shared" si="10"/>
        <v>16312225</v>
      </c>
      <c r="O49" s="46">
        <f t="shared" si="10"/>
        <v>30774969</v>
      </c>
      <c r="P49" s="46">
        <f t="shared" si="10"/>
        <v>32462252</v>
      </c>
      <c r="Q49" s="46">
        <f t="shared" si="10"/>
        <v>-14625892</v>
      </c>
      <c r="R49" s="46">
        <f t="shared" si="10"/>
        <v>48611329</v>
      </c>
      <c r="S49" s="46">
        <f t="shared" si="10"/>
        <v>-8536068</v>
      </c>
      <c r="T49" s="46">
        <f t="shared" si="10"/>
        <v>-16887849</v>
      </c>
      <c r="U49" s="46">
        <f t="shared" si="10"/>
        <v>80449710</v>
      </c>
      <c r="V49" s="46">
        <f t="shared" si="10"/>
        <v>55025793</v>
      </c>
      <c r="W49" s="46">
        <f t="shared" si="10"/>
        <v>135504600</v>
      </c>
      <c r="X49" s="46">
        <f>IF(F25=F48,0,X25-X48)</f>
        <v>50048454</v>
      </c>
      <c r="Y49" s="46">
        <f t="shared" si="10"/>
        <v>85456146</v>
      </c>
      <c r="Z49" s="47">
        <f>+IF(X49&lt;&gt;0,+(Y49/X49)*100,0)</f>
        <v>170.74682466715157</v>
      </c>
      <c r="AA49" s="44">
        <f>+AA25-AA48</f>
        <v>100316268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1555688417</v>
      </c>
      <c r="D5" s="19">
        <f>SUM(D6:D8)</f>
        <v>0</v>
      </c>
      <c r="E5" s="20">
        <f t="shared" si="0"/>
        <v>1475315329</v>
      </c>
      <c r="F5" s="21">
        <f t="shared" si="0"/>
        <v>1492524056</v>
      </c>
      <c r="G5" s="21">
        <f t="shared" si="0"/>
        <v>310106097</v>
      </c>
      <c r="H5" s="21">
        <f t="shared" si="0"/>
        <v>57250581</v>
      </c>
      <c r="I5" s="21">
        <f t="shared" si="0"/>
        <v>59679487</v>
      </c>
      <c r="J5" s="21">
        <f t="shared" si="0"/>
        <v>427036165</v>
      </c>
      <c r="K5" s="21">
        <f t="shared" si="0"/>
        <v>114242668</v>
      </c>
      <c r="L5" s="21">
        <f t="shared" si="0"/>
        <v>57699343</v>
      </c>
      <c r="M5" s="21">
        <f t="shared" si="0"/>
        <v>283186011</v>
      </c>
      <c r="N5" s="21">
        <f t="shared" si="0"/>
        <v>455128022</v>
      </c>
      <c r="O5" s="21">
        <f t="shared" si="0"/>
        <v>68119307</v>
      </c>
      <c r="P5" s="21">
        <f t="shared" si="0"/>
        <v>106496866</v>
      </c>
      <c r="Q5" s="21">
        <f t="shared" si="0"/>
        <v>216053815</v>
      </c>
      <c r="R5" s="21">
        <f t="shared" si="0"/>
        <v>390669988</v>
      </c>
      <c r="S5" s="21">
        <f t="shared" si="0"/>
        <v>72903138</v>
      </c>
      <c r="T5" s="21">
        <f t="shared" si="0"/>
        <v>69619764</v>
      </c>
      <c r="U5" s="21">
        <f t="shared" si="0"/>
        <v>79505214</v>
      </c>
      <c r="V5" s="21">
        <f t="shared" si="0"/>
        <v>222028116</v>
      </c>
      <c r="W5" s="21">
        <f t="shared" si="0"/>
        <v>1494862291</v>
      </c>
      <c r="X5" s="21">
        <f t="shared" si="0"/>
        <v>1475315326</v>
      </c>
      <c r="Y5" s="21">
        <f t="shared" si="0"/>
        <v>19546965</v>
      </c>
      <c r="Z5" s="4">
        <f>+IF(X5&lt;&gt;0,+(Y5/X5)*100,0)</f>
        <v>1.3249347211078861</v>
      </c>
      <c r="AA5" s="19">
        <f>SUM(AA6:AA8)</f>
        <v>1492524056</v>
      </c>
    </row>
    <row r="6" spans="1:27" ht="13.5">
      <c r="A6" s="5" t="s">
        <v>33</v>
      </c>
      <c r="B6" s="3"/>
      <c r="C6" s="22"/>
      <c r="D6" s="22"/>
      <c r="E6" s="23">
        <v>238672</v>
      </c>
      <c r="F6" s="24"/>
      <c r="G6" s="24">
        <v>514130</v>
      </c>
      <c r="H6" s="24">
        <v>645647</v>
      </c>
      <c r="I6" s="24">
        <v>597827</v>
      </c>
      <c r="J6" s="24">
        <v>1757604</v>
      </c>
      <c r="K6" s="24">
        <v>342546</v>
      </c>
      <c r="L6" s="24">
        <v>564584</v>
      </c>
      <c r="M6" s="24">
        <v>670323</v>
      </c>
      <c r="N6" s="24">
        <v>1577453</v>
      </c>
      <c r="O6" s="24">
        <v>689719</v>
      </c>
      <c r="P6" s="24">
        <v>682096</v>
      </c>
      <c r="Q6" s="24">
        <v>601089</v>
      </c>
      <c r="R6" s="24">
        <v>1972904</v>
      </c>
      <c r="S6" s="24">
        <v>626732</v>
      </c>
      <c r="T6" s="24">
        <v>667908</v>
      </c>
      <c r="U6" s="24">
        <v>566590</v>
      </c>
      <c r="V6" s="24">
        <v>1861230</v>
      </c>
      <c r="W6" s="24">
        <v>7169191</v>
      </c>
      <c r="X6" s="24">
        <v>238672</v>
      </c>
      <c r="Y6" s="24">
        <v>6930519</v>
      </c>
      <c r="Z6" s="6">
        <v>2903.78</v>
      </c>
      <c r="AA6" s="22"/>
    </row>
    <row r="7" spans="1:27" ht="13.5">
      <c r="A7" s="5" t="s">
        <v>34</v>
      </c>
      <c r="B7" s="3"/>
      <c r="C7" s="25">
        <v>1554073213</v>
      </c>
      <c r="D7" s="25"/>
      <c r="E7" s="26">
        <v>1472131932</v>
      </c>
      <c r="F7" s="27">
        <v>1490411373</v>
      </c>
      <c r="G7" s="27">
        <v>309591967</v>
      </c>
      <c r="H7" s="27">
        <v>56345230</v>
      </c>
      <c r="I7" s="27">
        <v>59081660</v>
      </c>
      <c r="J7" s="27">
        <v>425018857</v>
      </c>
      <c r="K7" s="27">
        <v>113640141</v>
      </c>
      <c r="L7" s="27">
        <v>57019780</v>
      </c>
      <c r="M7" s="27">
        <v>282515688</v>
      </c>
      <c r="N7" s="27">
        <v>453175609</v>
      </c>
      <c r="O7" s="27">
        <v>66860830</v>
      </c>
      <c r="P7" s="27">
        <v>105814770</v>
      </c>
      <c r="Q7" s="27">
        <v>215452726</v>
      </c>
      <c r="R7" s="27">
        <v>388128326</v>
      </c>
      <c r="S7" s="27">
        <v>72276406</v>
      </c>
      <c r="T7" s="27">
        <v>68509431</v>
      </c>
      <c r="U7" s="27">
        <v>78938624</v>
      </c>
      <c r="V7" s="27">
        <v>219724461</v>
      </c>
      <c r="W7" s="27">
        <v>1486047253</v>
      </c>
      <c r="X7" s="27">
        <v>1472131931</v>
      </c>
      <c r="Y7" s="27">
        <v>13915322</v>
      </c>
      <c r="Z7" s="7">
        <v>0.95</v>
      </c>
      <c r="AA7" s="25">
        <v>1490411373</v>
      </c>
    </row>
    <row r="8" spans="1:27" ht="13.5">
      <c r="A8" s="5" t="s">
        <v>35</v>
      </c>
      <c r="B8" s="3"/>
      <c r="C8" s="22">
        <v>1615204</v>
      </c>
      <c r="D8" s="22"/>
      <c r="E8" s="23">
        <v>2944725</v>
      </c>
      <c r="F8" s="24">
        <v>2112683</v>
      </c>
      <c r="G8" s="24"/>
      <c r="H8" s="24">
        <v>259704</v>
      </c>
      <c r="I8" s="24"/>
      <c r="J8" s="24">
        <v>259704</v>
      </c>
      <c r="K8" s="24">
        <v>259981</v>
      </c>
      <c r="L8" s="24">
        <v>114979</v>
      </c>
      <c r="M8" s="24"/>
      <c r="N8" s="24">
        <v>374960</v>
      </c>
      <c r="O8" s="24">
        <v>568758</v>
      </c>
      <c r="P8" s="24"/>
      <c r="Q8" s="24"/>
      <c r="R8" s="24">
        <v>568758</v>
      </c>
      <c r="S8" s="24"/>
      <c r="T8" s="24">
        <v>442425</v>
      </c>
      <c r="U8" s="24"/>
      <c r="V8" s="24">
        <v>442425</v>
      </c>
      <c r="W8" s="24">
        <v>1645847</v>
      </c>
      <c r="X8" s="24">
        <v>2944723</v>
      </c>
      <c r="Y8" s="24">
        <v>-1298876</v>
      </c>
      <c r="Z8" s="6">
        <v>-44.11</v>
      </c>
      <c r="AA8" s="22">
        <v>2112683</v>
      </c>
    </row>
    <row r="9" spans="1:27" ht="13.5">
      <c r="A9" s="2" t="s">
        <v>36</v>
      </c>
      <c r="B9" s="3"/>
      <c r="C9" s="19">
        <f aca="true" t="shared" si="1" ref="C9:Y9">SUM(C10:C14)</f>
        <v>204941547</v>
      </c>
      <c r="D9" s="19">
        <f>SUM(D10:D14)</f>
        <v>0</v>
      </c>
      <c r="E9" s="20">
        <f t="shared" si="1"/>
        <v>248676406</v>
      </c>
      <c r="F9" s="21">
        <f t="shared" si="1"/>
        <v>311167057</v>
      </c>
      <c r="G9" s="21">
        <f t="shared" si="1"/>
        <v>2750295</v>
      </c>
      <c r="H9" s="21">
        <f t="shared" si="1"/>
        <v>7186409</v>
      </c>
      <c r="I9" s="21">
        <f t="shared" si="1"/>
        <v>8542295</v>
      </c>
      <c r="J9" s="21">
        <f t="shared" si="1"/>
        <v>18478999</v>
      </c>
      <c r="K9" s="21">
        <f t="shared" si="1"/>
        <v>4103177</v>
      </c>
      <c r="L9" s="21">
        <f t="shared" si="1"/>
        <v>11462927</v>
      </c>
      <c r="M9" s="21">
        <f t="shared" si="1"/>
        <v>7091918</v>
      </c>
      <c r="N9" s="21">
        <f t="shared" si="1"/>
        <v>22658022</v>
      </c>
      <c r="O9" s="21">
        <f t="shared" si="1"/>
        <v>4582530</v>
      </c>
      <c r="P9" s="21">
        <f t="shared" si="1"/>
        <v>6272877</v>
      </c>
      <c r="Q9" s="21">
        <f t="shared" si="1"/>
        <v>2572603</v>
      </c>
      <c r="R9" s="21">
        <f t="shared" si="1"/>
        <v>13428010</v>
      </c>
      <c r="S9" s="21">
        <f t="shared" si="1"/>
        <v>9846087</v>
      </c>
      <c r="T9" s="21">
        <f t="shared" si="1"/>
        <v>2678239</v>
      </c>
      <c r="U9" s="21">
        <f t="shared" si="1"/>
        <v>42456998</v>
      </c>
      <c r="V9" s="21">
        <f t="shared" si="1"/>
        <v>54981324</v>
      </c>
      <c r="W9" s="21">
        <f t="shared" si="1"/>
        <v>109546355</v>
      </c>
      <c r="X9" s="21">
        <f t="shared" si="1"/>
        <v>248676405</v>
      </c>
      <c r="Y9" s="21">
        <f t="shared" si="1"/>
        <v>-139130050</v>
      </c>
      <c r="Z9" s="4">
        <f>+IF(X9&lt;&gt;0,+(Y9/X9)*100,0)</f>
        <v>-55.948231196280965</v>
      </c>
      <c r="AA9" s="19">
        <f>SUM(AA10:AA14)</f>
        <v>311167057</v>
      </c>
    </row>
    <row r="10" spans="1:27" ht="13.5">
      <c r="A10" s="5" t="s">
        <v>37</v>
      </c>
      <c r="B10" s="3"/>
      <c r="C10" s="22">
        <v>19659209</v>
      </c>
      <c r="D10" s="22"/>
      <c r="E10" s="23">
        <v>27585223</v>
      </c>
      <c r="F10" s="24">
        <v>26010555</v>
      </c>
      <c r="G10" s="24">
        <v>1190772</v>
      </c>
      <c r="H10" s="24">
        <v>1183254</v>
      </c>
      <c r="I10" s="24">
        <v>1877501</v>
      </c>
      <c r="J10" s="24">
        <v>4251527</v>
      </c>
      <c r="K10" s="24">
        <v>1229194</v>
      </c>
      <c r="L10" s="24">
        <v>874304</v>
      </c>
      <c r="M10" s="24">
        <v>1023351</v>
      </c>
      <c r="N10" s="24">
        <v>3126849</v>
      </c>
      <c r="O10" s="24">
        <v>1774547</v>
      </c>
      <c r="P10" s="24">
        <v>618549</v>
      </c>
      <c r="Q10" s="24">
        <v>1619076</v>
      </c>
      <c r="R10" s="24">
        <v>4012172</v>
      </c>
      <c r="S10" s="24">
        <v>968418</v>
      </c>
      <c r="T10" s="24">
        <v>917703</v>
      </c>
      <c r="U10" s="24">
        <v>1688633</v>
      </c>
      <c r="V10" s="24">
        <v>3574754</v>
      </c>
      <c r="W10" s="24">
        <v>14965302</v>
      </c>
      <c r="X10" s="24">
        <v>27585223</v>
      </c>
      <c r="Y10" s="24">
        <v>-12619921</v>
      </c>
      <c r="Z10" s="6">
        <v>-45.75</v>
      </c>
      <c r="AA10" s="22">
        <v>26010555</v>
      </c>
    </row>
    <row r="11" spans="1:27" ht="13.5">
      <c r="A11" s="5" t="s">
        <v>38</v>
      </c>
      <c r="B11" s="3"/>
      <c r="C11" s="22">
        <v>113711</v>
      </c>
      <c r="D11" s="22"/>
      <c r="E11" s="23">
        <v>534743</v>
      </c>
      <c r="F11" s="24">
        <v>2275925</v>
      </c>
      <c r="G11" s="24">
        <v>34138</v>
      </c>
      <c r="H11" s="24">
        <v>48288</v>
      </c>
      <c r="I11" s="24">
        <v>37018</v>
      </c>
      <c r="J11" s="24">
        <v>119444</v>
      </c>
      <c r="K11" s="24">
        <v>177224</v>
      </c>
      <c r="L11" s="24">
        <v>155906</v>
      </c>
      <c r="M11" s="24">
        <v>631199</v>
      </c>
      <c r="N11" s="24">
        <v>964329</v>
      </c>
      <c r="O11" s="24">
        <v>-140942</v>
      </c>
      <c r="P11" s="24">
        <v>41396</v>
      </c>
      <c r="Q11" s="24">
        <v>45754</v>
      </c>
      <c r="R11" s="24">
        <v>-53792</v>
      </c>
      <c r="S11" s="24">
        <v>216901</v>
      </c>
      <c r="T11" s="24">
        <v>69322</v>
      </c>
      <c r="U11" s="24">
        <v>13166</v>
      </c>
      <c r="V11" s="24">
        <v>299389</v>
      </c>
      <c r="W11" s="24">
        <v>1329370</v>
      </c>
      <c r="X11" s="24">
        <v>534743</v>
      </c>
      <c r="Y11" s="24">
        <v>794627</v>
      </c>
      <c r="Z11" s="6">
        <v>148.6</v>
      </c>
      <c r="AA11" s="22">
        <v>2275925</v>
      </c>
    </row>
    <row r="12" spans="1:27" ht="13.5">
      <c r="A12" s="5" t="s">
        <v>39</v>
      </c>
      <c r="B12" s="3"/>
      <c r="C12" s="22">
        <v>176414346</v>
      </c>
      <c r="D12" s="22"/>
      <c r="E12" s="23">
        <v>169594215</v>
      </c>
      <c r="F12" s="24">
        <v>220837084</v>
      </c>
      <c r="G12" s="24">
        <v>706006</v>
      </c>
      <c r="H12" s="24">
        <v>4467068</v>
      </c>
      <c r="I12" s="24">
        <v>5090964</v>
      </c>
      <c r="J12" s="24">
        <v>10264038</v>
      </c>
      <c r="K12" s="24">
        <v>1166438</v>
      </c>
      <c r="L12" s="24">
        <v>8357756</v>
      </c>
      <c r="M12" s="24">
        <v>4599276</v>
      </c>
      <c r="N12" s="24">
        <v>14123470</v>
      </c>
      <c r="O12" s="24">
        <v>4771629</v>
      </c>
      <c r="P12" s="24">
        <v>4298952</v>
      </c>
      <c r="Q12" s="24">
        <v>497674</v>
      </c>
      <c r="R12" s="24">
        <v>9568255</v>
      </c>
      <c r="S12" s="24">
        <v>7908926</v>
      </c>
      <c r="T12" s="24">
        <v>949132</v>
      </c>
      <c r="U12" s="24">
        <v>38384955</v>
      </c>
      <c r="V12" s="24">
        <v>47243013</v>
      </c>
      <c r="W12" s="24">
        <v>81198776</v>
      </c>
      <c r="X12" s="24">
        <v>169594215</v>
      </c>
      <c r="Y12" s="24">
        <v>-88395439</v>
      </c>
      <c r="Z12" s="6">
        <v>-52.12</v>
      </c>
      <c r="AA12" s="22">
        <v>220837084</v>
      </c>
    </row>
    <row r="13" spans="1:27" ht="13.5">
      <c r="A13" s="5" t="s">
        <v>40</v>
      </c>
      <c r="B13" s="3"/>
      <c r="C13" s="22">
        <v>8754281</v>
      </c>
      <c r="D13" s="22"/>
      <c r="E13" s="23"/>
      <c r="F13" s="24">
        <v>17403461</v>
      </c>
      <c r="G13" s="24">
        <v>819379</v>
      </c>
      <c r="H13" s="24">
        <v>1487799</v>
      </c>
      <c r="I13" s="24">
        <v>1536812</v>
      </c>
      <c r="J13" s="24">
        <v>3843990</v>
      </c>
      <c r="K13" s="24">
        <v>1530321</v>
      </c>
      <c r="L13" s="24">
        <v>2074961</v>
      </c>
      <c r="M13" s="24">
        <v>838092</v>
      </c>
      <c r="N13" s="24">
        <v>4443374</v>
      </c>
      <c r="O13" s="24">
        <v>-1822704</v>
      </c>
      <c r="P13" s="24">
        <v>1313980</v>
      </c>
      <c r="Q13" s="24">
        <v>410099</v>
      </c>
      <c r="R13" s="24">
        <v>-98625</v>
      </c>
      <c r="S13" s="24">
        <v>751842</v>
      </c>
      <c r="T13" s="24">
        <v>742082</v>
      </c>
      <c r="U13" s="24">
        <v>2370244</v>
      </c>
      <c r="V13" s="24">
        <v>3864168</v>
      </c>
      <c r="W13" s="24">
        <v>12052907</v>
      </c>
      <c r="X13" s="24"/>
      <c r="Y13" s="24">
        <v>12052907</v>
      </c>
      <c r="Z13" s="6">
        <v>0</v>
      </c>
      <c r="AA13" s="22">
        <v>17403461</v>
      </c>
    </row>
    <row r="14" spans="1:27" ht="13.5">
      <c r="A14" s="5" t="s">
        <v>41</v>
      </c>
      <c r="B14" s="3"/>
      <c r="C14" s="25"/>
      <c r="D14" s="25"/>
      <c r="E14" s="26">
        <v>50962225</v>
      </c>
      <c r="F14" s="27">
        <v>44640032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50962224</v>
      </c>
      <c r="Y14" s="27">
        <v>-50962224</v>
      </c>
      <c r="Z14" s="7">
        <v>-100</v>
      </c>
      <c r="AA14" s="25">
        <v>44640032</v>
      </c>
    </row>
    <row r="15" spans="1:27" ht="13.5">
      <c r="A15" s="2" t="s">
        <v>42</v>
      </c>
      <c r="B15" s="8"/>
      <c r="C15" s="19">
        <f aca="true" t="shared" si="2" ref="C15:Y15">SUM(C16:C18)</f>
        <v>3633200</v>
      </c>
      <c r="D15" s="19">
        <f>SUM(D16:D18)</f>
        <v>0</v>
      </c>
      <c r="E15" s="20">
        <f t="shared" si="2"/>
        <v>164438590</v>
      </c>
      <c r="F15" s="21">
        <f t="shared" si="2"/>
        <v>166836010</v>
      </c>
      <c r="G15" s="21">
        <f t="shared" si="2"/>
        <v>206695</v>
      </c>
      <c r="H15" s="21">
        <f t="shared" si="2"/>
        <v>286320</v>
      </c>
      <c r="I15" s="21">
        <f t="shared" si="2"/>
        <v>1324249</v>
      </c>
      <c r="J15" s="21">
        <f t="shared" si="2"/>
        <v>1817264</v>
      </c>
      <c r="K15" s="21">
        <f t="shared" si="2"/>
        <v>1901525</v>
      </c>
      <c r="L15" s="21">
        <f t="shared" si="2"/>
        <v>280045</v>
      </c>
      <c r="M15" s="21">
        <f t="shared" si="2"/>
        <v>413577</v>
      </c>
      <c r="N15" s="21">
        <f t="shared" si="2"/>
        <v>2595147</v>
      </c>
      <c r="O15" s="21">
        <f t="shared" si="2"/>
        <v>1823082</v>
      </c>
      <c r="P15" s="21">
        <f t="shared" si="2"/>
        <v>238741</v>
      </c>
      <c r="Q15" s="21">
        <f t="shared" si="2"/>
        <v>354420</v>
      </c>
      <c r="R15" s="21">
        <f t="shared" si="2"/>
        <v>2416243</v>
      </c>
      <c r="S15" s="21">
        <f t="shared" si="2"/>
        <v>-73940</v>
      </c>
      <c r="T15" s="21">
        <f t="shared" si="2"/>
        <v>229053</v>
      </c>
      <c r="U15" s="21">
        <f t="shared" si="2"/>
        <v>337031</v>
      </c>
      <c r="V15" s="21">
        <f t="shared" si="2"/>
        <v>492144</v>
      </c>
      <c r="W15" s="21">
        <f t="shared" si="2"/>
        <v>7320798</v>
      </c>
      <c r="X15" s="21">
        <f t="shared" si="2"/>
        <v>164438592</v>
      </c>
      <c r="Y15" s="21">
        <f t="shared" si="2"/>
        <v>-157117794</v>
      </c>
      <c r="Z15" s="4">
        <f>+IF(X15&lt;&gt;0,+(Y15/X15)*100,0)</f>
        <v>-95.54800493548376</v>
      </c>
      <c r="AA15" s="19">
        <f>SUM(AA16:AA18)</f>
        <v>166836010</v>
      </c>
    </row>
    <row r="16" spans="1:27" ht="13.5">
      <c r="A16" s="5" t="s">
        <v>43</v>
      </c>
      <c r="B16" s="3"/>
      <c r="C16" s="22">
        <v>3633200</v>
      </c>
      <c r="D16" s="22"/>
      <c r="E16" s="23">
        <v>164332097</v>
      </c>
      <c r="F16" s="24">
        <v>166836010</v>
      </c>
      <c r="G16" s="24">
        <v>206695</v>
      </c>
      <c r="H16" s="24">
        <v>286320</v>
      </c>
      <c r="I16" s="24">
        <v>1324249</v>
      </c>
      <c r="J16" s="24">
        <v>1817264</v>
      </c>
      <c r="K16" s="24">
        <v>1901525</v>
      </c>
      <c r="L16" s="24">
        <v>280045</v>
      </c>
      <c r="M16" s="24">
        <v>413577</v>
      </c>
      <c r="N16" s="24">
        <v>2595147</v>
      </c>
      <c r="O16" s="24">
        <v>1823082</v>
      </c>
      <c r="P16" s="24">
        <v>238741</v>
      </c>
      <c r="Q16" s="24">
        <v>354420</v>
      </c>
      <c r="R16" s="24">
        <v>2416243</v>
      </c>
      <c r="S16" s="24">
        <v>-73940</v>
      </c>
      <c r="T16" s="24">
        <v>229053</v>
      </c>
      <c r="U16" s="24">
        <v>337031</v>
      </c>
      <c r="V16" s="24">
        <v>492144</v>
      </c>
      <c r="W16" s="24">
        <v>7320798</v>
      </c>
      <c r="X16" s="24">
        <v>164332098</v>
      </c>
      <c r="Y16" s="24">
        <v>-157011300</v>
      </c>
      <c r="Z16" s="6">
        <v>-95.55</v>
      </c>
      <c r="AA16" s="22">
        <v>166836010</v>
      </c>
    </row>
    <row r="17" spans="1:27" ht="13.5">
      <c r="A17" s="5" t="s">
        <v>44</v>
      </c>
      <c r="B17" s="3"/>
      <c r="C17" s="22"/>
      <c r="D17" s="22"/>
      <c r="E17" s="23">
        <v>93442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93442</v>
      </c>
      <c r="Y17" s="24">
        <v>-93442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>
        <v>13051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13052</v>
      </c>
      <c r="Y18" s="24">
        <v>-13052</v>
      </c>
      <c r="Z18" s="6">
        <v>-100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3470982401</v>
      </c>
      <c r="D19" s="19">
        <f>SUM(D20:D23)</f>
        <v>0</v>
      </c>
      <c r="E19" s="20">
        <f t="shared" si="3"/>
        <v>4394472317</v>
      </c>
      <c r="F19" s="21">
        <f t="shared" si="3"/>
        <v>4338721679</v>
      </c>
      <c r="G19" s="21">
        <f t="shared" si="3"/>
        <v>342628290</v>
      </c>
      <c r="H19" s="21">
        <f t="shared" si="3"/>
        <v>355996460</v>
      </c>
      <c r="I19" s="21">
        <f t="shared" si="3"/>
        <v>409854687</v>
      </c>
      <c r="J19" s="21">
        <f t="shared" si="3"/>
        <v>1108479437</v>
      </c>
      <c r="K19" s="21">
        <f t="shared" si="3"/>
        <v>286255326</v>
      </c>
      <c r="L19" s="21">
        <f t="shared" si="3"/>
        <v>313865903</v>
      </c>
      <c r="M19" s="21">
        <f t="shared" si="3"/>
        <v>301689179</v>
      </c>
      <c r="N19" s="21">
        <f t="shared" si="3"/>
        <v>901810408</v>
      </c>
      <c r="O19" s="21">
        <f t="shared" si="3"/>
        <v>279893594</v>
      </c>
      <c r="P19" s="21">
        <f t="shared" si="3"/>
        <v>352696491</v>
      </c>
      <c r="Q19" s="21">
        <f t="shared" si="3"/>
        <v>190040514</v>
      </c>
      <c r="R19" s="21">
        <f t="shared" si="3"/>
        <v>822630599</v>
      </c>
      <c r="S19" s="21">
        <f t="shared" si="3"/>
        <v>304902981</v>
      </c>
      <c r="T19" s="21">
        <f t="shared" si="3"/>
        <v>294657858</v>
      </c>
      <c r="U19" s="21">
        <f t="shared" si="3"/>
        <v>324067707</v>
      </c>
      <c r="V19" s="21">
        <f t="shared" si="3"/>
        <v>923628546</v>
      </c>
      <c r="W19" s="21">
        <f t="shared" si="3"/>
        <v>3756548990</v>
      </c>
      <c r="X19" s="21">
        <f t="shared" si="3"/>
        <v>4394472317</v>
      </c>
      <c r="Y19" s="21">
        <f t="shared" si="3"/>
        <v>-637923327</v>
      </c>
      <c r="Z19" s="4">
        <f>+IF(X19&lt;&gt;0,+(Y19/X19)*100,0)</f>
        <v>-14.516494381639314</v>
      </c>
      <c r="AA19" s="19">
        <f>SUM(AA20:AA23)</f>
        <v>4338721679</v>
      </c>
    </row>
    <row r="20" spans="1:27" ht="13.5">
      <c r="A20" s="5" t="s">
        <v>47</v>
      </c>
      <c r="B20" s="3"/>
      <c r="C20" s="22">
        <v>1893000938</v>
      </c>
      <c r="D20" s="22"/>
      <c r="E20" s="23">
        <v>2478209318</v>
      </c>
      <c r="F20" s="24">
        <v>2423963005</v>
      </c>
      <c r="G20" s="24">
        <v>196103876</v>
      </c>
      <c r="H20" s="24">
        <v>202022504</v>
      </c>
      <c r="I20" s="24">
        <v>199243922</v>
      </c>
      <c r="J20" s="24">
        <v>597370302</v>
      </c>
      <c r="K20" s="24">
        <v>141571470</v>
      </c>
      <c r="L20" s="24">
        <v>138249193</v>
      </c>
      <c r="M20" s="24">
        <v>132823494</v>
      </c>
      <c r="N20" s="24">
        <v>412644157</v>
      </c>
      <c r="O20" s="24">
        <v>124109976</v>
      </c>
      <c r="P20" s="24">
        <v>167529377</v>
      </c>
      <c r="Q20" s="24">
        <v>98816697</v>
      </c>
      <c r="R20" s="24">
        <v>390456050</v>
      </c>
      <c r="S20" s="24">
        <v>152204290</v>
      </c>
      <c r="T20" s="24">
        <v>143412185</v>
      </c>
      <c r="U20" s="24">
        <v>163789585</v>
      </c>
      <c r="V20" s="24">
        <v>459406060</v>
      </c>
      <c r="W20" s="24">
        <v>1859876569</v>
      </c>
      <c r="X20" s="24">
        <v>2478209318</v>
      </c>
      <c r="Y20" s="24">
        <v>-618332749</v>
      </c>
      <c r="Z20" s="6">
        <v>-24.95</v>
      </c>
      <c r="AA20" s="22">
        <v>2423963005</v>
      </c>
    </row>
    <row r="21" spans="1:27" ht="13.5">
      <c r="A21" s="5" t="s">
        <v>48</v>
      </c>
      <c r="B21" s="3"/>
      <c r="C21" s="22">
        <v>1079046887</v>
      </c>
      <c r="D21" s="22"/>
      <c r="E21" s="23">
        <v>1284186479</v>
      </c>
      <c r="F21" s="24">
        <v>1288948085</v>
      </c>
      <c r="G21" s="24">
        <v>99558970</v>
      </c>
      <c r="H21" s="24">
        <v>107176821</v>
      </c>
      <c r="I21" s="24">
        <v>160569319</v>
      </c>
      <c r="J21" s="24">
        <v>367305110</v>
      </c>
      <c r="K21" s="24">
        <v>93196122</v>
      </c>
      <c r="L21" s="24">
        <v>106228347</v>
      </c>
      <c r="M21" s="24">
        <v>119856716</v>
      </c>
      <c r="N21" s="24">
        <v>319281185</v>
      </c>
      <c r="O21" s="24">
        <v>104668995</v>
      </c>
      <c r="P21" s="24">
        <v>118947943</v>
      </c>
      <c r="Q21" s="24">
        <v>58992169</v>
      </c>
      <c r="R21" s="24">
        <v>282609107</v>
      </c>
      <c r="S21" s="24">
        <v>104229030</v>
      </c>
      <c r="T21" s="24">
        <v>101045876</v>
      </c>
      <c r="U21" s="24">
        <v>98918725</v>
      </c>
      <c r="V21" s="24">
        <v>304193631</v>
      </c>
      <c r="W21" s="24">
        <v>1273389033</v>
      </c>
      <c r="X21" s="24">
        <v>1284186480</v>
      </c>
      <c r="Y21" s="24">
        <v>-10797447</v>
      </c>
      <c r="Z21" s="6">
        <v>-0.84</v>
      </c>
      <c r="AA21" s="22">
        <v>1288948085</v>
      </c>
    </row>
    <row r="22" spans="1:27" ht="13.5">
      <c r="A22" s="5" t="s">
        <v>49</v>
      </c>
      <c r="B22" s="3"/>
      <c r="C22" s="25">
        <v>306524820</v>
      </c>
      <c r="D22" s="25"/>
      <c r="E22" s="26">
        <v>408936685</v>
      </c>
      <c r="F22" s="27">
        <v>407237303</v>
      </c>
      <c r="G22" s="27">
        <v>27814524</v>
      </c>
      <c r="H22" s="27">
        <v>31442254</v>
      </c>
      <c r="I22" s="27">
        <v>31410130</v>
      </c>
      <c r="J22" s="27">
        <v>90666908</v>
      </c>
      <c r="K22" s="27">
        <v>30899836</v>
      </c>
      <c r="L22" s="27">
        <v>41781537</v>
      </c>
      <c r="M22" s="27">
        <v>30791853</v>
      </c>
      <c r="N22" s="27">
        <v>103473226</v>
      </c>
      <c r="O22" s="27">
        <v>31207026</v>
      </c>
      <c r="P22" s="27">
        <v>41294482</v>
      </c>
      <c r="Q22" s="27">
        <v>20088343</v>
      </c>
      <c r="R22" s="27">
        <v>92589851</v>
      </c>
      <c r="S22" s="27">
        <v>30734842</v>
      </c>
      <c r="T22" s="27">
        <v>30974798</v>
      </c>
      <c r="U22" s="27">
        <v>33023422</v>
      </c>
      <c r="V22" s="27">
        <v>94733062</v>
      </c>
      <c r="W22" s="27">
        <v>381463047</v>
      </c>
      <c r="X22" s="27">
        <v>408936684</v>
      </c>
      <c r="Y22" s="27">
        <v>-27473637</v>
      </c>
      <c r="Z22" s="7">
        <v>-6.72</v>
      </c>
      <c r="AA22" s="25">
        <v>407237303</v>
      </c>
    </row>
    <row r="23" spans="1:27" ht="13.5">
      <c r="A23" s="5" t="s">
        <v>50</v>
      </c>
      <c r="B23" s="3"/>
      <c r="C23" s="22">
        <v>192409756</v>
      </c>
      <c r="D23" s="22"/>
      <c r="E23" s="23">
        <v>223139835</v>
      </c>
      <c r="F23" s="24">
        <v>218573286</v>
      </c>
      <c r="G23" s="24">
        <v>19150920</v>
      </c>
      <c r="H23" s="24">
        <v>15354881</v>
      </c>
      <c r="I23" s="24">
        <v>18631316</v>
      </c>
      <c r="J23" s="24">
        <v>53137117</v>
      </c>
      <c r="K23" s="24">
        <v>20587898</v>
      </c>
      <c r="L23" s="24">
        <v>27606826</v>
      </c>
      <c r="M23" s="24">
        <v>18217116</v>
      </c>
      <c r="N23" s="24">
        <v>66411840</v>
      </c>
      <c r="O23" s="24">
        <v>19907597</v>
      </c>
      <c r="P23" s="24">
        <v>24924689</v>
      </c>
      <c r="Q23" s="24">
        <v>12143305</v>
      </c>
      <c r="R23" s="24">
        <v>56975591</v>
      </c>
      <c r="S23" s="24">
        <v>17734819</v>
      </c>
      <c r="T23" s="24">
        <v>19224999</v>
      </c>
      <c r="U23" s="24">
        <v>28335975</v>
      </c>
      <c r="V23" s="24">
        <v>65295793</v>
      </c>
      <c r="W23" s="24">
        <v>241820341</v>
      </c>
      <c r="X23" s="24">
        <v>223139835</v>
      </c>
      <c r="Y23" s="24">
        <v>18680506</v>
      </c>
      <c r="Z23" s="6">
        <v>8.37</v>
      </c>
      <c r="AA23" s="22">
        <v>218573286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5235245565</v>
      </c>
      <c r="D25" s="40">
        <f>+D5+D9+D15+D19+D24</f>
        <v>0</v>
      </c>
      <c r="E25" s="41">
        <f t="shared" si="4"/>
        <v>6282902642</v>
      </c>
      <c r="F25" s="42">
        <f t="shared" si="4"/>
        <v>6309248802</v>
      </c>
      <c r="G25" s="42">
        <f t="shared" si="4"/>
        <v>655691377</v>
      </c>
      <c r="H25" s="42">
        <f t="shared" si="4"/>
        <v>420719770</v>
      </c>
      <c r="I25" s="42">
        <f t="shared" si="4"/>
        <v>479400718</v>
      </c>
      <c r="J25" s="42">
        <f t="shared" si="4"/>
        <v>1555811865</v>
      </c>
      <c r="K25" s="42">
        <f t="shared" si="4"/>
        <v>406502696</v>
      </c>
      <c r="L25" s="42">
        <f t="shared" si="4"/>
        <v>383308218</v>
      </c>
      <c r="M25" s="42">
        <f t="shared" si="4"/>
        <v>592380685</v>
      </c>
      <c r="N25" s="42">
        <f t="shared" si="4"/>
        <v>1382191599</v>
      </c>
      <c r="O25" s="42">
        <f t="shared" si="4"/>
        <v>354418513</v>
      </c>
      <c r="P25" s="42">
        <f t="shared" si="4"/>
        <v>465704975</v>
      </c>
      <c r="Q25" s="42">
        <f t="shared" si="4"/>
        <v>409021352</v>
      </c>
      <c r="R25" s="42">
        <f t="shared" si="4"/>
        <v>1229144840</v>
      </c>
      <c r="S25" s="42">
        <f t="shared" si="4"/>
        <v>387578266</v>
      </c>
      <c r="T25" s="42">
        <f t="shared" si="4"/>
        <v>367184914</v>
      </c>
      <c r="U25" s="42">
        <f t="shared" si="4"/>
        <v>446366950</v>
      </c>
      <c r="V25" s="42">
        <f t="shared" si="4"/>
        <v>1201130130</v>
      </c>
      <c r="W25" s="42">
        <f t="shared" si="4"/>
        <v>5368278434</v>
      </c>
      <c r="X25" s="42">
        <f t="shared" si="4"/>
        <v>6282902640</v>
      </c>
      <c r="Y25" s="42">
        <f t="shared" si="4"/>
        <v>-914624206</v>
      </c>
      <c r="Z25" s="43">
        <f>+IF(X25&lt;&gt;0,+(Y25/X25)*100,0)</f>
        <v>-14.55735124999486</v>
      </c>
      <c r="AA25" s="40">
        <f>+AA5+AA9+AA15+AA19+AA24</f>
        <v>6309248802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1832575322</v>
      </c>
      <c r="D28" s="19">
        <f>SUM(D29:D31)</f>
        <v>0</v>
      </c>
      <c r="E28" s="20">
        <f t="shared" si="5"/>
        <v>1516193042</v>
      </c>
      <c r="F28" s="21">
        <f t="shared" si="5"/>
        <v>1025362130</v>
      </c>
      <c r="G28" s="21">
        <f t="shared" si="5"/>
        <v>65430963</v>
      </c>
      <c r="H28" s="21">
        <f t="shared" si="5"/>
        <v>92471028</v>
      </c>
      <c r="I28" s="21">
        <f t="shared" si="5"/>
        <v>79077587</v>
      </c>
      <c r="J28" s="21">
        <f t="shared" si="5"/>
        <v>236979578</v>
      </c>
      <c r="K28" s="21">
        <f t="shared" si="5"/>
        <v>83619216</v>
      </c>
      <c r="L28" s="21">
        <f t="shared" si="5"/>
        <v>96119805</v>
      </c>
      <c r="M28" s="21">
        <f t="shared" si="5"/>
        <v>92232985</v>
      </c>
      <c r="N28" s="21">
        <f t="shared" si="5"/>
        <v>271972006</v>
      </c>
      <c r="O28" s="21">
        <f t="shared" si="5"/>
        <v>114847049</v>
      </c>
      <c r="P28" s="21">
        <f t="shared" si="5"/>
        <v>102969165</v>
      </c>
      <c r="Q28" s="21">
        <f t="shared" si="5"/>
        <v>84039478</v>
      </c>
      <c r="R28" s="21">
        <f t="shared" si="5"/>
        <v>301855692</v>
      </c>
      <c r="S28" s="21">
        <f t="shared" si="5"/>
        <v>69804510</v>
      </c>
      <c r="T28" s="21">
        <f t="shared" si="5"/>
        <v>82024307</v>
      </c>
      <c r="U28" s="21">
        <f t="shared" si="5"/>
        <v>200632791</v>
      </c>
      <c r="V28" s="21">
        <f t="shared" si="5"/>
        <v>352461608</v>
      </c>
      <c r="W28" s="21">
        <f t="shared" si="5"/>
        <v>1163268884</v>
      </c>
      <c r="X28" s="21">
        <f t="shared" si="5"/>
        <v>1516193037</v>
      </c>
      <c r="Y28" s="21">
        <f t="shared" si="5"/>
        <v>-352924153</v>
      </c>
      <c r="Z28" s="4">
        <f>+IF(X28&lt;&gt;0,+(Y28/X28)*100,0)</f>
        <v>-23.2769933898595</v>
      </c>
      <c r="AA28" s="19">
        <f>SUM(AA29:AA31)</f>
        <v>1025362130</v>
      </c>
    </row>
    <row r="29" spans="1:27" ht="13.5">
      <c r="A29" s="5" t="s">
        <v>33</v>
      </c>
      <c r="B29" s="3"/>
      <c r="C29" s="22">
        <v>160096429</v>
      </c>
      <c r="D29" s="22"/>
      <c r="E29" s="23">
        <v>249321346</v>
      </c>
      <c r="F29" s="24">
        <v>151563482</v>
      </c>
      <c r="G29" s="24">
        <v>10443712</v>
      </c>
      <c r="H29" s="24">
        <v>10461954</v>
      </c>
      <c r="I29" s="24">
        <v>20925352</v>
      </c>
      <c r="J29" s="24">
        <v>41831018</v>
      </c>
      <c r="K29" s="24">
        <v>10758924</v>
      </c>
      <c r="L29" s="24">
        <v>12479300</v>
      </c>
      <c r="M29" s="24">
        <v>2056211</v>
      </c>
      <c r="N29" s="24">
        <v>25294435</v>
      </c>
      <c r="O29" s="24">
        <v>9847289</v>
      </c>
      <c r="P29" s="24">
        <v>12719595</v>
      </c>
      <c r="Q29" s="24">
        <v>15021315</v>
      </c>
      <c r="R29" s="24">
        <v>37588199</v>
      </c>
      <c r="S29" s="24">
        <v>12766890</v>
      </c>
      <c r="T29" s="24">
        <v>11936771</v>
      </c>
      <c r="U29" s="24">
        <v>11146121</v>
      </c>
      <c r="V29" s="24">
        <v>35849782</v>
      </c>
      <c r="W29" s="24">
        <v>140563434</v>
      </c>
      <c r="X29" s="24">
        <v>249321346</v>
      </c>
      <c r="Y29" s="24">
        <v>-108757912</v>
      </c>
      <c r="Z29" s="6">
        <v>-43.62</v>
      </c>
      <c r="AA29" s="22">
        <v>151563482</v>
      </c>
    </row>
    <row r="30" spans="1:27" ht="13.5">
      <c r="A30" s="5" t="s">
        <v>34</v>
      </c>
      <c r="B30" s="3"/>
      <c r="C30" s="25">
        <v>1536251841</v>
      </c>
      <c r="D30" s="25"/>
      <c r="E30" s="26">
        <v>691926408</v>
      </c>
      <c r="F30" s="27">
        <v>735453407</v>
      </c>
      <c r="G30" s="27">
        <v>48516439</v>
      </c>
      <c r="H30" s="27">
        <v>68409640</v>
      </c>
      <c r="I30" s="27">
        <v>48290015</v>
      </c>
      <c r="J30" s="27">
        <v>165216094</v>
      </c>
      <c r="K30" s="27">
        <v>60888767</v>
      </c>
      <c r="L30" s="27">
        <v>70596541</v>
      </c>
      <c r="M30" s="27">
        <v>70945510</v>
      </c>
      <c r="N30" s="27">
        <v>202430818</v>
      </c>
      <c r="O30" s="27">
        <v>95173367</v>
      </c>
      <c r="P30" s="27">
        <v>77858787</v>
      </c>
      <c r="Q30" s="27">
        <v>52386763</v>
      </c>
      <c r="R30" s="27">
        <v>225418917</v>
      </c>
      <c r="S30" s="27">
        <v>51756869</v>
      </c>
      <c r="T30" s="27">
        <v>58474483</v>
      </c>
      <c r="U30" s="27">
        <v>162063689</v>
      </c>
      <c r="V30" s="27">
        <v>272295041</v>
      </c>
      <c r="W30" s="27">
        <v>865360870</v>
      </c>
      <c r="X30" s="27">
        <v>691926403</v>
      </c>
      <c r="Y30" s="27">
        <v>173434467</v>
      </c>
      <c r="Z30" s="7">
        <v>25.07</v>
      </c>
      <c r="AA30" s="25">
        <v>735453407</v>
      </c>
    </row>
    <row r="31" spans="1:27" ht="13.5">
      <c r="A31" s="5" t="s">
        <v>35</v>
      </c>
      <c r="B31" s="3"/>
      <c r="C31" s="22">
        <v>136227052</v>
      </c>
      <c r="D31" s="22"/>
      <c r="E31" s="23">
        <v>574945288</v>
      </c>
      <c r="F31" s="24">
        <v>138345241</v>
      </c>
      <c r="G31" s="24">
        <v>6470812</v>
      </c>
      <c r="H31" s="24">
        <v>13599434</v>
      </c>
      <c r="I31" s="24">
        <v>9862220</v>
      </c>
      <c r="J31" s="24">
        <v>29932466</v>
      </c>
      <c r="K31" s="24">
        <v>11971525</v>
      </c>
      <c r="L31" s="24">
        <v>13043964</v>
      </c>
      <c r="M31" s="24">
        <v>19231264</v>
      </c>
      <c r="N31" s="24">
        <v>44246753</v>
      </c>
      <c r="O31" s="24">
        <v>9826393</v>
      </c>
      <c r="P31" s="24">
        <v>12390783</v>
      </c>
      <c r="Q31" s="24">
        <v>16631400</v>
      </c>
      <c r="R31" s="24">
        <v>38848576</v>
      </c>
      <c r="S31" s="24">
        <v>5280751</v>
      </c>
      <c r="T31" s="24">
        <v>11613053</v>
      </c>
      <c r="U31" s="24">
        <v>27422981</v>
      </c>
      <c r="V31" s="24">
        <v>44316785</v>
      </c>
      <c r="W31" s="24">
        <v>157344580</v>
      </c>
      <c r="X31" s="24">
        <v>574945288</v>
      </c>
      <c r="Y31" s="24">
        <v>-417600708</v>
      </c>
      <c r="Z31" s="6">
        <v>-72.63</v>
      </c>
      <c r="AA31" s="22">
        <v>138345241</v>
      </c>
    </row>
    <row r="32" spans="1:27" ht="13.5">
      <c r="A32" s="2" t="s">
        <v>36</v>
      </c>
      <c r="B32" s="3"/>
      <c r="C32" s="19">
        <f aca="true" t="shared" si="6" ref="C32:Y32">SUM(C33:C37)</f>
        <v>578512400</v>
      </c>
      <c r="D32" s="19">
        <f>SUM(D33:D37)</f>
        <v>0</v>
      </c>
      <c r="E32" s="20">
        <f t="shared" si="6"/>
        <v>634882358</v>
      </c>
      <c r="F32" s="21">
        <f t="shared" si="6"/>
        <v>610531537</v>
      </c>
      <c r="G32" s="21">
        <f t="shared" si="6"/>
        <v>29626388</v>
      </c>
      <c r="H32" s="21">
        <f t="shared" si="6"/>
        <v>35769710</v>
      </c>
      <c r="I32" s="21">
        <f t="shared" si="6"/>
        <v>38295831</v>
      </c>
      <c r="J32" s="21">
        <f t="shared" si="6"/>
        <v>103691929</v>
      </c>
      <c r="K32" s="21">
        <f t="shared" si="6"/>
        <v>43042511</v>
      </c>
      <c r="L32" s="21">
        <f t="shared" si="6"/>
        <v>39401166</v>
      </c>
      <c r="M32" s="21">
        <f t="shared" si="6"/>
        <v>40559257</v>
      </c>
      <c r="N32" s="21">
        <f t="shared" si="6"/>
        <v>123002934</v>
      </c>
      <c r="O32" s="21">
        <f t="shared" si="6"/>
        <v>46474142</v>
      </c>
      <c r="P32" s="21">
        <f t="shared" si="6"/>
        <v>41457334</v>
      </c>
      <c r="Q32" s="21">
        <f t="shared" si="6"/>
        <v>42421937</v>
      </c>
      <c r="R32" s="21">
        <f t="shared" si="6"/>
        <v>130353413</v>
      </c>
      <c r="S32" s="21">
        <f t="shared" si="6"/>
        <v>40218517</v>
      </c>
      <c r="T32" s="21">
        <f t="shared" si="6"/>
        <v>41613922</v>
      </c>
      <c r="U32" s="21">
        <f t="shared" si="6"/>
        <v>39812890</v>
      </c>
      <c r="V32" s="21">
        <f t="shared" si="6"/>
        <v>121645329</v>
      </c>
      <c r="W32" s="21">
        <f t="shared" si="6"/>
        <v>478693605</v>
      </c>
      <c r="X32" s="21">
        <f t="shared" si="6"/>
        <v>634882359</v>
      </c>
      <c r="Y32" s="21">
        <f t="shared" si="6"/>
        <v>-156188754</v>
      </c>
      <c r="Z32" s="4">
        <f>+IF(X32&lt;&gt;0,+(Y32/X32)*100,0)</f>
        <v>-24.601211828599574</v>
      </c>
      <c r="AA32" s="19">
        <f>SUM(AA33:AA37)</f>
        <v>610531537</v>
      </c>
    </row>
    <row r="33" spans="1:27" ht="13.5">
      <c r="A33" s="5" t="s">
        <v>37</v>
      </c>
      <c r="B33" s="3"/>
      <c r="C33" s="22">
        <v>99245171</v>
      </c>
      <c r="D33" s="22"/>
      <c r="E33" s="23">
        <v>155991454</v>
      </c>
      <c r="F33" s="24">
        <v>109333884</v>
      </c>
      <c r="G33" s="24">
        <v>6473313</v>
      </c>
      <c r="H33" s="24">
        <v>6254023</v>
      </c>
      <c r="I33" s="24">
        <v>6709236</v>
      </c>
      <c r="J33" s="24">
        <v>19436572</v>
      </c>
      <c r="K33" s="24">
        <v>9525788</v>
      </c>
      <c r="L33" s="24">
        <v>6550588</v>
      </c>
      <c r="M33" s="24">
        <v>7773634</v>
      </c>
      <c r="N33" s="24">
        <v>23850010</v>
      </c>
      <c r="O33" s="24">
        <v>8091909</v>
      </c>
      <c r="P33" s="24">
        <v>8346732</v>
      </c>
      <c r="Q33" s="24">
        <v>10634633</v>
      </c>
      <c r="R33" s="24">
        <v>27073274</v>
      </c>
      <c r="S33" s="24">
        <v>9502713</v>
      </c>
      <c r="T33" s="24">
        <v>9691699</v>
      </c>
      <c r="U33" s="24">
        <v>8720916</v>
      </c>
      <c r="V33" s="24">
        <v>27915328</v>
      </c>
      <c r="W33" s="24">
        <v>98275184</v>
      </c>
      <c r="X33" s="24">
        <v>155991455</v>
      </c>
      <c r="Y33" s="24">
        <v>-57716271</v>
      </c>
      <c r="Z33" s="6">
        <v>-37</v>
      </c>
      <c r="AA33" s="22">
        <v>109333884</v>
      </c>
    </row>
    <row r="34" spans="1:27" ht="13.5">
      <c r="A34" s="5" t="s">
        <v>38</v>
      </c>
      <c r="B34" s="3"/>
      <c r="C34" s="22">
        <v>37249613</v>
      </c>
      <c r="D34" s="22"/>
      <c r="E34" s="23">
        <v>38635039</v>
      </c>
      <c r="F34" s="24">
        <v>38754730</v>
      </c>
      <c r="G34" s="24">
        <v>2661204</v>
      </c>
      <c r="H34" s="24">
        <v>2535501</v>
      </c>
      <c r="I34" s="24">
        <v>3054356</v>
      </c>
      <c r="J34" s="24">
        <v>8251061</v>
      </c>
      <c r="K34" s="24">
        <v>3188284</v>
      </c>
      <c r="L34" s="24">
        <v>3063500</v>
      </c>
      <c r="M34" s="24">
        <v>3477824</v>
      </c>
      <c r="N34" s="24">
        <v>9729608</v>
      </c>
      <c r="O34" s="24">
        <v>3737260</v>
      </c>
      <c r="P34" s="24">
        <v>3638569</v>
      </c>
      <c r="Q34" s="24">
        <v>3309481</v>
      </c>
      <c r="R34" s="24">
        <v>10685310</v>
      </c>
      <c r="S34" s="24">
        <v>2733184</v>
      </c>
      <c r="T34" s="24">
        <v>2685085</v>
      </c>
      <c r="U34" s="24">
        <v>2601102</v>
      </c>
      <c r="V34" s="24">
        <v>8019371</v>
      </c>
      <c r="W34" s="24">
        <v>36685350</v>
      </c>
      <c r="X34" s="24">
        <v>38635038</v>
      </c>
      <c r="Y34" s="24">
        <v>-1949688</v>
      </c>
      <c r="Z34" s="6">
        <v>-5.05</v>
      </c>
      <c r="AA34" s="22">
        <v>38754730</v>
      </c>
    </row>
    <row r="35" spans="1:27" ht="13.5">
      <c r="A35" s="5" t="s">
        <v>39</v>
      </c>
      <c r="B35" s="3"/>
      <c r="C35" s="22">
        <v>419716887</v>
      </c>
      <c r="D35" s="22"/>
      <c r="E35" s="23">
        <v>352844919</v>
      </c>
      <c r="F35" s="24">
        <v>324547177</v>
      </c>
      <c r="G35" s="24">
        <v>18651343</v>
      </c>
      <c r="H35" s="24">
        <v>25045886</v>
      </c>
      <c r="I35" s="24">
        <v>26548724</v>
      </c>
      <c r="J35" s="24">
        <v>70245953</v>
      </c>
      <c r="K35" s="24">
        <v>28433231</v>
      </c>
      <c r="L35" s="24">
        <v>27655256</v>
      </c>
      <c r="M35" s="24">
        <v>25659517</v>
      </c>
      <c r="N35" s="24">
        <v>81748004</v>
      </c>
      <c r="O35" s="24">
        <v>32303396</v>
      </c>
      <c r="P35" s="24">
        <v>27152314</v>
      </c>
      <c r="Q35" s="24">
        <v>26614809</v>
      </c>
      <c r="R35" s="24">
        <v>86070519</v>
      </c>
      <c r="S35" s="24">
        <v>26082746</v>
      </c>
      <c r="T35" s="24">
        <v>27413994</v>
      </c>
      <c r="U35" s="24">
        <v>26562320</v>
      </c>
      <c r="V35" s="24">
        <v>80059060</v>
      </c>
      <c r="W35" s="24">
        <v>318123536</v>
      </c>
      <c r="X35" s="24">
        <v>352844919</v>
      </c>
      <c r="Y35" s="24">
        <v>-34721383</v>
      </c>
      <c r="Z35" s="6">
        <v>-9.84</v>
      </c>
      <c r="AA35" s="22">
        <v>324547177</v>
      </c>
    </row>
    <row r="36" spans="1:27" ht="13.5">
      <c r="A36" s="5" t="s">
        <v>40</v>
      </c>
      <c r="B36" s="3"/>
      <c r="C36" s="22">
        <v>19440355</v>
      </c>
      <c r="D36" s="22"/>
      <c r="E36" s="23">
        <v>16996504</v>
      </c>
      <c r="F36" s="24">
        <v>18634327</v>
      </c>
      <c r="G36" s="24">
        <v>1596980</v>
      </c>
      <c r="H36" s="24">
        <v>1410330</v>
      </c>
      <c r="I36" s="24">
        <v>1459342</v>
      </c>
      <c r="J36" s="24">
        <v>4466652</v>
      </c>
      <c r="K36" s="24">
        <v>1134410</v>
      </c>
      <c r="L36" s="24">
        <v>1100864</v>
      </c>
      <c r="M36" s="24">
        <v>1787654</v>
      </c>
      <c r="N36" s="24">
        <v>4022928</v>
      </c>
      <c r="O36" s="24">
        <v>1144216</v>
      </c>
      <c r="P36" s="24">
        <v>1131207</v>
      </c>
      <c r="Q36" s="24">
        <v>1127042</v>
      </c>
      <c r="R36" s="24">
        <v>3402465</v>
      </c>
      <c r="S36" s="24">
        <v>1158774</v>
      </c>
      <c r="T36" s="24">
        <v>1158613</v>
      </c>
      <c r="U36" s="24">
        <v>1274352</v>
      </c>
      <c r="V36" s="24">
        <v>3591739</v>
      </c>
      <c r="W36" s="24">
        <v>15483784</v>
      </c>
      <c r="X36" s="24">
        <v>16996505</v>
      </c>
      <c r="Y36" s="24">
        <v>-1512721</v>
      </c>
      <c r="Z36" s="6">
        <v>-8.9</v>
      </c>
      <c r="AA36" s="22">
        <v>18634327</v>
      </c>
    </row>
    <row r="37" spans="1:27" ht="13.5">
      <c r="A37" s="5" t="s">
        <v>41</v>
      </c>
      <c r="B37" s="3"/>
      <c r="C37" s="25">
        <v>2860374</v>
      </c>
      <c r="D37" s="25"/>
      <c r="E37" s="26">
        <v>70414442</v>
      </c>
      <c r="F37" s="27">
        <v>119261419</v>
      </c>
      <c r="G37" s="27">
        <v>243548</v>
      </c>
      <c r="H37" s="27">
        <v>523970</v>
      </c>
      <c r="I37" s="27">
        <v>524173</v>
      </c>
      <c r="J37" s="27">
        <v>1291691</v>
      </c>
      <c r="K37" s="27">
        <v>760798</v>
      </c>
      <c r="L37" s="27">
        <v>1030958</v>
      </c>
      <c r="M37" s="27">
        <v>1860628</v>
      </c>
      <c r="N37" s="27">
        <v>3652384</v>
      </c>
      <c r="O37" s="27">
        <v>1197361</v>
      </c>
      <c r="P37" s="27">
        <v>1188512</v>
      </c>
      <c r="Q37" s="27">
        <v>735972</v>
      </c>
      <c r="R37" s="27">
        <v>3121845</v>
      </c>
      <c r="S37" s="27">
        <v>741100</v>
      </c>
      <c r="T37" s="27">
        <v>664531</v>
      </c>
      <c r="U37" s="27">
        <v>654200</v>
      </c>
      <c r="V37" s="27">
        <v>2059831</v>
      </c>
      <c r="W37" s="27">
        <v>10125751</v>
      </c>
      <c r="X37" s="27">
        <v>70414442</v>
      </c>
      <c r="Y37" s="27">
        <v>-60288691</v>
      </c>
      <c r="Z37" s="7">
        <v>-85.62</v>
      </c>
      <c r="AA37" s="25">
        <v>119261419</v>
      </c>
    </row>
    <row r="38" spans="1:27" ht="13.5">
      <c r="A38" s="2" t="s">
        <v>42</v>
      </c>
      <c r="B38" s="8"/>
      <c r="C38" s="19">
        <f aca="true" t="shared" si="7" ref="C38:Y38">SUM(C39:C41)</f>
        <v>221381561</v>
      </c>
      <c r="D38" s="19">
        <f>SUM(D39:D41)</f>
        <v>0</v>
      </c>
      <c r="E38" s="20">
        <f t="shared" si="7"/>
        <v>378293773</v>
      </c>
      <c r="F38" s="21">
        <f t="shared" si="7"/>
        <v>203585662</v>
      </c>
      <c r="G38" s="21">
        <f t="shared" si="7"/>
        <v>9146325</v>
      </c>
      <c r="H38" s="21">
        <f t="shared" si="7"/>
        <v>14722984</v>
      </c>
      <c r="I38" s="21">
        <f t="shared" si="7"/>
        <v>18173397</v>
      </c>
      <c r="J38" s="21">
        <f t="shared" si="7"/>
        <v>42042706</v>
      </c>
      <c r="K38" s="21">
        <f t="shared" si="7"/>
        <v>14857712</v>
      </c>
      <c r="L38" s="21">
        <f t="shared" si="7"/>
        <v>25109592</v>
      </c>
      <c r="M38" s="21">
        <f t="shared" si="7"/>
        <v>18951295</v>
      </c>
      <c r="N38" s="21">
        <f t="shared" si="7"/>
        <v>58918599</v>
      </c>
      <c r="O38" s="21">
        <f t="shared" si="7"/>
        <v>17182551</v>
      </c>
      <c r="P38" s="21">
        <f t="shared" si="7"/>
        <v>19950084</v>
      </c>
      <c r="Q38" s="21">
        <f t="shared" si="7"/>
        <v>24243241</v>
      </c>
      <c r="R38" s="21">
        <f t="shared" si="7"/>
        <v>61375876</v>
      </c>
      <c r="S38" s="21">
        <f t="shared" si="7"/>
        <v>10615479</v>
      </c>
      <c r="T38" s="21">
        <f t="shared" si="7"/>
        <v>14088078</v>
      </c>
      <c r="U38" s="21">
        <f t="shared" si="7"/>
        <v>26141048</v>
      </c>
      <c r="V38" s="21">
        <f t="shared" si="7"/>
        <v>50844605</v>
      </c>
      <c r="W38" s="21">
        <f t="shared" si="7"/>
        <v>213181786</v>
      </c>
      <c r="X38" s="21">
        <f t="shared" si="7"/>
        <v>378293773</v>
      </c>
      <c r="Y38" s="21">
        <f t="shared" si="7"/>
        <v>-165111987</v>
      </c>
      <c r="Z38" s="4">
        <f>+IF(X38&lt;&gt;0,+(Y38/X38)*100,0)</f>
        <v>-43.64649877543715</v>
      </c>
      <c r="AA38" s="19">
        <f>SUM(AA39:AA41)</f>
        <v>203585662</v>
      </c>
    </row>
    <row r="39" spans="1:27" ht="13.5">
      <c r="A39" s="5" t="s">
        <v>43</v>
      </c>
      <c r="B39" s="3"/>
      <c r="C39" s="22">
        <v>73494628</v>
      </c>
      <c r="D39" s="22"/>
      <c r="E39" s="23">
        <v>100126522</v>
      </c>
      <c r="F39" s="24">
        <v>83585714</v>
      </c>
      <c r="G39" s="24">
        <v>4705492</v>
      </c>
      <c r="H39" s="24">
        <v>5660329</v>
      </c>
      <c r="I39" s="24">
        <v>5700060</v>
      </c>
      <c r="J39" s="24">
        <v>16065881</v>
      </c>
      <c r="K39" s="24">
        <v>6577071</v>
      </c>
      <c r="L39" s="24">
        <v>6186681</v>
      </c>
      <c r="M39" s="24">
        <v>2840389</v>
      </c>
      <c r="N39" s="24">
        <v>15604141</v>
      </c>
      <c r="O39" s="24">
        <v>6024588</v>
      </c>
      <c r="P39" s="24">
        <v>8779159</v>
      </c>
      <c r="Q39" s="24">
        <v>6538202</v>
      </c>
      <c r="R39" s="24">
        <v>21341949</v>
      </c>
      <c r="S39" s="24">
        <v>6609687</v>
      </c>
      <c r="T39" s="24">
        <v>2870662</v>
      </c>
      <c r="U39" s="24">
        <v>7460229</v>
      </c>
      <c r="V39" s="24">
        <v>16940578</v>
      </c>
      <c r="W39" s="24">
        <v>69952549</v>
      </c>
      <c r="X39" s="24">
        <v>100126522</v>
      </c>
      <c r="Y39" s="24">
        <v>-30173973</v>
      </c>
      <c r="Z39" s="6">
        <v>-30.14</v>
      </c>
      <c r="AA39" s="22">
        <v>83585714</v>
      </c>
    </row>
    <row r="40" spans="1:27" ht="13.5">
      <c r="A40" s="5" t="s">
        <v>44</v>
      </c>
      <c r="B40" s="3"/>
      <c r="C40" s="22">
        <v>147886590</v>
      </c>
      <c r="D40" s="22"/>
      <c r="E40" s="23">
        <v>264402990</v>
      </c>
      <c r="F40" s="24">
        <v>119999948</v>
      </c>
      <c r="G40" s="24">
        <v>4440833</v>
      </c>
      <c r="H40" s="24">
        <v>9062655</v>
      </c>
      <c r="I40" s="24">
        <v>12473337</v>
      </c>
      <c r="J40" s="24">
        <v>25976825</v>
      </c>
      <c r="K40" s="24">
        <v>8280641</v>
      </c>
      <c r="L40" s="24">
        <v>18922911</v>
      </c>
      <c r="M40" s="24">
        <v>16110906</v>
      </c>
      <c r="N40" s="24">
        <v>43314458</v>
      </c>
      <c r="O40" s="24">
        <v>11157963</v>
      </c>
      <c r="P40" s="24">
        <v>11170925</v>
      </c>
      <c r="Q40" s="24">
        <v>17705039</v>
      </c>
      <c r="R40" s="24">
        <v>40033927</v>
      </c>
      <c r="S40" s="24">
        <v>4005792</v>
      </c>
      <c r="T40" s="24">
        <v>11217416</v>
      </c>
      <c r="U40" s="24">
        <v>18680819</v>
      </c>
      <c r="V40" s="24">
        <v>33904027</v>
      </c>
      <c r="W40" s="24">
        <v>143229237</v>
      </c>
      <c r="X40" s="24">
        <v>264402991</v>
      </c>
      <c r="Y40" s="24">
        <v>-121173754</v>
      </c>
      <c r="Z40" s="6">
        <v>-45.83</v>
      </c>
      <c r="AA40" s="22">
        <v>119999948</v>
      </c>
    </row>
    <row r="41" spans="1:27" ht="13.5">
      <c r="A41" s="5" t="s">
        <v>45</v>
      </c>
      <c r="B41" s="3"/>
      <c r="C41" s="22">
        <v>343</v>
      </c>
      <c r="D41" s="22"/>
      <c r="E41" s="23">
        <v>13764261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13764260</v>
      </c>
      <c r="Y41" s="24">
        <v>-13764260</v>
      </c>
      <c r="Z41" s="6">
        <v>-100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2988325769</v>
      </c>
      <c r="D42" s="19">
        <f>SUM(D43:D46)</f>
        <v>0</v>
      </c>
      <c r="E42" s="20">
        <f t="shared" si="8"/>
        <v>3407860077</v>
      </c>
      <c r="F42" s="21">
        <f t="shared" si="8"/>
        <v>4118996691</v>
      </c>
      <c r="G42" s="21">
        <f t="shared" si="8"/>
        <v>23535849</v>
      </c>
      <c r="H42" s="21">
        <f t="shared" si="8"/>
        <v>275250719</v>
      </c>
      <c r="I42" s="21">
        <f t="shared" si="8"/>
        <v>100825835</v>
      </c>
      <c r="J42" s="21">
        <f t="shared" si="8"/>
        <v>399612403</v>
      </c>
      <c r="K42" s="21">
        <f t="shared" si="8"/>
        <v>32048352</v>
      </c>
      <c r="L42" s="21">
        <f t="shared" si="8"/>
        <v>209169142</v>
      </c>
      <c r="M42" s="21">
        <f t="shared" si="8"/>
        <v>679686055</v>
      </c>
      <c r="N42" s="21">
        <f t="shared" si="8"/>
        <v>920903549</v>
      </c>
      <c r="O42" s="21">
        <f t="shared" si="8"/>
        <v>22269666</v>
      </c>
      <c r="P42" s="21">
        <f t="shared" si="8"/>
        <v>198899389</v>
      </c>
      <c r="Q42" s="21">
        <f t="shared" si="8"/>
        <v>372250375</v>
      </c>
      <c r="R42" s="21">
        <f t="shared" si="8"/>
        <v>593419430</v>
      </c>
      <c r="S42" s="21">
        <f t="shared" si="8"/>
        <v>29835867</v>
      </c>
      <c r="T42" s="21">
        <f t="shared" si="8"/>
        <v>196713183</v>
      </c>
      <c r="U42" s="21">
        <f t="shared" si="8"/>
        <v>189599162</v>
      </c>
      <c r="V42" s="21">
        <f t="shared" si="8"/>
        <v>416148212</v>
      </c>
      <c r="W42" s="21">
        <f t="shared" si="8"/>
        <v>2330083594</v>
      </c>
      <c r="X42" s="21">
        <f t="shared" si="8"/>
        <v>3407860092</v>
      </c>
      <c r="Y42" s="21">
        <f t="shared" si="8"/>
        <v>-1077776498</v>
      </c>
      <c r="Z42" s="4">
        <f>+IF(X42&lt;&gt;0,+(Y42/X42)*100,0)</f>
        <v>-31.62619558620073</v>
      </c>
      <c r="AA42" s="19">
        <f>SUM(AA43:AA46)</f>
        <v>4118996691</v>
      </c>
    </row>
    <row r="43" spans="1:27" ht="13.5">
      <c r="A43" s="5" t="s">
        <v>47</v>
      </c>
      <c r="B43" s="3"/>
      <c r="C43" s="22">
        <v>2043930640</v>
      </c>
      <c r="D43" s="22"/>
      <c r="E43" s="23">
        <v>1832538135</v>
      </c>
      <c r="F43" s="24">
        <v>2330162268</v>
      </c>
      <c r="G43" s="24">
        <v>5394066</v>
      </c>
      <c r="H43" s="24">
        <v>196130416</v>
      </c>
      <c r="I43" s="24">
        <v>14530546</v>
      </c>
      <c r="J43" s="24">
        <v>216055028</v>
      </c>
      <c r="K43" s="24">
        <v>12106652</v>
      </c>
      <c r="L43" s="24">
        <v>190201271</v>
      </c>
      <c r="M43" s="24">
        <v>408720470</v>
      </c>
      <c r="N43" s="24">
        <v>611028393</v>
      </c>
      <c r="O43" s="24">
        <v>7553664</v>
      </c>
      <c r="P43" s="24">
        <v>106937954</v>
      </c>
      <c r="Q43" s="24">
        <v>243589267</v>
      </c>
      <c r="R43" s="24">
        <v>358080885</v>
      </c>
      <c r="S43" s="24">
        <v>4555430</v>
      </c>
      <c r="T43" s="24">
        <v>108580496</v>
      </c>
      <c r="U43" s="24">
        <v>99028803</v>
      </c>
      <c r="V43" s="24">
        <v>212164729</v>
      </c>
      <c r="W43" s="24">
        <v>1397329035</v>
      </c>
      <c r="X43" s="24">
        <v>1832538151</v>
      </c>
      <c r="Y43" s="24">
        <v>-435209116</v>
      </c>
      <c r="Z43" s="6">
        <v>-23.75</v>
      </c>
      <c r="AA43" s="22">
        <v>2330162268</v>
      </c>
    </row>
    <row r="44" spans="1:27" ht="13.5">
      <c r="A44" s="5" t="s">
        <v>48</v>
      </c>
      <c r="B44" s="3"/>
      <c r="C44" s="22">
        <v>716376497</v>
      </c>
      <c r="D44" s="22"/>
      <c r="E44" s="23">
        <v>1120484280</v>
      </c>
      <c r="F44" s="24">
        <v>1270213367</v>
      </c>
      <c r="G44" s="24">
        <v>4372715</v>
      </c>
      <c r="H44" s="24">
        <v>64067546</v>
      </c>
      <c r="I44" s="24">
        <v>68713223</v>
      </c>
      <c r="J44" s="24">
        <v>137153484</v>
      </c>
      <c r="K44" s="24">
        <v>4262464</v>
      </c>
      <c r="L44" s="24">
        <v>3944387</v>
      </c>
      <c r="M44" s="24">
        <v>251462682</v>
      </c>
      <c r="N44" s="24">
        <v>259669533</v>
      </c>
      <c r="O44" s="24">
        <v>610585</v>
      </c>
      <c r="P44" s="24">
        <v>70198372</v>
      </c>
      <c r="Q44" s="24">
        <v>110895648</v>
      </c>
      <c r="R44" s="24">
        <v>181704605</v>
      </c>
      <c r="S44" s="24">
        <v>5964173</v>
      </c>
      <c r="T44" s="24">
        <v>66826514</v>
      </c>
      <c r="U44" s="24">
        <v>67033597</v>
      </c>
      <c r="V44" s="24">
        <v>139824284</v>
      </c>
      <c r="W44" s="24">
        <v>718351906</v>
      </c>
      <c r="X44" s="24">
        <v>1120484280</v>
      </c>
      <c r="Y44" s="24">
        <v>-402132374</v>
      </c>
      <c r="Z44" s="6">
        <v>-35.89</v>
      </c>
      <c r="AA44" s="22">
        <v>1270213367</v>
      </c>
    </row>
    <row r="45" spans="1:27" ht="13.5">
      <c r="A45" s="5" t="s">
        <v>49</v>
      </c>
      <c r="B45" s="3"/>
      <c r="C45" s="25">
        <v>111115324</v>
      </c>
      <c r="D45" s="25"/>
      <c r="E45" s="26">
        <v>279212799</v>
      </c>
      <c r="F45" s="27">
        <v>286628926</v>
      </c>
      <c r="G45" s="27">
        <v>7538941</v>
      </c>
      <c r="H45" s="27">
        <v>7852570</v>
      </c>
      <c r="I45" s="27">
        <v>9548385</v>
      </c>
      <c r="J45" s="27">
        <v>24939896</v>
      </c>
      <c r="K45" s="27">
        <v>7436157</v>
      </c>
      <c r="L45" s="27">
        <v>7370400</v>
      </c>
      <c r="M45" s="27">
        <v>12267595</v>
      </c>
      <c r="N45" s="27">
        <v>27074152</v>
      </c>
      <c r="O45" s="27">
        <v>6215967</v>
      </c>
      <c r="P45" s="27">
        <v>13347266</v>
      </c>
      <c r="Q45" s="27">
        <v>10246375</v>
      </c>
      <c r="R45" s="27">
        <v>29809608</v>
      </c>
      <c r="S45" s="27">
        <v>9879151</v>
      </c>
      <c r="T45" s="27">
        <v>10232147</v>
      </c>
      <c r="U45" s="27">
        <v>10247180</v>
      </c>
      <c r="V45" s="27">
        <v>30358478</v>
      </c>
      <c r="W45" s="27">
        <v>112182134</v>
      </c>
      <c r="X45" s="27">
        <v>279212797</v>
      </c>
      <c r="Y45" s="27">
        <v>-167030663</v>
      </c>
      <c r="Z45" s="7">
        <v>-59.82</v>
      </c>
      <c r="AA45" s="25">
        <v>286628926</v>
      </c>
    </row>
    <row r="46" spans="1:27" ht="13.5">
      <c r="A46" s="5" t="s">
        <v>50</v>
      </c>
      <c r="B46" s="3"/>
      <c r="C46" s="22">
        <v>116903308</v>
      </c>
      <c r="D46" s="22"/>
      <c r="E46" s="23">
        <v>175624863</v>
      </c>
      <c r="F46" s="24">
        <v>231992130</v>
      </c>
      <c r="G46" s="24">
        <v>6230127</v>
      </c>
      <c r="H46" s="24">
        <v>7200187</v>
      </c>
      <c r="I46" s="24">
        <v>8033681</v>
      </c>
      <c r="J46" s="24">
        <v>21463995</v>
      </c>
      <c r="K46" s="24">
        <v>8243079</v>
      </c>
      <c r="L46" s="24">
        <v>7653084</v>
      </c>
      <c r="M46" s="24">
        <v>7235308</v>
      </c>
      <c r="N46" s="24">
        <v>23131471</v>
      </c>
      <c r="O46" s="24">
        <v>7889450</v>
      </c>
      <c r="P46" s="24">
        <v>8415797</v>
      </c>
      <c r="Q46" s="24">
        <v>7519085</v>
      </c>
      <c r="R46" s="24">
        <v>23824332</v>
      </c>
      <c r="S46" s="24">
        <v>9437113</v>
      </c>
      <c r="T46" s="24">
        <v>11074026</v>
      </c>
      <c r="U46" s="24">
        <v>13289582</v>
      </c>
      <c r="V46" s="24">
        <v>33800721</v>
      </c>
      <c r="W46" s="24">
        <v>102220519</v>
      </c>
      <c r="X46" s="24">
        <v>175624864</v>
      </c>
      <c r="Y46" s="24">
        <v>-73404345</v>
      </c>
      <c r="Z46" s="6">
        <v>-41.8</v>
      </c>
      <c r="AA46" s="22">
        <v>231992130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5620795052</v>
      </c>
      <c r="D48" s="40">
        <f>+D28+D32+D38+D42+D47</f>
        <v>0</v>
      </c>
      <c r="E48" s="41">
        <f t="shared" si="9"/>
        <v>5937229250</v>
      </c>
      <c r="F48" s="42">
        <f t="shared" si="9"/>
        <v>5958476020</v>
      </c>
      <c r="G48" s="42">
        <f t="shared" si="9"/>
        <v>127739525</v>
      </c>
      <c r="H48" s="42">
        <f t="shared" si="9"/>
        <v>418214441</v>
      </c>
      <c r="I48" s="42">
        <f t="shared" si="9"/>
        <v>236372650</v>
      </c>
      <c r="J48" s="42">
        <f t="shared" si="9"/>
        <v>782326616</v>
      </c>
      <c r="K48" s="42">
        <f t="shared" si="9"/>
        <v>173567791</v>
      </c>
      <c r="L48" s="42">
        <f t="shared" si="9"/>
        <v>369799705</v>
      </c>
      <c r="M48" s="42">
        <f t="shared" si="9"/>
        <v>831429592</v>
      </c>
      <c r="N48" s="42">
        <f t="shared" si="9"/>
        <v>1374797088</v>
      </c>
      <c r="O48" s="42">
        <f t="shared" si="9"/>
        <v>200773408</v>
      </c>
      <c r="P48" s="42">
        <f t="shared" si="9"/>
        <v>363275972</v>
      </c>
      <c r="Q48" s="42">
        <f t="shared" si="9"/>
        <v>522955031</v>
      </c>
      <c r="R48" s="42">
        <f t="shared" si="9"/>
        <v>1087004411</v>
      </c>
      <c r="S48" s="42">
        <f t="shared" si="9"/>
        <v>150474373</v>
      </c>
      <c r="T48" s="42">
        <f t="shared" si="9"/>
        <v>334439490</v>
      </c>
      <c r="U48" s="42">
        <f t="shared" si="9"/>
        <v>456185891</v>
      </c>
      <c r="V48" s="42">
        <f t="shared" si="9"/>
        <v>941099754</v>
      </c>
      <c r="W48" s="42">
        <f t="shared" si="9"/>
        <v>4185227869</v>
      </c>
      <c r="X48" s="42">
        <f t="shared" si="9"/>
        <v>5937229261</v>
      </c>
      <c r="Y48" s="42">
        <f t="shared" si="9"/>
        <v>-1752001392</v>
      </c>
      <c r="Z48" s="43">
        <f>+IF(X48&lt;&gt;0,+(Y48/X48)*100,0)</f>
        <v>-29.508737409020192</v>
      </c>
      <c r="AA48" s="40">
        <f>+AA28+AA32+AA38+AA42+AA47</f>
        <v>5958476020</v>
      </c>
    </row>
    <row r="49" spans="1:27" ht="13.5">
      <c r="A49" s="14" t="s">
        <v>58</v>
      </c>
      <c r="B49" s="15"/>
      <c r="C49" s="44">
        <f aca="true" t="shared" si="10" ref="C49:Y49">+C25-C48</f>
        <v>-385549487</v>
      </c>
      <c r="D49" s="44">
        <f>+D25-D48</f>
        <v>0</v>
      </c>
      <c r="E49" s="45">
        <f t="shared" si="10"/>
        <v>345673392</v>
      </c>
      <c r="F49" s="46">
        <f t="shared" si="10"/>
        <v>350772782</v>
      </c>
      <c r="G49" s="46">
        <f t="shared" si="10"/>
        <v>527951852</v>
      </c>
      <c r="H49" s="46">
        <f t="shared" si="10"/>
        <v>2505329</v>
      </c>
      <c r="I49" s="46">
        <f t="shared" si="10"/>
        <v>243028068</v>
      </c>
      <c r="J49" s="46">
        <f t="shared" si="10"/>
        <v>773485249</v>
      </c>
      <c r="K49" s="46">
        <f t="shared" si="10"/>
        <v>232934905</v>
      </c>
      <c r="L49" s="46">
        <f t="shared" si="10"/>
        <v>13508513</v>
      </c>
      <c r="M49" s="46">
        <f t="shared" si="10"/>
        <v>-239048907</v>
      </c>
      <c r="N49" s="46">
        <f t="shared" si="10"/>
        <v>7394511</v>
      </c>
      <c r="O49" s="46">
        <f t="shared" si="10"/>
        <v>153645105</v>
      </c>
      <c r="P49" s="46">
        <f t="shared" si="10"/>
        <v>102429003</v>
      </c>
      <c r="Q49" s="46">
        <f t="shared" si="10"/>
        <v>-113933679</v>
      </c>
      <c r="R49" s="46">
        <f t="shared" si="10"/>
        <v>142140429</v>
      </c>
      <c r="S49" s="46">
        <f t="shared" si="10"/>
        <v>237103893</v>
      </c>
      <c r="T49" s="46">
        <f t="shared" si="10"/>
        <v>32745424</v>
      </c>
      <c r="U49" s="46">
        <f t="shared" si="10"/>
        <v>-9818941</v>
      </c>
      <c r="V49" s="46">
        <f t="shared" si="10"/>
        <v>260030376</v>
      </c>
      <c r="W49" s="46">
        <f t="shared" si="10"/>
        <v>1183050565</v>
      </c>
      <c r="X49" s="46">
        <f>IF(F25=F48,0,X25-X48)</f>
        <v>345673379</v>
      </c>
      <c r="Y49" s="46">
        <f t="shared" si="10"/>
        <v>837377186</v>
      </c>
      <c r="Z49" s="47">
        <f>+IF(X49&lt;&gt;0,+(Y49/X49)*100,0)</f>
        <v>242.245205118905</v>
      </c>
      <c r="AA49" s="44">
        <f>+AA25-AA48</f>
        <v>350772782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575525605</v>
      </c>
      <c r="D5" s="19">
        <f>SUM(D6:D8)</f>
        <v>0</v>
      </c>
      <c r="E5" s="20">
        <f t="shared" si="0"/>
        <v>567522727</v>
      </c>
      <c r="F5" s="21">
        <f t="shared" si="0"/>
        <v>573177514</v>
      </c>
      <c r="G5" s="21">
        <f t="shared" si="0"/>
        <v>58595596</v>
      </c>
      <c r="H5" s="21">
        <f t="shared" si="0"/>
        <v>49167306</v>
      </c>
      <c r="I5" s="21">
        <f t="shared" si="0"/>
        <v>52724779</v>
      </c>
      <c r="J5" s="21">
        <f t="shared" si="0"/>
        <v>160487681</v>
      </c>
      <c r="K5" s="21">
        <f t="shared" si="0"/>
        <v>39256087</v>
      </c>
      <c r="L5" s="21">
        <f t="shared" si="0"/>
        <v>38715653</v>
      </c>
      <c r="M5" s="21">
        <f t="shared" si="0"/>
        <v>53543219</v>
      </c>
      <c r="N5" s="21">
        <f t="shared" si="0"/>
        <v>131514959</v>
      </c>
      <c r="O5" s="21">
        <f t="shared" si="0"/>
        <v>45788441</v>
      </c>
      <c r="P5" s="21">
        <f t="shared" si="0"/>
        <v>47410608</v>
      </c>
      <c r="Q5" s="21">
        <f t="shared" si="0"/>
        <v>51733784</v>
      </c>
      <c r="R5" s="21">
        <f t="shared" si="0"/>
        <v>144932833</v>
      </c>
      <c r="S5" s="21">
        <f t="shared" si="0"/>
        <v>43111355</v>
      </c>
      <c r="T5" s="21">
        <f t="shared" si="0"/>
        <v>53644066</v>
      </c>
      <c r="U5" s="21">
        <f t="shared" si="0"/>
        <v>50419787</v>
      </c>
      <c r="V5" s="21">
        <f t="shared" si="0"/>
        <v>147175208</v>
      </c>
      <c r="W5" s="21">
        <f t="shared" si="0"/>
        <v>584110681</v>
      </c>
      <c r="X5" s="21">
        <f t="shared" si="0"/>
        <v>567522720</v>
      </c>
      <c r="Y5" s="21">
        <f t="shared" si="0"/>
        <v>16587961</v>
      </c>
      <c r="Z5" s="4">
        <f>+IF(X5&lt;&gt;0,+(Y5/X5)*100,0)</f>
        <v>2.922871704590082</v>
      </c>
      <c r="AA5" s="19">
        <f>SUM(AA6:AA8)</f>
        <v>573177514</v>
      </c>
    </row>
    <row r="6" spans="1:27" ht="13.5">
      <c r="A6" s="5" t="s">
        <v>33</v>
      </c>
      <c r="B6" s="3"/>
      <c r="C6" s="22">
        <v>4313676</v>
      </c>
      <c r="D6" s="22"/>
      <c r="E6" s="23">
        <v>4875700</v>
      </c>
      <c r="F6" s="24">
        <v>2032112</v>
      </c>
      <c r="G6" s="24">
        <v>100</v>
      </c>
      <c r="H6" s="24">
        <v>365317</v>
      </c>
      <c r="I6" s="24">
        <v>259</v>
      </c>
      <c r="J6" s="24">
        <v>365676</v>
      </c>
      <c r="K6" s="24">
        <v>333373</v>
      </c>
      <c r="L6" s="24">
        <v>251116</v>
      </c>
      <c r="M6" s="24">
        <v>163598</v>
      </c>
      <c r="N6" s="24">
        <v>748087</v>
      </c>
      <c r="O6" s="24">
        <v>179724</v>
      </c>
      <c r="P6" s="24">
        <v>149660</v>
      </c>
      <c r="Q6" s="24">
        <v>449754</v>
      </c>
      <c r="R6" s="24">
        <v>779138</v>
      </c>
      <c r="S6" s="24">
        <v>165102</v>
      </c>
      <c r="T6" s="24">
        <v>170989</v>
      </c>
      <c r="U6" s="24">
        <v>90432</v>
      </c>
      <c r="V6" s="24">
        <v>426523</v>
      </c>
      <c r="W6" s="24">
        <v>2319424</v>
      </c>
      <c r="X6" s="24">
        <v>4875696</v>
      </c>
      <c r="Y6" s="24">
        <v>-2556272</v>
      </c>
      <c r="Z6" s="6">
        <v>-52.43</v>
      </c>
      <c r="AA6" s="22">
        <v>2032112</v>
      </c>
    </row>
    <row r="7" spans="1:27" ht="13.5">
      <c r="A7" s="5" t="s">
        <v>34</v>
      </c>
      <c r="B7" s="3"/>
      <c r="C7" s="25">
        <v>564799036</v>
      </c>
      <c r="D7" s="25"/>
      <c r="E7" s="26">
        <v>556523183</v>
      </c>
      <c r="F7" s="27">
        <v>540494491</v>
      </c>
      <c r="G7" s="27">
        <v>57730549</v>
      </c>
      <c r="H7" s="27">
        <v>48090333</v>
      </c>
      <c r="I7" s="27">
        <v>52202305</v>
      </c>
      <c r="J7" s="27">
        <v>158023187</v>
      </c>
      <c r="K7" s="27">
        <v>38568208</v>
      </c>
      <c r="L7" s="27">
        <v>38030781</v>
      </c>
      <c r="M7" s="27">
        <v>52977286</v>
      </c>
      <c r="N7" s="27">
        <v>129576275</v>
      </c>
      <c r="O7" s="27">
        <v>45099305</v>
      </c>
      <c r="P7" s="27">
        <v>46769370</v>
      </c>
      <c r="Q7" s="27">
        <v>50765289</v>
      </c>
      <c r="R7" s="27">
        <v>142633964</v>
      </c>
      <c r="S7" s="27">
        <v>42498424</v>
      </c>
      <c r="T7" s="27">
        <v>53045014</v>
      </c>
      <c r="U7" s="27">
        <v>49822347</v>
      </c>
      <c r="V7" s="27">
        <v>145365785</v>
      </c>
      <c r="W7" s="27">
        <v>575599211</v>
      </c>
      <c r="X7" s="27">
        <v>556523184</v>
      </c>
      <c r="Y7" s="27">
        <v>19076027</v>
      </c>
      <c r="Z7" s="7">
        <v>3.43</v>
      </c>
      <c r="AA7" s="25">
        <v>540494491</v>
      </c>
    </row>
    <row r="8" spans="1:27" ht="13.5">
      <c r="A8" s="5" t="s">
        <v>35</v>
      </c>
      <c r="B8" s="3"/>
      <c r="C8" s="22">
        <v>6412893</v>
      </c>
      <c r="D8" s="22"/>
      <c r="E8" s="23">
        <v>6123844</v>
      </c>
      <c r="F8" s="24">
        <v>30650911</v>
      </c>
      <c r="G8" s="24">
        <v>864947</v>
      </c>
      <c r="H8" s="24">
        <v>711656</v>
      </c>
      <c r="I8" s="24">
        <v>522215</v>
      </c>
      <c r="J8" s="24">
        <v>2098818</v>
      </c>
      <c r="K8" s="24">
        <v>354506</v>
      </c>
      <c r="L8" s="24">
        <v>433756</v>
      </c>
      <c r="M8" s="24">
        <v>402335</v>
      </c>
      <c r="N8" s="24">
        <v>1190597</v>
      </c>
      <c r="O8" s="24">
        <v>509412</v>
      </c>
      <c r="P8" s="24">
        <v>491578</v>
      </c>
      <c r="Q8" s="24">
        <v>518741</v>
      </c>
      <c r="R8" s="24">
        <v>1519731</v>
      </c>
      <c r="S8" s="24">
        <v>447829</v>
      </c>
      <c r="T8" s="24">
        <v>428063</v>
      </c>
      <c r="U8" s="24">
        <v>507008</v>
      </c>
      <c r="V8" s="24">
        <v>1382900</v>
      </c>
      <c r="W8" s="24">
        <v>6192046</v>
      </c>
      <c r="X8" s="24">
        <v>6123840</v>
      </c>
      <c r="Y8" s="24">
        <v>68206</v>
      </c>
      <c r="Z8" s="6">
        <v>1.11</v>
      </c>
      <c r="AA8" s="22">
        <v>30650911</v>
      </c>
    </row>
    <row r="9" spans="1:27" ht="13.5">
      <c r="A9" s="2" t="s">
        <v>36</v>
      </c>
      <c r="B9" s="3"/>
      <c r="C9" s="19">
        <f aca="true" t="shared" si="1" ref="C9:Y9">SUM(C10:C14)</f>
        <v>249347276</v>
      </c>
      <c r="D9" s="19">
        <f>SUM(D10:D14)</f>
        <v>0</v>
      </c>
      <c r="E9" s="20">
        <f t="shared" si="1"/>
        <v>189492260</v>
      </c>
      <c r="F9" s="21">
        <f t="shared" si="1"/>
        <v>227620060</v>
      </c>
      <c r="G9" s="21">
        <f t="shared" si="1"/>
        <v>3447018</v>
      </c>
      <c r="H9" s="21">
        <f t="shared" si="1"/>
        <v>8956608</v>
      </c>
      <c r="I9" s="21">
        <f t="shared" si="1"/>
        <v>2396114</v>
      </c>
      <c r="J9" s="21">
        <f t="shared" si="1"/>
        <v>14799740</v>
      </c>
      <c r="K9" s="21">
        <f t="shared" si="1"/>
        <v>8942230</v>
      </c>
      <c r="L9" s="21">
        <f t="shared" si="1"/>
        <v>9433745</v>
      </c>
      <c r="M9" s="21">
        <f t="shared" si="1"/>
        <v>30764008</v>
      </c>
      <c r="N9" s="21">
        <f t="shared" si="1"/>
        <v>49139983</v>
      </c>
      <c r="O9" s="21">
        <f t="shared" si="1"/>
        <v>39672944</v>
      </c>
      <c r="P9" s="21">
        <f t="shared" si="1"/>
        <v>3918993</v>
      </c>
      <c r="Q9" s="21">
        <f t="shared" si="1"/>
        <v>40003827</v>
      </c>
      <c r="R9" s="21">
        <f t="shared" si="1"/>
        <v>83595764</v>
      </c>
      <c r="S9" s="21">
        <f t="shared" si="1"/>
        <v>7604776</v>
      </c>
      <c r="T9" s="21">
        <f t="shared" si="1"/>
        <v>4476786</v>
      </c>
      <c r="U9" s="21">
        <f t="shared" si="1"/>
        <v>5339055</v>
      </c>
      <c r="V9" s="21">
        <f t="shared" si="1"/>
        <v>17420617</v>
      </c>
      <c r="W9" s="21">
        <f t="shared" si="1"/>
        <v>164956104</v>
      </c>
      <c r="X9" s="21">
        <f t="shared" si="1"/>
        <v>189492252</v>
      </c>
      <c r="Y9" s="21">
        <f t="shared" si="1"/>
        <v>-24536148</v>
      </c>
      <c r="Z9" s="4">
        <f>+IF(X9&lt;&gt;0,+(Y9/X9)*100,0)</f>
        <v>-12.948364770080415</v>
      </c>
      <c r="AA9" s="19">
        <f>SUM(AA10:AA14)</f>
        <v>227620060</v>
      </c>
    </row>
    <row r="10" spans="1:27" ht="13.5">
      <c r="A10" s="5" t="s">
        <v>37</v>
      </c>
      <c r="B10" s="3"/>
      <c r="C10" s="22">
        <v>99788573</v>
      </c>
      <c r="D10" s="22"/>
      <c r="E10" s="23">
        <v>120050030</v>
      </c>
      <c r="F10" s="24">
        <v>150776610</v>
      </c>
      <c r="G10" s="24">
        <v>280237</v>
      </c>
      <c r="H10" s="24">
        <v>5627797</v>
      </c>
      <c r="I10" s="24">
        <v>246640</v>
      </c>
      <c r="J10" s="24">
        <v>6154674</v>
      </c>
      <c r="K10" s="24">
        <v>4055447</v>
      </c>
      <c r="L10" s="24">
        <v>4518845</v>
      </c>
      <c r="M10" s="24">
        <v>29836052</v>
      </c>
      <c r="N10" s="24">
        <v>38410344</v>
      </c>
      <c r="O10" s="24">
        <v>38820791</v>
      </c>
      <c r="P10" s="24">
        <v>1987677</v>
      </c>
      <c r="Q10" s="24">
        <v>24288846</v>
      </c>
      <c r="R10" s="24">
        <v>65097314</v>
      </c>
      <c r="S10" s="24">
        <v>4022103</v>
      </c>
      <c r="T10" s="24">
        <v>2237437</v>
      </c>
      <c r="U10" s="24">
        <v>4295253</v>
      </c>
      <c r="V10" s="24">
        <v>10554793</v>
      </c>
      <c r="W10" s="24">
        <v>120217125</v>
      </c>
      <c r="X10" s="24">
        <v>120050028</v>
      </c>
      <c r="Y10" s="24">
        <v>167097</v>
      </c>
      <c r="Z10" s="6">
        <v>0.14</v>
      </c>
      <c r="AA10" s="22">
        <v>150776610</v>
      </c>
    </row>
    <row r="11" spans="1:27" ht="13.5">
      <c r="A11" s="5" t="s">
        <v>38</v>
      </c>
      <c r="B11" s="3"/>
      <c r="C11" s="22">
        <v>11736683</v>
      </c>
      <c r="D11" s="22"/>
      <c r="E11" s="23">
        <v>18599582</v>
      </c>
      <c r="F11" s="24">
        <v>29352941</v>
      </c>
      <c r="G11" s="24">
        <v>5758</v>
      </c>
      <c r="H11" s="24">
        <v>1474981</v>
      </c>
      <c r="I11" s="24">
        <v>37412</v>
      </c>
      <c r="J11" s="24">
        <v>1518151</v>
      </c>
      <c r="K11" s="24">
        <v>2557896</v>
      </c>
      <c r="L11" s="24">
        <v>3288060</v>
      </c>
      <c r="M11" s="24">
        <v>706852</v>
      </c>
      <c r="N11" s="24">
        <v>6552808</v>
      </c>
      <c r="O11" s="24">
        <v>707595</v>
      </c>
      <c r="P11" s="24">
        <v>2419083</v>
      </c>
      <c r="Q11" s="24">
        <v>1511051</v>
      </c>
      <c r="R11" s="24">
        <v>4637729</v>
      </c>
      <c r="S11" s="24">
        <v>1774366</v>
      </c>
      <c r="T11" s="24">
        <v>1895774</v>
      </c>
      <c r="U11" s="24">
        <v>1100901</v>
      </c>
      <c r="V11" s="24">
        <v>4771041</v>
      </c>
      <c r="W11" s="24">
        <v>17479729</v>
      </c>
      <c r="X11" s="24">
        <v>18599580</v>
      </c>
      <c r="Y11" s="24">
        <v>-1119851</v>
      </c>
      <c r="Z11" s="6">
        <v>-6.02</v>
      </c>
      <c r="AA11" s="22">
        <v>29352941</v>
      </c>
    </row>
    <row r="12" spans="1:27" ht="13.5">
      <c r="A12" s="5" t="s">
        <v>39</v>
      </c>
      <c r="B12" s="3"/>
      <c r="C12" s="22">
        <v>137769626</v>
      </c>
      <c r="D12" s="22"/>
      <c r="E12" s="23">
        <v>30789288</v>
      </c>
      <c r="F12" s="24">
        <v>27447309</v>
      </c>
      <c r="G12" s="24">
        <v>3157423</v>
      </c>
      <c r="H12" s="24">
        <v>1850200</v>
      </c>
      <c r="I12" s="24">
        <v>2108462</v>
      </c>
      <c r="J12" s="24">
        <v>7116085</v>
      </c>
      <c r="K12" s="24">
        <v>2325287</v>
      </c>
      <c r="L12" s="24">
        <v>1623240</v>
      </c>
      <c r="M12" s="24">
        <v>217534</v>
      </c>
      <c r="N12" s="24">
        <v>4166061</v>
      </c>
      <c r="O12" s="24">
        <v>141048</v>
      </c>
      <c r="P12" s="24">
        <v>-491277</v>
      </c>
      <c r="Q12" s="24">
        <v>1096292</v>
      </c>
      <c r="R12" s="24">
        <v>746063</v>
      </c>
      <c r="S12" s="24">
        <v>1804797</v>
      </c>
      <c r="T12" s="24">
        <v>340065</v>
      </c>
      <c r="U12" s="24">
        <v>-60579</v>
      </c>
      <c r="V12" s="24">
        <v>2084283</v>
      </c>
      <c r="W12" s="24">
        <v>14112492</v>
      </c>
      <c r="X12" s="24">
        <v>30789288</v>
      </c>
      <c r="Y12" s="24">
        <v>-16676796</v>
      </c>
      <c r="Z12" s="6">
        <v>-54.16</v>
      </c>
      <c r="AA12" s="22">
        <v>27447309</v>
      </c>
    </row>
    <row r="13" spans="1:27" ht="13.5">
      <c r="A13" s="5" t="s">
        <v>40</v>
      </c>
      <c r="B13" s="3"/>
      <c r="C13" s="22">
        <v>52050</v>
      </c>
      <c r="D13" s="22"/>
      <c r="E13" s="23">
        <v>20053360</v>
      </c>
      <c r="F13" s="24">
        <v>20043200</v>
      </c>
      <c r="G13" s="24">
        <v>3600</v>
      </c>
      <c r="H13" s="24">
        <v>3630</v>
      </c>
      <c r="I13" s="24">
        <v>3600</v>
      </c>
      <c r="J13" s="24">
        <v>10830</v>
      </c>
      <c r="K13" s="24">
        <v>3600</v>
      </c>
      <c r="L13" s="24">
        <v>3600</v>
      </c>
      <c r="M13" s="24">
        <v>3570</v>
      </c>
      <c r="N13" s="24">
        <v>10770</v>
      </c>
      <c r="O13" s="24">
        <v>3510</v>
      </c>
      <c r="P13" s="24">
        <v>3510</v>
      </c>
      <c r="Q13" s="24">
        <v>13107638</v>
      </c>
      <c r="R13" s="24">
        <v>13114658</v>
      </c>
      <c r="S13" s="24">
        <v>3510</v>
      </c>
      <c r="T13" s="24">
        <v>3510</v>
      </c>
      <c r="U13" s="24">
        <v>3480</v>
      </c>
      <c r="V13" s="24">
        <v>10500</v>
      </c>
      <c r="W13" s="24">
        <v>13146758</v>
      </c>
      <c r="X13" s="24">
        <v>20053356</v>
      </c>
      <c r="Y13" s="24">
        <v>-6906598</v>
      </c>
      <c r="Z13" s="6">
        <v>-34.44</v>
      </c>
      <c r="AA13" s="22">
        <v>20043200</v>
      </c>
    </row>
    <row r="14" spans="1:27" ht="13.5">
      <c r="A14" s="5" t="s">
        <v>41</v>
      </c>
      <c r="B14" s="3"/>
      <c r="C14" s="25">
        <v>344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177793115</v>
      </c>
      <c r="D15" s="19">
        <f>SUM(D16:D18)</f>
        <v>0</v>
      </c>
      <c r="E15" s="20">
        <f t="shared" si="2"/>
        <v>187932820</v>
      </c>
      <c r="F15" s="21">
        <f t="shared" si="2"/>
        <v>138303957</v>
      </c>
      <c r="G15" s="21">
        <f t="shared" si="2"/>
        <v>2325507</v>
      </c>
      <c r="H15" s="21">
        <f t="shared" si="2"/>
        <v>13047164</v>
      </c>
      <c r="I15" s="21">
        <f t="shared" si="2"/>
        <v>3813109</v>
      </c>
      <c r="J15" s="21">
        <f t="shared" si="2"/>
        <v>19185780</v>
      </c>
      <c r="K15" s="21">
        <f t="shared" si="2"/>
        <v>5275173</v>
      </c>
      <c r="L15" s="21">
        <f t="shared" si="2"/>
        <v>5086017</v>
      </c>
      <c r="M15" s="21">
        <f t="shared" si="2"/>
        <v>1484218</v>
      </c>
      <c r="N15" s="21">
        <f t="shared" si="2"/>
        <v>11845408</v>
      </c>
      <c r="O15" s="21">
        <f t="shared" si="2"/>
        <v>3384549</v>
      </c>
      <c r="P15" s="21">
        <f t="shared" si="2"/>
        <v>2429944</v>
      </c>
      <c r="Q15" s="21">
        <f t="shared" si="2"/>
        <v>5438109</v>
      </c>
      <c r="R15" s="21">
        <f t="shared" si="2"/>
        <v>11252602</v>
      </c>
      <c r="S15" s="21">
        <f t="shared" si="2"/>
        <v>2151423</v>
      </c>
      <c r="T15" s="21">
        <f t="shared" si="2"/>
        <v>11982355</v>
      </c>
      <c r="U15" s="21">
        <f t="shared" si="2"/>
        <v>15194453</v>
      </c>
      <c r="V15" s="21">
        <f t="shared" si="2"/>
        <v>29328231</v>
      </c>
      <c r="W15" s="21">
        <f t="shared" si="2"/>
        <v>71612021</v>
      </c>
      <c r="X15" s="21">
        <f t="shared" si="2"/>
        <v>187932828</v>
      </c>
      <c r="Y15" s="21">
        <f t="shared" si="2"/>
        <v>-116320807</v>
      </c>
      <c r="Z15" s="4">
        <f>+IF(X15&lt;&gt;0,+(Y15/X15)*100,0)</f>
        <v>-61.894884591424336</v>
      </c>
      <c r="AA15" s="19">
        <f>SUM(AA16:AA18)</f>
        <v>138303957</v>
      </c>
    </row>
    <row r="16" spans="1:27" ht="13.5">
      <c r="A16" s="5" t="s">
        <v>43</v>
      </c>
      <c r="B16" s="3"/>
      <c r="C16" s="22">
        <v>120952421</v>
      </c>
      <c r="D16" s="22"/>
      <c r="E16" s="23">
        <v>137314038</v>
      </c>
      <c r="F16" s="24">
        <v>79209954</v>
      </c>
      <c r="G16" s="24">
        <v>465765</v>
      </c>
      <c r="H16" s="24">
        <v>11298644</v>
      </c>
      <c r="I16" s="24">
        <v>395783</v>
      </c>
      <c r="J16" s="24">
        <v>12160192</v>
      </c>
      <c r="K16" s="24">
        <v>312247</v>
      </c>
      <c r="L16" s="24">
        <v>243774</v>
      </c>
      <c r="M16" s="24">
        <v>133591</v>
      </c>
      <c r="N16" s="24">
        <v>689612</v>
      </c>
      <c r="O16" s="24">
        <v>338996</v>
      </c>
      <c r="P16" s="24">
        <v>319361</v>
      </c>
      <c r="Q16" s="24">
        <v>281180</v>
      </c>
      <c r="R16" s="24">
        <v>939537</v>
      </c>
      <c r="S16" s="24">
        <v>293961</v>
      </c>
      <c r="T16" s="24">
        <v>312068</v>
      </c>
      <c r="U16" s="24">
        <v>13310942</v>
      </c>
      <c r="V16" s="24">
        <v>13916971</v>
      </c>
      <c r="W16" s="24">
        <v>27706312</v>
      </c>
      <c r="X16" s="24">
        <v>137314044</v>
      </c>
      <c r="Y16" s="24">
        <v>-109607732</v>
      </c>
      <c r="Z16" s="6">
        <v>-79.82</v>
      </c>
      <c r="AA16" s="22">
        <v>79209954</v>
      </c>
    </row>
    <row r="17" spans="1:27" ht="13.5">
      <c r="A17" s="5" t="s">
        <v>44</v>
      </c>
      <c r="B17" s="3"/>
      <c r="C17" s="22">
        <v>56840694</v>
      </c>
      <c r="D17" s="22"/>
      <c r="E17" s="23">
        <v>50618782</v>
      </c>
      <c r="F17" s="24">
        <v>59094003</v>
      </c>
      <c r="G17" s="24">
        <v>1859742</v>
      </c>
      <c r="H17" s="24">
        <v>1748520</v>
      </c>
      <c r="I17" s="24">
        <v>3417326</v>
      </c>
      <c r="J17" s="24">
        <v>7025588</v>
      </c>
      <c r="K17" s="24">
        <v>4962926</v>
      </c>
      <c r="L17" s="24">
        <v>4842243</v>
      </c>
      <c r="M17" s="24">
        <v>1350627</v>
      </c>
      <c r="N17" s="24">
        <v>11155796</v>
      </c>
      <c r="O17" s="24">
        <v>3045553</v>
      </c>
      <c r="P17" s="24">
        <v>2110583</v>
      </c>
      <c r="Q17" s="24">
        <v>5156929</v>
      </c>
      <c r="R17" s="24">
        <v>10313065</v>
      </c>
      <c r="S17" s="24">
        <v>1857462</v>
      </c>
      <c r="T17" s="24">
        <v>11670287</v>
      </c>
      <c r="U17" s="24">
        <v>1883511</v>
      </c>
      <c r="V17" s="24">
        <v>15411260</v>
      </c>
      <c r="W17" s="24">
        <v>43905709</v>
      </c>
      <c r="X17" s="24">
        <v>50618784</v>
      </c>
      <c r="Y17" s="24">
        <v>-6713075</v>
      </c>
      <c r="Z17" s="6">
        <v>-13.26</v>
      </c>
      <c r="AA17" s="22">
        <v>59094003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1594286486</v>
      </c>
      <c r="D19" s="19">
        <f>SUM(D20:D23)</f>
        <v>0</v>
      </c>
      <c r="E19" s="20">
        <f t="shared" si="3"/>
        <v>1701698528</v>
      </c>
      <c r="F19" s="21">
        <f t="shared" si="3"/>
        <v>1531579379</v>
      </c>
      <c r="G19" s="21">
        <f t="shared" si="3"/>
        <v>220513696</v>
      </c>
      <c r="H19" s="21">
        <f t="shared" si="3"/>
        <v>129986381</v>
      </c>
      <c r="I19" s="21">
        <f t="shared" si="3"/>
        <v>140464577</v>
      </c>
      <c r="J19" s="21">
        <f t="shared" si="3"/>
        <v>490964654</v>
      </c>
      <c r="K19" s="21">
        <f t="shared" si="3"/>
        <v>124648555</v>
      </c>
      <c r="L19" s="21">
        <f t="shared" si="3"/>
        <v>130770536</v>
      </c>
      <c r="M19" s="21">
        <f t="shared" si="3"/>
        <v>165483542</v>
      </c>
      <c r="N19" s="21">
        <f t="shared" si="3"/>
        <v>420902633</v>
      </c>
      <c r="O19" s="21">
        <f t="shared" si="3"/>
        <v>78506487</v>
      </c>
      <c r="P19" s="21">
        <f t="shared" si="3"/>
        <v>114673817</v>
      </c>
      <c r="Q19" s="21">
        <f t="shared" si="3"/>
        <v>154604935</v>
      </c>
      <c r="R19" s="21">
        <f t="shared" si="3"/>
        <v>347785239</v>
      </c>
      <c r="S19" s="21">
        <f t="shared" si="3"/>
        <v>120869607</v>
      </c>
      <c r="T19" s="21">
        <f t="shared" si="3"/>
        <v>125666643</v>
      </c>
      <c r="U19" s="21">
        <f t="shared" si="3"/>
        <v>119908988</v>
      </c>
      <c r="V19" s="21">
        <f t="shared" si="3"/>
        <v>366445238</v>
      </c>
      <c r="W19" s="21">
        <f t="shared" si="3"/>
        <v>1626097764</v>
      </c>
      <c r="X19" s="21">
        <f t="shared" si="3"/>
        <v>1701698520</v>
      </c>
      <c r="Y19" s="21">
        <f t="shared" si="3"/>
        <v>-75600756</v>
      </c>
      <c r="Z19" s="4">
        <f>+IF(X19&lt;&gt;0,+(Y19/X19)*100,0)</f>
        <v>-4.44266449735174</v>
      </c>
      <c r="AA19" s="19">
        <f>SUM(AA20:AA23)</f>
        <v>1531579379</v>
      </c>
    </row>
    <row r="20" spans="1:27" ht="13.5">
      <c r="A20" s="5" t="s">
        <v>47</v>
      </c>
      <c r="B20" s="3"/>
      <c r="C20" s="22">
        <v>881420074</v>
      </c>
      <c r="D20" s="22"/>
      <c r="E20" s="23">
        <v>963075544</v>
      </c>
      <c r="F20" s="24">
        <v>898061227</v>
      </c>
      <c r="G20" s="24">
        <v>92423597</v>
      </c>
      <c r="H20" s="24">
        <v>84437146</v>
      </c>
      <c r="I20" s="24">
        <v>81422664</v>
      </c>
      <c r="J20" s="24">
        <v>258283407</v>
      </c>
      <c r="K20" s="24">
        <v>75002176</v>
      </c>
      <c r="L20" s="24">
        <v>74317034</v>
      </c>
      <c r="M20" s="24">
        <v>82828923</v>
      </c>
      <c r="N20" s="24">
        <v>232148133</v>
      </c>
      <c r="O20" s="24">
        <v>67160328</v>
      </c>
      <c r="P20" s="24">
        <v>66258736</v>
      </c>
      <c r="Q20" s="24">
        <v>79981452</v>
      </c>
      <c r="R20" s="24">
        <v>213400516</v>
      </c>
      <c r="S20" s="24">
        <v>65909707</v>
      </c>
      <c r="T20" s="24">
        <v>71956220</v>
      </c>
      <c r="U20" s="24">
        <v>75266997</v>
      </c>
      <c r="V20" s="24">
        <v>213132924</v>
      </c>
      <c r="W20" s="24">
        <v>916964980</v>
      </c>
      <c r="X20" s="24">
        <v>963075540</v>
      </c>
      <c r="Y20" s="24">
        <v>-46110560</v>
      </c>
      <c r="Z20" s="6">
        <v>-4.79</v>
      </c>
      <c r="AA20" s="22">
        <v>898061227</v>
      </c>
    </row>
    <row r="21" spans="1:27" ht="13.5">
      <c r="A21" s="5" t="s">
        <v>48</v>
      </c>
      <c r="B21" s="3"/>
      <c r="C21" s="22">
        <v>341767113</v>
      </c>
      <c r="D21" s="22"/>
      <c r="E21" s="23">
        <v>317994853</v>
      </c>
      <c r="F21" s="24">
        <v>276546519</v>
      </c>
      <c r="G21" s="24">
        <v>25370524</v>
      </c>
      <c r="H21" s="24">
        <v>20335805</v>
      </c>
      <c r="I21" s="24">
        <v>35819687</v>
      </c>
      <c r="J21" s="24">
        <v>81526016</v>
      </c>
      <c r="K21" s="24">
        <v>24228882</v>
      </c>
      <c r="L21" s="24">
        <v>27391890</v>
      </c>
      <c r="M21" s="24">
        <v>31807333</v>
      </c>
      <c r="N21" s="24">
        <v>83428105</v>
      </c>
      <c r="O21" s="24">
        <v>13166512</v>
      </c>
      <c r="P21" s="24">
        <v>19990942</v>
      </c>
      <c r="Q21" s="24">
        <v>24502788</v>
      </c>
      <c r="R21" s="24">
        <v>57660242</v>
      </c>
      <c r="S21" s="24">
        <v>26431345</v>
      </c>
      <c r="T21" s="24">
        <v>23735376</v>
      </c>
      <c r="U21" s="24">
        <v>19226849</v>
      </c>
      <c r="V21" s="24">
        <v>69393570</v>
      </c>
      <c r="W21" s="24">
        <v>292007933</v>
      </c>
      <c r="X21" s="24">
        <v>317994852</v>
      </c>
      <c r="Y21" s="24">
        <v>-25986919</v>
      </c>
      <c r="Z21" s="6">
        <v>-8.17</v>
      </c>
      <c r="AA21" s="22">
        <v>276546519</v>
      </c>
    </row>
    <row r="22" spans="1:27" ht="13.5">
      <c r="A22" s="5" t="s">
        <v>49</v>
      </c>
      <c r="B22" s="3"/>
      <c r="C22" s="25">
        <v>189002121</v>
      </c>
      <c r="D22" s="25"/>
      <c r="E22" s="26">
        <v>228133981</v>
      </c>
      <c r="F22" s="27">
        <v>187555144</v>
      </c>
      <c r="G22" s="27">
        <v>28519381</v>
      </c>
      <c r="H22" s="27">
        <v>17005543</v>
      </c>
      <c r="I22" s="27">
        <v>13592936</v>
      </c>
      <c r="J22" s="27">
        <v>59117860</v>
      </c>
      <c r="K22" s="27">
        <v>15577760</v>
      </c>
      <c r="L22" s="27">
        <v>19008670</v>
      </c>
      <c r="M22" s="27">
        <v>18954629</v>
      </c>
      <c r="N22" s="27">
        <v>53541059</v>
      </c>
      <c r="O22" s="27">
        <v>22490649</v>
      </c>
      <c r="P22" s="27">
        <v>18674152</v>
      </c>
      <c r="Q22" s="27">
        <v>26031330</v>
      </c>
      <c r="R22" s="27">
        <v>67196131</v>
      </c>
      <c r="S22" s="27">
        <v>18784596</v>
      </c>
      <c r="T22" s="27">
        <v>18242176</v>
      </c>
      <c r="U22" s="27">
        <v>15755731</v>
      </c>
      <c r="V22" s="27">
        <v>52782503</v>
      </c>
      <c r="W22" s="27">
        <v>232637553</v>
      </c>
      <c r="X22" s="27">
        <v>228133980</v>
      </c>
      <c r="Y22" s="27">
        <v>4503573</v>
      </c>
      <c r="Z22" s="7">
        <v>1.97</v>
      </c>
      <c r="AA22" s="25">
        <v>187555144</v>
      </c>
    </row>
    <row r="23" spans="1:27" ht="13.5">
      <c r="A23" s="5" t="s">
        <v>50</v>
      </c>
      <c r="B23" s="3"/>
      <c r="C23" s="22">
        <v>182097178</v>
      </c>
      <c r="D23" s="22"/>
      <c r="E23" s="23">
        <v>192494150</v>
      </c>
      <c r="F23" s="24">
        <v>169416489</v>
      </c>
      <c r="G23" s="24">
        <v>74200194</v>
      </c>
      <c r="H23" s="24">
        <v>8207887</v>
      </c>
      <c r="I23" s="24">
        <v>9629290</v>
      </c>
      <c r="J23" s="24">
        <v>92037371</v>
      </c>
      <c r="K23" s="24">
        <v>9839737</v>
      </c>
      <c r="L23" s="24">
        <v>10052942</v>
      </c>
      <c r="M23" s="24">
        <v>31892657</v>
      </c>
      <c r="N23" s="24">
        <v>51785336</v>
      </c>
      <c r="O23" s="24">
        <v>-24311002</v>
      </c>
      <c r="P23" s="24">
        <v>9749987</v>
      </c>
      <c r="Q23" s="24">
        <v>24089365</v>
      </c>
      <c r="R23" s="24">
        <v>9528350</v>
      </c>
      <c r="S23" s="24">
        <v>9743959</v>
      </c>
      <c r="T23" s="24">
        <v>11732871</v>
      </c>
      <c r="U23" s="24">
        <v>9659411</v>
      </c>
      <c r="V23" s="24">
        <v>31136241</v>
      </c>
      <c r="W23" s="24">
        <v>184487298</v>
      </c>
      <c r="X23" s="24">
        <v>192494148</v>
      </c>
      <c r="Y23" s="24">
        <v>-8006850</v>
      </c>
      <c r="Z23" s="6">
        <v>-4.16</v>
      </c>
      <c r="AA23" s="22">
        <v>169416489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2596952482</v>
      </c>
      <c r="D25" s="40">
        <f>+D5+D9+D15+D19+D24</f>
        <v>0</v>
      </c>
      <c r="E25" s="41">
        <f t="shared" si="4"/>
        <v>2646646335</v>
      </c>
      <c r="F25" s="42">
        <f t="shared" si="4"/>
        <v>2470680910</v>
      </c>
      <c r="G25" s="42">
        <f t="shared" si="4"/>
        <v>284881817</v>
      </c>
      <c r="H25" s="42">
        <f t="shared" si="4"/>
        <v>201157459</v>
      </c>
      <c r="I25" s="42">
        <f t="shared" si="4"/>
        <v>199398579</v>
      </c>
      <c r="J25" s="42">
        <f t="shared" si="4"/>
        <v>685437855</v>
      </c>
      <c r="K25" s="42">
        <f t="shared" si="4"/>
        <v>178122045</v>
      </c>
      <c r="L25" s="42">
        <f t="shared" si="4"/>
        <v>184005951</v>
      </c>
      <c r="M25" s="42">
        <f t="shared" si="4"/>
        <v>251274987</v>
      </c>
      <c r="N25" s="42">
        <f t="shared" si="4"/>
        <v>613402983</v>
      </c>
      <c r="O25" s="42">
        <f t="shared" si="4"/>
        <v>167352421</v>
      </c>
      <c r="P25" s="42">
        <f t="shared" si="4"/>
        <v>168433362</v>
      </c>
      <c r="Q25" s="42">
        <f t="shared" si="4"/>
        <v>251780655</v>
      </c>
      <c r="R25" s="42">
        <f t="shared" si="4"/>
        <v>587566438</v>
      </c>
      <c r="S25" s="42">
        <f t="shared" si="4"/>
        <v>173737161</v>
      </c>
      <c r="T25" s="42">
        <f t="shared" si="4"/>
        <v>195769850</v>
      </c>
      <c r="U25" s="42">
        <f t="shared" si="4"/>
        <v>190862283</v>
      </c>
      <c r="V25" s="42">
        <f t="shared" si="4"/>
        <v>560369294</v>
      </c>
      <c r="W25" s="42">
        <f t="shared" si="4"/>
        <v>2446776570</v>
      </c>
      <c r="X25" s="42">
        <f t="shared" si="4"/>
        <v>2646646320</v>
      </c>
      <c r="Y25" s="42">
        <f t="shared" si="4"/>
        <v>-199869750</v>
      </c>
      <c r="Z25" s="43">
        <f>+IF(X25&lt;&gt;0,+(Y25/X25)*100,0)</f>
        <v>-7.551811834079893</v>
      </c>
      <c r="AA25" s="40">
        <f>+AA5+AA9+AA15+AA19+AA24</f>
        <v>2470680910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656178190</v>
      </c>
      <c r="D28" s="19">
        <f>SUM(D29:D31)</f>
        <v>0</v>
      </c>
      <c r="E28" s="20">
        <f t="shared" si="5"/>
        <v>678096405</v>
      </c>
      <c r="F28" s="21">
        <f t="shared" si="5"/>
        <v>641280708</v>
      </c>
      <c r="G28" s="21">
        <f t="shared" si="5"/>
        <v>50029539</v>
      </c>
      <c r="H28" s="21">
        <f t="shared" si="5"/>
        <v>40693247</v>
      </c>
      <c r="I28" s="21">
        <f t="shared" si="5"/>
        <v>52379394</v>
      </c>
      <c r="J28" s="21">
        <f t="shared" si="5"/>
        <v>143102180</v>
      </c>
      <c r="K28" s="21">
        <f t="shared" si="5"/>
        <v>49583370</v>
      </c>
      <c r="L28" s="21">
        <f t="shared" si="5"/>
        <v>46939389</v>
      </c>
      <c r="M28" s="21">
        <f t="shared" si="5"/>
        <v>47102402</v>
      </c>
      <c r="N28" s="21">
        <f t="shared" si="5"/>
        <v>143625161</v>
      </c>
      <c r="O28" s="21">
        <f t="shared" si="5"/>
        <v>53384094</v>
      </c>
      <c r="P28" s="21">
        <f t="shared" si="5"/>
        <v>44429132</v>
      </c>
      <c r="Q28" s="21">
        <f t="shared" si="5"/>
        <v>68201891</v>
      </c>
      <c r="R28" s="21">
        <f t="shared" si="5"/>
        <v>166015117</v>
      </c>
      <c r="S28" s="21">
        <f t="shared" si="5"/>
        <v>43214515</v>
      </c>
      <c r="T28" s="21">
        <f t="shared" si="5"/>
        <v>42204368</v>
      </c>
      <c r="U28" s="21">
        <f t="shared" si="5"/>
        <v>68154948</v>
      </c>
      <c r="V28" s="21">
        <f t="shared" si="5"/>
        <v>153573831</v>
      </c>
      <c r="W28" s="21">
        <f t="shared" si="5"/>
        <v>606316289</v>
      </c>
      <c r="X28" s="21">
        <f t="shared" si="5"/>
        <v>678096408</v>
      </c>
      <c r="Y28" s="21">
        <f t="shared" si="5"/>
        <v>-71780119</v>
      </c>
      <c r="Z28" s="4">
        <f>+IF(X28&lt;&gt;0,+(Y28/X28)*100,0)</f>
        <v>-10.585532994004593</v>
      </c>
      <c r="AA28" s="19">
        <f>SUM(AA29:AA31)</f>
        <v>641280708</v>
      </c>
    </row>
    <row r="29" spans="1:27" ht="13.5">
      <c r="A29" s="5" t="s">
        <v>33</v>
      </c>
      <c r="B29" s="3"/>
      <c r="C29" s="22">
        <v>99223870</v>
      </c>
      <c r="D29" s="22"/>
      <c r="E29" s="23">
        <v>117090371</v>
      </c>
      <c r="F29" s="24">
        <v>94146241</v>
      </c>
      <c r="G29" s="24">
        <v>7506500</v>
      </c>
      <c r="H29" s="24">
        <v>5765438</v>
      </c>
      <c r="I29" s="24">
        <v>6940897</v>
      </c>
      <c r="J29" s="24">
        <v>20212835</v>
      </c>
      <c r="K29" s="24">
        <v>7005240</v>
      </c>
      <c r="L29" s="24">
        <v>6877913</v>
      </c>
      <c r="M29" s="24">
        <v>8010041</v>
      </c>
      <c r="N29" s="24">
        <v>21893194</v>
      </c>
      <c r="O29" s="24">
        <v>7068463</v>
      </c>
      <c r="P29" s="24">
        <v>6869848</v>
      </c>
      <c r="Q29" s="24">
        <v>7661504</v>
      </c>
      <c r="R29" s="24">
        <v>21599815</v>
      </c>
      <c r="S29" s="24">
        <v>6289251</v>
      </c>
      <c r="T29" s="24">
        <v>7323990</v>
      </c>
      <c r="U29" s="24">
        <v>6341438</v>
      </c>
      <c r="V29" s="24">
        <v>19954679</v>
      </c>
      <c r="W29" s="24">
        <v>83660523</v>
      </c>
      <c r="X29" s="24">
        <v>117090372</v>
      </c>
      <c r="Y29" s="24">
        <v>-33429849</v>
      </c>
      <c r="Z29" s="6">
        <v>-28.55</v>
      </c>
      <c r="AA29" s="22">
        <v>94146241</v>
      </c>
    </row>
    <row r="30" spans="1:27" ht="13.5">
      <c r="A30" s="5" t="s">
        <v>34</v>
      </c>
      <c r="B30" s="3"/>
      <c r="C30" s="25">
        <v>332333392</v>
      </c>
      <c r="D30" s="25"/>
      <c r="E30" s="26">
        <v>295028364</v>
      </c>
      <c r="F30" s="27">
        <v>295275188</v>
      </c>
      <c r="G30" s="27">
        <v>17472607</v>
      </c>
      <c r="H30" s="27">
        <v>18158619</v>
      </c>
      <c r="I30" s="27">
        <v>24892446</v>
      </c>
      <c r="J30" s="27">
        <v>60523672</v>
      </c>
      <c r="K30" s="27">
        <v>19964527</v>
      </c>
      <c r="L30" s="27">
        <v>21302152</v>
      </c>
      <c r="M30" s="27">
        <v>16255238</v>
      </c>
      <c r="N30" s="27">
        <v>57521917</v>
      </c>
      <c r="O30" s="27">
        <v>20741572</v>
      </c>
      <c r="P30" s="27">
        <v>15639395</v>
      </c>
      <c r="Q30" s="27">
        <v>38513693</v>
      </c>
      <c r="R30" s="27">
        <v>74894660</v>
      </c>
      <c r="S30" s="27">
        <v>19668379</v>
      </c>
      <c r="T30" s="27">
        <v>17577967</v>
      </c>
      <c r="U30" s="27">
        <v>19026041</v>
      </c>
      <c r="V30" s="27">
        <v>56272387</v>
      </c>
      <c r="W30" s="27">
        <v>249212636</v>
      </c>
      <c r="X30" s="27">
        <v>295028364</v>
      </c>
      <c r="Y30" s="27">
        <v>-45815728</v>
      </c>
      <c r="Z30" s="7">
        <v>-15.53</v>
      </c>
      <c r="AA30" s="25">
        <v>295275188</v>
      </c>
    </row>
    <row r="31" spans="1:27" ht="13.5">
      <c r="A31" s="5" t="s">
        <v>35</v>
      </c>
      <c r="B31" s="3"/>
      <c r="C31" s="22">
        <v>224620928</v>
      </c>
      <c r="D31" s="22"/>
      <c r="E31" s="23">
        <v>265977670</v>
      </c>
      <c r="F31" s="24">
        <v>251859279</v>
      </c>
      <c r="G31" s="24">
        <v>25050432</v>
      </c>
      <c r="H31" s="24">
        <v>16769190</v>
      </c>
      <c r="I31" s="24">
        <v>20546051</v>
      </c>
      <c r="J31" s="24">
        <v>62365673</v>
      </c>
      <c r="K31" s="24">
        <v>22613603</v>
      </c>
      <c r="L31" s="24">
        <v>18759324</v>
      </c>
      <c r="M31" s="24">
        <v>22837123</v>
      </c>
      <c r="N31" s="24">
        <v>64210050</v>
      </c>
      <c r="O31" s="24">
        <v>25574059</v>
      </c>
      <c r="P31" s="24">
        <v>21919889</v>
      </c>
      <c r="Q31" s="24">
        <v>22026694</v>
      </c>
      <c r="R31" s="24">
        <v>69520642</v>
      </c>
      <c r="S31" s="24">
        <v>17256885</v>
      </c>
      <c r="T31" s="24">
        <v>17302411</v>
      </c>
      <c r="U31" s="24">
        <v>42787469</v>
      </c>
      <c r="V31" s="24">
        <v>77346765</v>
      </c>
      <c r="W31" s="24">
        <v>273443130</v>
      </c>
      <c r="X31" s="24">
        <v>265977672</v>
      </c>
      <c r="Y31" s="24">
        <v>7465458</v>
      </c>
      <c r="Z31" s="6">
        <v>2.81</v>
      </c>
      <c r="AA31" s="22">
        <v>251859279</v>
      </c>
    </row>
    <row r="32" spans="1:27" ht="13.5">
      <c r="A32" s="2" t="s">
        <v>36</v>
      </c>
      <c r="B32" s="3"/>
      <c r="C32" s="19">
        <f aca="true" t="shared" si="6" ref="C32:Y32">SUM(C33:C37)</f>
        <v>427048470</v>
      </c>
      <c r="D32" s="19">
        <f>SUM(D33:D37)</f>
        <v>0</v>
      </c>
      <c r="E32" s="20">
        <f t="shared" si="6"/>
        <v>391378624</v>
      </c>
      <c r="F32" s="21">
        <f t="shared" si="6"/>
        <v>411795058</v>
      </c>
      <c r="G32" s="21">
        <f t="shared" si="6"/>
        <v>25596262</v>
      </c>
      <c r="H32" s="21">
        <f t="shared" si="6"/>
        <v>26639931</v>
      </c>
      <c r="I32" s="21">
        <f t="shared" si="6"/>
        <v>27219840</v>
      </c>
      <c r="J32" s="21">
        <f t="shared" si="6"/>
        <v>79456033</v>
      </c>
      <c r="K32" s="21">
        <f t="shared" si="6"/>
        <v>35165120</v>
      </c>
      <c r="L32" s="21">
        <f t="shared" si="6"/>
        <v>34148563</v>
      </c>
      <c r="M32" s="21">
        <f t="shared" si="6"/>
        <v>33676257</v>
      </c>
      <c r="N32" s="21">
        <f t="shared" si="6"/>
        <v>102989940</v>
      </c>
      <c r="O32" s="21">
        <f t="shared" si="6"/>
        <v>35991095</v>
      </c>
      <c r="P32" s="21">
        <f t="shared" si="6"/>
        <v>26845579</v>
      </c>
      <c r="Q32" s="21">
        <f t="shared" si="6"/>
        <v>55463510</v>
      </c>
      <c r="R32" s="21">
        <f t="shared" si="6"/>
        <v>118300184</v>
      </c>
      <c r="S32" s="21">
        <f t="shared" si="6"/>
        <v>37316896</v>
      </c>
      <c r="T32" s="21">
        <f t="shared" si="6"/>
        <v>27289544</v>
      </c>
      <c r="U32" s="21">
        <f t="shared" si="6"/>
        <v>46865722</v>
      </c>
      <c r="V32" s="21">
        <f t="shared" si="6"/>
        <v>111472162</v>
      </c>
      <c r="W32" s="21">
        <f t="shared" si="6"/>
        <v>412218319</v>
      </c>
      <c r="X32" s="21">
        <f t="shared" si="6"/>
        <v>391378620</v>
      </c>
      <c r="Y32" s="21">
        <f t="shared" si="6"/>
        <v>20839699</v>
      </c>
      <c r="Z32" s="4">
        <f>+IF(X32&lt;&gt;0,+(Y32/X32)*100,0)</f>
        <v>5.324690193858826</v>
      </c>
      <c r="AA32" s="19">
        <f>SUM(AA33:AA37)</f>
        <v>411795058</v>
      </c>
    </row>
    <row r="33" spans="1:27" ht="13.5">
      <c r="A33" s="5" t="s">
        <v>37</v>
      </c>
      <c r="B33" s="3"/>
      <c r="C33" s="22">
        <v>49037462</v>
      </c>
      <c r="D33" s="22"/>
      <c r="E33" s="23">
        <v>74635232</v>
      </c>
      <c r="F33" s="24">
        <v>60917349</v>
      </c>
      <c r="G33" s="24">
        <v>3423279</v>
      </c>
      <c r="H33" s="24">
        <v>4012769</v>
      </c>
      <c r="I33" s="24">
        <v>4208390</v>
      </c>
      <c r="J33" s="24">
        <v>11644438</v>
      </c>
      <c r="K33" s="24">
        <v>3960331</v>
      </c>
      <c r="L33" s="24">
        <v>4342736</v>
      </c>
      <c r="M33" s="24">
        <v>4689930</v>
      </c>
      <c r="N33" s="24">
        <v>12992997</v>
      </c>
      <c r="O33" s="24">
        <v>5058459</v>
      </c>
      <c r="P33" s="24">
        <v>3851514</v>
      </c>
      <c r="Q33" s="24">
        <v>4052064</v>
      </c>
      <c r="R33" s="24">
        <v>12962037</v>
      </c>
      <c r="S33" s="24">
        <v>3967155</v>
      </c>
      <c r="T33" s="24">
        <v>4199166</v>
      </c>
      <c r="U33" s="24">
        <v>4514773</v>
      </c>
      <c r="V33" s="24">
        <v>12681094</v>
      </c>
      <c r="W33" s="24">
        <v>50280566</v>
      </c>
      <c r="X33" s="24">
        <v>74635236</v>
      </c>
      <c r="Y33" s="24">
        <v>-24354670</v>
      </c>
      <c r="Z33" s="6">
        <v>-32.63</v>
      </c>
      <c r="AA33" s="22">
        <v>60917349</v>
      </c>
    </row>
    <row r="34" spans="1:27" ht="13.5">
      <c r="A34" s="5" t="s">
        <v>38</v>
      </c>
      <c r="B34" s="3"/>
      <c r="C34" s="22">
        <v>104553845</v>
      </c>
      <c r="D34" s="22"/>
      <c r="E34" s="23">
        <v>105985061</v>
      </c>
      <c r="F34" s="24">
        <v>93930058</v>
      </c>
      <c r="G34" s="24">
        <v>8021917</v>
      </c>
      <c r="H34" s="24">
        <v>8228454</v>
      </c>
      <c r="I34" s="24">
        <v>6821210</v>
      </c>
      <c r="J34" s="24">
        <v>23071581</v>
      </c>
      <c r="K34" s="24">
        <v>8973337</v>
      </c>
      <c r="L34" s="24">
        <v>9455921</v>
      </c>
      <c r="M34" s="24">
        <v>8252485</v>
      </c>
      <c r="N34" s="24">
        <v>26681743</v>
      </c>
      <c r="O34" s="24">
        <v>8656500</v>
      </c>
      <c r="P34" s="24">
        <v>8003389</v>
      </c>
      <c r="Q34" s="24">
        <v>8933464</v>
      </c>
      <c r="R34" s="24">
        <v>25593353</v>
      </c>
      <c r="S34" s="24">
        <v>7701675</v>
      </c>
      <c r="T34" s="24">
        <v>8572921</v>
      </c>
      <c r="U34" s="24">
        <v>9384880</v>
      </c>
      <c r="V34" s="24">
        <v>25659476</v>
      </c>
      <c r="W34" s="24">
        <v>101006153</v>
      </c>
      <c r="X34" s="24">
        <v>105985056</v>
      </c>
      <c r="Y34" s="24">
        <v>-4978903</v>
      </c>
      <c r="Z34" s="6">
        <v>-4.7</v>
      </c>
      <c r="AA34" s="22">
        <v>93930058</v>
      </c>
    </row>
    <row r="35" spans="1:27" ht="13.5">
      <c r="A35" s="5" t="s">
        <v>39</v>
      </c>
      <c r="B35" s="3"/>
      <c r="C35" s="22">
        <v>259824527</v>
      </c>
      <c r="D35" s="22"/>
      <c r="E35" s="23">
        <v>198498763</v>
      </c>
      <c r="F35" s="24">
        <v>247286658</v>
      </c>
      <c r="G35" s="24">
        <v>13334388</v>
      </c>
      <c r="H35" s="24">
        <v>13720495</v>
      </c>
      <c r="I35" s="24">
        <v>15518446</v>
      </c>
      <c r="J35" s="24">
        <v>42573329</v>
      </c>
      <c r="K35" s="24">
        <v>21495699</v>
      </c>
      <c r="L35" s="24">
        <v>19669707</v>
      </c>
      <c r="M35" s="24">
        <v>20058781</v>
      </c>
      <c r="N35" s="24">
        <v>61224187</v>
      </c>
      <c r="O35" s="24">
        <v>21337189</v>
      </c>
      <c r="P35" s="24">
        <v>14259360</v>
      </c>
      <c r="Q35" s="24">
        <v>41681945</v>
      </c>
      <c r="R35" s="24">
        <v>77278494</v>
      </c>
      <c r="S35" s="24">
        <v>25244720</v>
      </c>
      <c r="T35" s="24">
        <v>14125723</v>
      </c>
      <c r="U35" s="24">
        <v>32494727</v>
      </c>
      <c r="V35" s="24">
        <v>71865170</v>
      </c>
      <c r="W35" s="24">
        <v>252941180</v>
      </c>
      <c r="X35" s="24">
        <v>198498768</v>
      </c>
      <c r="Y35" s="24">
        <v>54442412</v>
      </c>
      <c r="Z35" s="6">
        <v>27.43</v>
      </c>
      <c r="AA35" s="22">
        <v>247286658</v>
      </c>
    </row>
    <row r="36" spans="1:27" ht="13.5">
      <c r="A36" s="5" t="s">
        <v>40</v>
      </c>
      <c r="B36" s="3"/>
      <c r="C36" s="22">
        <v>13352444</v>
      </c>
      <c r="D36" s="22"/>
      <c r="E36" s="23">
        <v>11971229</v>
      </c>
      <c r="F36" s="24">
        <v>9415086</v>
      </c>
      <c r="G36" s="24">
        <v>719487</v>
      </c>
      <c r="H36" s="24">
        <v>655035</v>
      </c>
      <c r="I36" s="24">
        <v>658139</v>
      </c>
      <c r="J36" s="24">
        <v>2032661</v>
      </c>
      <c r="K36" s="24">
        <v>717621</v>
      </c>
      <c r="L36" s="24">
        <v>667588</v>
      </c>
      <c r="M36" s="24">
        <v>657301</v>
      </c>
      <c r="N36" s="24">
        <v>2042510</v>
      </c>
      <c r="O36" s="24">
        <v>919570</v>
      </c>
      <c r="P36" s="24">
        <v>720574</v>
      </c>
      <c r="Q36" s="24">
        <v>776024</v>
      </c>
      <c r="R36" s="24">
        <v>2416168</v>
      </c>
      <c r="S36" s="24">
        <v>383972</v>
      </c>
      <c r="T36" s="24">
        <v>391734</v>
      </c>
      <c r="U36" s="24">
        <v>471342</v>
      </c>
      <c r="V36" s="24">
        <v>1247048</v>
      </c>
      <c r="W36" s="24">
        <v>7738387</v>
      </c>
      <c r="X36" s="24">
        <v>11971224</v>
      </c>
      <c r="Y36" s="24">
        <v>-4232837</v>
      </c>
      <c r="Z36" s="6">
        <v>-35.36</v>
      </c>
      <c r="AA36" s="22">
        <v>9415086</v>
      </c>
    </row>
    <row r="37" spans="1:27" ht="13.5">
      <c r="A37" s="5" t="s">
        <v>41</v>
      </c>
      <c r="B37" s="3"/>
      <c r="C37" s="25">
        <v>280192</v>
      </c>
      <c r="D37" s="25"/>
      <c r="E37" s="26">
        <v>288339</v>
      </c>
      <c r="F37" s="27">
        <v>245907</v>
      </c>
      <c r="G37" s="27">
        <v>97191</v>
      </c>
      <c r="H37" s="27">
        <v>23178</v>
      </c>
      <c r="I37" s="27">
        <v>13655</v>
      </c>
      <c r="J37" s="27">
        <v>134024</v>
      </c>
      <c r="K37" s="27">
        <v>18132</v>
      </c>
      <c r="L37" s="27">
        <v>12611</v>
      </c>
      <c r="M37" s="27">
        <v>17760</v>
      </c>
      <c r="N37" s="27">
        <v>48503</v>
      </c>
      <c r="O37" s="27">
        <v>19377</v>
      </c>
      <c r="P37" s="27">
        <v>10742</v>
      </c>
      <c r="Q37" s="27">
        <v>20013</v>
      </c>
      <c r="R37" s="27">
        <v>50132</v>
      </c>
      <c r="S37" s="27">
        <v>19374</v>
      </c>
      <c r="T37" s="27"/>
      <c r="U37" s="27"/>
      <c r="V37" s="27">
        <v>19374</v>
      </c>
      <c r="W37" s="27">
        <v>252033</v>
      </c>
      <c r="X37" s="27">
        <v>288336</v>
      </c>
      <c r="Y37" s="27">
        <v>-36303</v>
      </c>
      <c r="Z37" s="7">
        <v>-12.59</v>
      </c>
      <c r="AA37" s="25">
        <v>245907</v>
      </c>
    </row>
    <row r="38" spans="1:27" ht="13.5">
      <c r="A38" s="2" t="s">
        <v>42</v>
      </c>
      <c r="B38" s="8"/>
      <c r="C38" s="19">
        <f aca="true" t="shared" si="7" ref="C38:Y38">SUM(C39:C41)</f>
        <v>173222170</v>
      </c>
      <c r="D38" s="19">
        <f>SUM(D39:D41)</f>
        <v>0</v>
      </c>
      <c r="E38" s="20">
        <f t="shared" si="7"/>
        <v>238109736</v>
      </c>
      <c r="F38" s="21">
        <f t="shared" si="7"/>
        <v>201280427</v>
      </c>
      <c r="G38" s="21">
        <f t="shared" si="7"/>
        <v>11561796</v>
      </c>
      <c r="H38" s="21">
        <f t="shared" si="7"/>
        <v>14699901</v>
      </c>
      <c r="I38" s="21">
        <f t="shared" si="7"/>
        <v>6580784</v>
      </c>
      <c r="J38" s="21">
        <f t="shared" si="7"/>
        <v>32842481</v>
      </c>
      <c r="K38" s="21">
        <f t="shared" si="7"/>
        <v>19087255</v>
      </c>
      <c r="L38" s="21">
        <f t="shared" si="7"/>
        <v>12144729</v>
      </c>
      <c r="M38" s="21">
        <f t="shared" si="7"/>
        <v>13147162</v>
      </c>
      <c r="N38" s="21">
        <f t="shared" si="7"/>
        <v>44379146</v>
      </c>
      <c r="O38" s="21">
        <f t="shared" si="7"/>
        <v>13607530</v>
      </c>
      <c r="P38" s="21">
        <f t="shared" si="7"/>
        <v>13166533</v>
      </c>
      <c r="Q38" s="21">
        <f t="shared" si="7"/>
        <v>12764639</v>
      </c>
      <c r="R38" s="21">
        <f t="shared" si="7"/>
        <v>39538702</v>
      </c>
      <c r="S38" s="21">
        <f t="shared" si="7"/>
        <v>13184439</v>
      </c>
      <c r="T38" s="21">
        <f t="shared" si="7"/>
        <v>12813596</v>
      </c>
      <c r="U38" s="21">
        <f t="shared" si="7"/>
        <v>12956963</v>
      </c>
      <c r="V38" s="21">
        <f t="shared" si="7"/>
        <v>38954998</v>
      </c>
      <c r="W38" s="21">
        <f t="shared" si="7"/>
        <v>155715327</v>
      </c>
      <c r="X38" s="21">
        <f t="shared" si="7"/>
        <v>238109736</v>
      </c>
      <c r="Y38" s="21">
        <f t="shared" si="7"/>
        <v>-82394409</v>
      </c>
      <c r="Z38" s="4">
        <f>+IF(X38&lt;&gt;0,+(Y38/X38)*100,0)</f>
        <v>-34.60354472863722</v>
      </c>
      <c r="AA38" s="19">
        <f>SUM(AA39:AA41)</f>
        <v>201280427</v>
      </c>
    </row>
    <row r="39" spans="1:27" ht="13.5">
      <c r="A39" s="5" t="s">
        <v>43</v>
      </c>
      <c r="B39" s="3"/>
      <c r="C39" s="22">
        <v>59105934</v>
      </c>
      <c r="D39" s="22"/>
      <c r="E39" s="23">
        <v>40162417</v>
      </c>
      <c r="F39" s="24">
        <v>36370134</v>
      </c>
      <c r="G39" s="24">
        <v>2414005</v>
      </c>
      <c r="H39" s="24">
        <v>4429026</v>
      </c>
      <c r="I39" s="24">
        <v>2399015</v>
      </c>
      <c r="J39" s="24">
        <v>9242046</v>
      </c>
      <c r="K39" s="24">
        <v>2827848</v>
      </c>
      <c r="L39" s="24">
        <v>2507589</v>
      </c>
      <c r="M39" s="24">
        <v>2503015</v>
      </c>
      <c r="N39" s="24">
        <v>7838452</v>
      </c>
      <c r="O39" s="24">
        <v>3397886</v>
      </c>
      <c r="P39" s="24">
        <v>2449561</v>
      </c>
      <c r="Q39" s="24">
        <v>2671264</v>
      </c>
      <c r="R39" s="24">
        <v>8518711</v>
      </c>
      <c r="S39" s="24">
        <v>3608018</v>
      </c>
      <c r="T39" s="24">
        <v>2760724</v>
      </c>
      <c r="U39" s="24">
        <v>3221770</v>
      </c>
      <c r="V39" s="24">
        <v>9590512</v>
      </c>
      <c r="W39" s="24">
        <v>35189721</v>
      </c>
      <c r="X39" s="24">
        <v>40162416</v>
      </c>
      <c r="Y39" s="24">
        <v>-4972695</v>
      </c>
      <c r="Z39" s="6">
        <v>-12.38</v>
      </c>
      <c r="AA39" s="22">
        <v>36370134</v>
      </c>
    </row>
    <row r="40" spans="1:27" ht="13.5">
      <c r="A40" s="5" t="s">
        <v>44</v>
      </c>
      <c r="B40" s="3"/>
      <c r="C40" s="22">
        <v>112132014</v>
      </c>
      <c r="D40" s="22"/>
      <c r="E40" s="23">
        <v>195651144</v>
      </c>
      <c r="F40" s="24">
        <v>165271011</v>
      </c>
      <c r="G40" s="24">
        <v>9143701</v>
      </c>
      <c r="H40" s="24">
        <v>10267273</v>
      </c>
      <c r="I40" s="24">
        <v>4169413</v>
      </c>
      <c r="J40" s="24">
        <v>23580387</v>
      </c>
      <c r="K40" s="24">
        <v>16251461</v>
      </c>
      <c r="L40" s="24">
        <v>9618971</v>
      </c>
      <c r="M40" s="24">
        <v>10642277</v>
      </c>
      <c r="N40" s="24">
        <v>36512709</v>
      </c>
      <c r="O40" s="24">
        <v>10203773</v>
      </c>
      <c r="P40" s="24">
        <v>10709915</v>
      </c>
      <c r="Q40" s="24">
        <v>10091782</v>
      </c>
      <c r="R40" s="24">
        <v>31005470</v>
      </c>
      <c r="S40" s="24">
        <v>9572377</v>
      </c>
      <c r="T40" s="24">
        <v>10045503</v>
      </c>
      <c r="U40" s="24">
        <v>9722234</v>
      </c>
      <c r="V40" s="24">
        <v>29340114</v>
      </c>
      <c r="W40" s="24">
        <v>120438680</v>
      </c>
      <c r="X40" s="24">
        <v>195651144</v>
      </c>
      <c r="Y40" s="24">
        <v>-75212464</v>
      </c>
      <c r="Z40" s="6">
        <v>-38.44</v>
      </c>
      <c r="AA40" s="22">
        <v>165271011</v>
      </c>
    </row>
    <row r="41" spans="1:27" ht="13.5">
      <c r="A41" s="5" t="s">
        <v>45</v>
      </c>
      <c r="B41" s="3"/>
      <c r="C41" s="22">
        <v>1984222</v>
      </c>
      <c r="D41" s="22"/>
      <c r="E41" s="23">
        <v>2296175</v>
      </c>
      <c r="F41" s="24">
        <v>-360718</v>
      </c>
      <c r="G41" s="24">
        <v>4090</v>
      </c>
      <c r="H41" s="24">
        <v>3602</v>
      </c>
      <c r="I41" s="24">
        <v>12356</v>
      </c>
      <c r="J41" s="24">
        <v>20048</v>
      </c>
      <c r="K41" s="24">
        <v>7946</v>
      </c>
      <c r="L41" s="24">
        <v>18169</v>
      </c>
      <c r="M41" s="24">
        <v>1870</v>
      </c>
      <c r="N41" s="24">
        <v>27985</v>
      </c>
      <c r="O41" s="24">
        <v>5871</v>
      </c>
      <c r="P41" s="24">
        <v>7057</v>
      </c>
      <c r="Q41" s="24">
        <v>1593</v>
      </c>
      <c r="R41" s="24">
        <v>14521</v>
      </c>
      <c r="S41" s="24">
        <v>4044</v>
      </c>
      <c r="T41" s="24">
        <v>7369</v>
      </c>
      <c r="U41" s="24">
        <v>12959</v>
      </c>
      <c r="V41" s="24">
        <v>24372</v>
      </c>
      <c r="W41" s="24">
        <v>86926</v>
      </c>
      <c r="X41" s="24">
        <v>2296176</v>
      </c>
      <c r="Y41" s="24">
        <v>-2209250</v>
      </c>
      <c r="Z41" s="6">
        <v>-96.21</v>
      </c>
      <c r="AA41" s="22">
        <v>-360718</v>
      </c>
    </row>
    <row r="42" spans="1:27" ht="13.5">
      <c r="A42" s="2" t="s">
        <v>46</v>
      </c>
      <c r="B42" s="8"/>
      <c r="C42" s="19">
        <f aca="true" t="shared" si="8" ref="C42:Y42">SUM(C43:C46)</f>
        <v>1348821443</v>
      </c>
      <c r="D42" s="19">
        <f>SUM(D43:D46)</f>
        <v>0</v>
      </c>
      <c r="E42" s="20">
        <f t="shared" si="8"/>
        <v>1471921475</v>
      </c>
      <c r="F42" s="21">
        <f t="shared" si="8"/>
        <v>1403337589</v>
      </c>
      <c r="G42" s="21">
        <f t="shared" si="8"/>
        <v>129629914</v>
      </c>
      <c r="H42" s="21">
        <f t="shared" si="8"/>
        <v>143539900</v>
      </c>
      <c r="I42" s="21">
        <f t="shared" si="8"/>
        <v>108338749</v>
      </c>
      <c r="J42" s="21">
        <f t="shared" si="8"/>
        <v>381508563</v>
      </c>
      <c r="K42" s="21">
        <f t="shared" si="8"/>
        <v>125768989</v>
      </c>
      <c r="L42" s="21">
        <f t="shared" si="8"/>
        <v>157482664</v>
      </c>
      <c r="M42" s="21">
        <f t="shared" si="8"/>
        <v>56120069</v>
      </c>
      <c r="N42" s="21">
        <f t="shared" si="8"/>
        <v>339371722</v>
      </c>
      <c r="O42" s="21">
        <f t="shared" si="8"/>
        <v>111451481</v>
      </c>
      <c r="P42" s="21">
        <f t="shared" si="8"/>
        <v>100364669</v>
      </c>
      <c r="Q42" s="21">
        <f t="shared" si="8"/>
        <v>104249151</v>
      </c>
      <c r="R42" s="21">
        <f t="shared" si="8"/>
        <v>316065301</v>
      </c>
      <c r="S42" s="21">
        <f t="shared" si="8"/>
        <v>109690945</v>
      </c>
      <c r="T42" s="21">
        <f t="shared" si="8"/>
        <v>111917718</v>
      </c>
      <c r="U42" s="21">
        <f t="shared" si="8"/>
        <v>142334108</v>
      </c>
      <c r="V42" s="21">
        <f t="shared" si="8"/>
        <v>363942771</v>
      </c>
      <c r="W42" s="21">
        <f t="shared" si="8"/>
        <v>1400888357</v>
      </c>
      <c r="X42" s="21">
        <f t="shared" si="8"/>
        <v>1471921488</v>
      </c>
      <c r="Y42" s="21">
        <f t="shared" si="8"/>
        <v>-71033131</v>
      </c>
      <c r="Z42" s="4">
        <f>+IF(X42&lt;&gt;0,+(Y42/X42)*100,0)</f>
        <v>-4.825877710129604</v>
      </c>
      <c r="AA42" s="19">
        <f>SUM(AA43:AA46)</f>
        <v>1403337589</v>
      </c>
    </row>
    <row r="43" spans="1:27" ht="13.5">
      <c r="A43" s="5" t="s">
        <v>47</v>
      </c>
      <c r="B43" s="3"/>
      <c r="C43" s="22">
        <v>704873141</v>
      </c>
      <c r="D43" s="22"/>
      <c r="E43" s="23">
        <v>835287274</v>
      </c>
      <c r="F43" s="24">
        <v>830368600</v>
      </c>
      <c r="G43" s="24">
        <v>87519849</v>
      </c>
      <c r="H43" s="24">
        <v>94180208</v>
      </c>
      <c r="I43" s="24">
        <v>57736274</v>
      </c>
      <c r="J43" s="24">
        <v>239436331</v>
      </c>
      <c r="K43" s="24">
        <v>62479057</v>
      </c>
      <c r="L43" s="24">
        <v>114325263</v>
      </c>
      <c r="M43" s="24">
        <v>5866189</v>
      </c>
      <c r="N43" s="24">
        <v>182670509</v>
      </c>
      <c r="O43" s="24">
        <v>59666469</v>
      </c>
      <c r="P43" s="24">
        <v>56810943</v>
      </c>
      <c r="Q43" s="24">
        <v>59938134</v>
      </c>
      <c r="R43" s="24">
        <v>176415546</v>
      </c>
      <c r="S43" s="24">
        <v>55962806</v>
      </c>
      <c r="T43" s="24">
        <v>60700092</v>
      </c>
      <c r="U43" s="24">
        <v>94184844</v>
      </c>
      <c r="V43" s="24">
        <v>210847742</v>
      </c>
      <c r="W43" s="24">
        <v>809370128</v>
      </c>
      <c r="X43" s="24">
        <v>835287276</v>
      </c>
      <c r="Y43" s="24">
        <v>-25917148</v>
      </c>
      <c r="Z43" s="6">
        <v>-3.1</v>
      </c>
      <c r="AA43" s="22">
        <v>830368600</v>
      </c>
    </row>
    <row r="44" spans="1:27" ht="13.5">
      <c r="A44" s="5" t="s">
        <v>48</v>
      </c>
      <c r="B44" s="3"/>
      <c r="C44" s="22">
        <v>394383242</v>
      </c>
      <c r="D44" s="22"/>
      <c r="E44" s="23">
        <v>361221391</v>
      </c>
      <c r="F44" s="24">
        <v>351909905</v>
      </c>
      <c r="G44" s="24">
        <v>28658075</v>
      </c>
      <c r="H44" s="24">
        <v>31305539</v>
      </c>
      <c r="I44" s="24">
        <v>27642695</v>
      </c>
      <c r="J44" s="24">
        <v>87606309</v>
      </c>
      <c r="K44" s="24">
        <v>46515131</v>
      </c>
      <c r="L44" s="24">
        <v>23067894</v>
      </c>
      <c r="M44" s="24">
        <v>32746203</v>
      </c>
      <c r="N44" s="24">
        <v>102329228</v>
      </c>
      <c r="O44" s="24">
        <v>30821708</v>
      </c>
      <c r="P44" s="24">
        <v>27135221</v>
      </c>
      <c r="Q44" s="24">
        <v>27735078</v>
      </c>
      <c r="R44" s="24">
        <v>85692007</v>
      </c>
      <c r="S44" s="24">
        <v>30096757</v>
      </c>
      <c r="T44" s="24">
        <v>31513916</v>
      </c>
      <c r="U44" s="24">
        <v>32681725</v>
      </c>
      <c r="V44" s="24">
        <v>94292398</v>
      </c>
      <c r="W44" s="24">
        <v>369919942</v>
      </c>
      <c r="X44" s="24">
        <v>361221396</v>
      </c>
      <c r="Y44" s="24">
        <v>8698546</v>
      </c>
      <c r="Z44" s="6">
        <v>2.41</v>
      </c>
      <c r="AA44" s="22">
        <v>351909905</v>
      </c>
    </row>
    <row r="45" spans="1:27" ht="13.5">
      <c r="A45" s="5" t="s">
        <v>49</v>
      </c>
      <c r="B45" s="3"/>
      <c r="C45" s="25">
        <v>99724556</v>
      </c>
      <c r="D45" s="25"/>
      <c r="E45" s="26">
        <v>124025277</v>
      </c>
      <c r="F45" s="27">
        <v>113865671</v>
      </c>
      <c r="G45" s="27">
        <v>5472978</v>
      </c>
      <c r="H45" s="27">
        <v>8716825</v>
      </c>
      <c r="I45" s="27">
        <v>16896216</v>
      </c>
      <c r="J45" s="27">
        <v>31086019</v>
      </c>
      <c r="K45" s="27">
        <v>7753234</v>
      </c>
      <c r="L45" s="27">
        <v>9180850</v>
      </c>
      <c r="M45" s="27">
        <v>8261171</v>
      </c>
      <c r="N45" s="27">
        <v>25195255</v>
      </c>
      <c r="O45" s="27">
        <v>8327705</v>
      </c>
      <c r="P45" s="27">
        <v>7731387</v>
      </c>
      <c r="Q45" s="27">
        <v>6805982</v>
      </c>
      <c r="R45" s="27">
        <v>22865074</v>
      </c>
      <c r="S45" s="27">
        <v>11193363</v>
      </c>
      <c r="T45" s="27">
        <v>11285679</v>
      </c>
      <c r="U45" s="27">
        <v>11560033</v>
      </c>
      <c r="V45" s="27">
        <v>34039075</v>
      </c>
      <c r="W45" s="27">
        <v>113185423</v>
      </c>
      <c r="X45" s="27">
        <v>124025280</v>
      </c>
      <c r="Y45" s="27">
        <v>-10839857</v>
      </c>
      <c r="Z45" s="7">
        <v>-8.74</v>
      </c>
      <c r="AA45" s="25">
        <v>113865671</v>
      </c>
    </row>
    <row r="46" spans="1:27" ht="13.5">
      <c r="A46" s="5" t="s">
        <v>50</v>
      </c>
      <c r="B46" s="3"/>
      <c r="C46" s="22">
        <v>149840504</v>
      </c>
      <c r="D46" s="22"/>
      <c r="E46" s="23">
        <v>151387533</v>
      </c>
      <c r="F46" s="24">
        <v>107193413</v>
      </c>
      <c r="G46" s="24">
        <v>7979012</v>
      </c>
      <c r="H46" s="24">
        <v>9337328</v>
      </c>
      <c r="I46" s="24">
        <v>6063564</v>
      </c>
      <c r="J46" s="24">
        <v>23379904</v>
      </c>
      <c r="K46" s="24">
        <v>9021567</v>
      </c>
      <c r="L46" s="24">
        <v>10908657</v>
      </c>
      <c r="M46" s="24">
        <v>9246506</v>
      </c>
      <c r="N46" s="24">
        <v>29176730</v>
      </c>
      <c r="O46" s="24">
        <v>12635599</v>
      </c>
      <c r="P46" s="24">
        <v>8687118</v>
      </c>
      <c r="Q46" s="24">
        <v>9769957</v>
      </c>
      <c r="R46" s="24">
        <v>31092674</v>
      </c>
      <c r="S46" s="24">
        <v>12438019</v>
      </c>
      <c r="T46" s="24">
        <v>8418031</v>
      </c>
      <c r="U46" s="24">
        <v>3907506</v>
      </c>
      <c r="V46" s="24">
        <v>24763556</v>
      </c>
      <c r="W46" s="24">
        <v>108412864</v>
      </c>
      <c r="X46" s="24">
        <v>151387536</v>
      </c>
      <c r="Y46" s="24">
        <v>-42974672</v>
      </c>
      <c r="Z46" s="6">
        <v>-28.39</v>
      </c>
      <c r="AA46" s="22">
        <v>107193413</v>
      </c>
    </row>
    <row r="47" spans="1:27" ht="13.5">
      <c r="A47" s="2" t="s">
        <v>51</v>
      </c>
      <c r="B47" s="8" t="s">
        <v>52</v>
      </c>
      <c r="C47" s="19">
        <v>1623070</v>
      </c>
      <c r="D47" s="19"/>
      <c r="E47" s="20">
        <v>3588067</v>
      </c>
      <c r="F47" s="21">
        <v>3545562</v>
      </c>
      <c r="G47" s="21">
        <v>153063</v>
      </c>
      <c r="H47" s="21">
        <v>155488</v>
      </c>
      <c r="I47" s="21">
        <v>177327</v>
      </c>
      <c r="J47" s="21">
        <v>485878</v>
      </c>
      <c r="K47" s="21">
        <v>155397</v>
      </c>
      <c r="L47" s="21">
        <v>198197</v>
      </c>
      <c r="M47" s="21">
        <v>199575</v>
      </c>
      <c r="N47" s="21">
        <v>553169</v>
      </c>
      <c r="O47" s="21">
        <v>168315</v>
      </c>
      <c r="P47" s="21">
        <v>154304</v>
      </c>
      <c r="Q47" s="21">
        <v>165004</v>
      </c>
      <c r="R47" s="21">
        <v>487623</v>
      </c>
      <c r="S47" s="21">
        <v>256693</v>
      </c>
      <c r="T47" s="21">
        <v>535235</v>
      </c>
      <c r="U47" s="21">
        <v>231631</v>
      </c>
      <c r="V47" s="21">
        <v>1023559</v>
      </c>
      <c r="W47" s="21">
        <v>2550229</v>
      </c>
      <c r="X47" s="21">
        <v>3588072</v>
      </c>
      <c r="Y47" s="21">
        <v>-1037843</v>
      </c>
      <c r="Z47" s="4">
        <v>-28.92</v>
      </c>
      <c r="AA47" s="19">
        <v>3545562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2606893343</v>
      </c>
      <c r="D48" s="40">
        <f>+D28+D32+D38+D42+D47</f>
        <v>0</v>
      </c>
      <c r="E48" s="41">
        <f t="shared" si="9"/>
        <v>2783094307</v>
      </c>
      <c r="F48" s="42">
        <f t="shared" si="9"/>
        <v>2661239344</v>
      </c>
      <c r="G48" s="42">
        <f t="shared" si="9"/>
        <v>216970574</v>
      </c>
      <c r="H48" s="42">
        <f t="shared" si="9"/>
        <v>225728467</v>
      </c>
      <c r="I48" s="42">
        <f t="shared" si="9"/>
        <v>194696094</v>
      </c>
      <c r="J48" s="42">
        <f t="shared" si="9"/>
        <v>637395135</v>
      </c>
      <c r="K48" s="42">
        <f t="shared" si="9"/>
        <v>229760131</v>
      </c>
      <c r="L48" s="42">
        <f t="shared" si="9"/>
        <v>250913542</v>
      </c>
      <c r="M48" s="42">
        <f t="shared" si="9"/>
        <v>150245465</v>
      </c>
      <c r="N48" s="42">
        <f t="shared" si="9"/>
        <v>630919138</v>
      </c>
      <c r="O48" s="42">
        <f t="shared" si="9"/>
        <v>214602515</v>
      </c>
      <c r="P48" s="42">
        <f t="shared" si="9"/>
        <v>184960217</v>
      </c>
      <c r="Q48" s="42">
        <f t="shared" si="9"/>
        <v>240844195</v>
      </c>
      <c r="R48" s="42">
        <f t="shared" si="9"/>
        <v>640406927</v>
      </c>
      <c r="S48" s="42">
        <f t="shared" si="9"/>
        <v>203663488</v>
      </c>
      <c r="T48" s="42">
        <f t="shared" si="9"/>
        <v>194760461</v>
      </c>
      <c r="U48" s="42">
        <f t="shared" si="9"/>
        <v>270543372</v>
      </c>
      <c r="V48" s="42">
        <f t="shared" si="9"/>
        <v>668967321</v>
      </c>
      <c r="W48" s="42">
        <f t="shared" si="9"/>
        <v>2577688521</v>
      </c>
      <c r="X48" s="42">
        <f t="shared" si="9"/>
        <v>2783094324</v>
      </c>
      <c r="Y48" s="42">
        <f t="shared" si="9"/>
        <v>-205405803</v>
      </c>
      <c r="Z48" s="43">
        <f>+IF(X48&lt;&gt;0,+(Y48/X48)*100,0)</f>
        <v>-7.380482983587157</v>
      </c>
      <c r="AA48" s="40">
        <f>+AA28+AA32+AA38+AA42+AA47</f>
        <v>2661239344</v>
      </c>
    </row>
    <row r="49" spans="1:27" ht="13.5">
      <c r="A49" s="14" t="s">
        <v>58</v>
      </c>
      <c r="B49" s="15"/>
      <c r="C49" s="44">
        <f aca="true" t="shared" si="10" ref="C49:Y49">+C25-C48</f>
        <v>-9940861</v>
      </c>
      <c r="D49" s="44">
        <f>+D25-D48</f>
        <v>0</v>
      </c>
      <c r="E49" s="45">
        <f t="shared" si="10"/>
        <v>-136447972</v>
      </c>
      <c r="F49" s="46">
        <f t="shared" si="10"/>
        <v>-190558434</v>
      </c>
      <c r="G49" s="46">
        <f t="shared" si="10"/>
        <v>67911243</v>
      </c>
      <c r="H49" s="46">
        <f t="shared" si="10"/>
        <v>-24571008</v>
      </c>
      <c r="I49" s="46">
        <f t="shared" si="10"/>
        <v>4702485</v>
      </c>
      <c r="J49" s="46">
        <f t="shared" si="10"/>
        <v>48042720</v>
      </c>
      <c r="K49" s="46">
        <f t="shared" si="10"/>
        <v>-51638086</v>
      </c>
      <c r="L49" s="46">
        <f t="shared" si="10"/>
        <v>-66907591</v>
      </c>
      <c r="M49" s="46">
        <f t="shared" si="10"/>
        <v>101029522</v>
      </c>
      <c r="N49" s="46">
        <f t="shared" si="10"/>
        <v>-17516155</v>
      </c>
      <c r="O49" s="46">
        <f t="shared" si="10"/>
        <v>-47250094</v>
      </c>
      <c r="P49" s="46">
        <f t="shared" si="10"/>
        <v>-16526855</v>
      </c>
      <c r="Q49" s="46">
        <f t="shared" si="10"/>
        <v>10936460</v>
      </c>
      <c r="R49" s="46">
        <f t="shared" si="10"/>
        <v>-52840489</v>
      </c>
      <c r="S49" s="46">
        <f t="shared" si="10"/>
        <v>-29926327</v>
      </c>
      <c r="T49" s="46">
        <f t="shared" si="10"/>
        <v>1009389</v>
      </c>
      <c r="U49" s="46">
        <f t="shared" si="10"/>
        <v>-79681089</v>
      </c>
      <c r="V49" s="46">
        <f t="shared" si="10"/>
        <v>-108598027</v>
      </c>
      <c r="W49" s="46">
        <f t="shared" si="10"/>
        <v>-130911951</v>
      </c>
      <c r="X49" s="46">
        <f>IF(F25=F48,0,X25-X48)</f>
        <v>-136448004</v>
      </c>
      <c r="Y49" s="46">
        <f t="shared" si="10"/>
        <v>5536053</v>
      </c>
      <c r="Z49" s="47">
        <f>+IF(X49&lt;&gt;0,+(Y49/X49)*100,0)</f>
        <v>-4.057261988236926</v>
      </c>
      <c r="AA49" s="44">
        <f>+AA25-AA48</f>
        <v>-190558434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1082562598</v>
      </c>
      <c r="D5" s="19">
        <f>SUM(D6:D8)</f>
        <v>0</v>
      </c>
      <c r="E5" s="20">
        <f t="shared" si="0"/>
        <v>1151272224</v>
      </c>
      <c r="F5" s="21">
        <f t="shared" si="0"/>
        <v>1151272224</v>
      </c>
      <c r="G5" s="21">
        <f t="shared" si="0"/>
        <v>124768425</v>
      </c>
      <c r="H5" s="21">
        <f t="shared" si="0"/>
        <v>166396461</v>
      </c>
      <c r="I5" s="21">
        <f t="shared" si="0"/>
        <v>70435192</v>
      </c>
      <c r="J5" s="21">
        <f t="shared" si="0"/>
        <v>361600078</v>
      </c>
      <c r="K5" s="21">
        <f t="shared" si="0"/>
        <v>78945852</v>
      </c>
      <c r="L5" s="21">
        <f t="shared" si="0"/>
        <v>82372493</v>
      </c>
      <c r="M5" s="21">
        <f t="shared" si="0"/>
        <v>149598203</v>
      </c>
      <c r="N5" s="21">
        <f t="shared" si="0"/>
        <v>310916548</v>
      </c>
      <c r="O5" s="21">
        <f t="shared" si="0"/>
        <v>81985115</v>
      </c>
      <c r="P5" s="21">
        <f t="shared" si="0"/>
        <v>73914211</v>
      </c>
      <c r="Q5" s="21">
        <f t="shared" si="0"/>
        <v>132544437</v>
      </c>
      <c r="R5" s="21">
        <f t="shared" si="0"/>
        <v>288443763</v>
      </c>
      <c r="S5" s="21">
        <f t="shared" si="0"/>
        <v>79796382</v>
      </c>
      <c r="T5" s="21">
        <f t="shared" si="0"/>
        <v>72106305</v>
      </c>
      <c r="U5" s="21">
        <f t="shared" si="0"/>
        <v>46404627</v>
      </c>
      <c r="V5" s="21">
        <f t="shared" si="0"/>
        <v>198307314</v>
      </c>
      <c r="W5" s="21">
        <f t="shared" si="0"/>
        <v>1159267703</v>
      </c>
      <c r="X5" s="21">
        <f t="shared" si="0"/>
        <v>1389465984</v>
      </c>
      <c r="Y5" s="21">
        <f t="shared" si="0"/>
        <v>-230198281</v>
      </c>
      <c r="Z5" s="4">
        <f>+IF(X5&lt;&gt;0,+(Y5/X5)*100,0)</f>
        <v>-16.567392339991247</v>
      </c>
      <c r="AA5" s="19">
        <f>SUM(AA6:AA8)</f>
        <v>1151272224</v>
      </c>
    </row>
    <row r="6" spans="1:27" ht="13.5">
      <c r="A6" s="5" t="s">
        <v>33</v>
      </c>
      <c r="B6" s="3"/>
      <c r="C6" s="22">
        <v>3177190</v>
      </c>
      <c r="D6" s="22"/>
      <c r="E6" s="23"/>
      <c r="F6" s="24"/>
      <c r="G6" s="24">
        <v>6004</v>
      </c>
      <c r="H6" s="24">
        <v>6174</v>
      </c>
      <c r="I6" s="24">
        <v>3087</v>
      </c>
      <c r="J6" s="24">
        <v>15265</v>
      </c>
      <c r="K6" s="24"/>
      <c r="L6" s="24">
        <v>9261</v>
      </c>
      <c r="M6" s="24">
        <v>6174</v>
      </c>
      <c r="N6" s="24">
        <v>15435</v>
      </c>
      <c r="O6" s="24">
        <v>6805</v>
      </c>
      <c r="P6" s="24">
        <v>6174</v>
      </c>
      <c r="Q6" s="24">
        <v>9261</v>
      </c>
      <c r="R6" s="24">
        <v>22240</v>
      </c>
      <c r="S6" s="24">
        <v>3087</v>
      </c>
      <c r="T6" s="24">
        <v>7275</v>
      </c>
      <c r="U6" s="24"/>
      <c r="V6" s="24">
        <v>10362</v>
      </c>
      <c r="W6" s="24">
        <v>63302</v>
      </c>
      <c r="X6" s="24">
        <v>1625004</v>
      </c>
      <c r="Y6" s="24">
        <v>-1561702</v>
      </c>
      <c r="Z6" s="6">
        <v>-96.1</v>
      </c>
      <c r="AA6" s="22"/>
    </row>
    <row r="7" spans="1:27" ht="13.5">
      <c r="A7" s="5" t="s">
        <v>34</v>
      </c>
      <c r="B7" s="3"/>
      <c r="C7" s="25">
        <v>1072450137</v>
      </c>
      <c r="D7" s="25"/>
      <c r="E7" s="26">
        <v>1136652965</v>
      </c>
      <c r="F7" s="27">
        <v>1136652965</v>
      </c>
      <c r="G7" s="27">
        <v>124762368</v>
      </c>
      <c r="H7" s="27">
        <v>166390182</v>
      </c>
      <c r="I7" s="27">
        <v>70431824</v>
      </c>
      <c r="J7" s="27">
        <v>361584374</v>
      </c>
      <c r="K7" s="27">
        <v>78945747</v>
      </c>
      <c r="L7" s="27">
        <v>82363232</v>
      </c>
      <c r="M7" s="27">
        <v>149587798</v>
      </c>
      <c r="N7" s="27">
        <v>310896777</v>
      </c>
      <c r="O7" s="27">
        <v>81977854</v>
      </c>
      <c r="P7" s="27">
        <v>73907848</v>
      </c>
      <c r="Q7" s="27">
        <v>132535071</v>
      </c>
      <c r="R7" s="27">
        <v>288420773</v>
      </c>
      <c r="S7" s="27">
        <v>79793087</v>
      </c>
      <c r="T7" s="27">
        <v>72098262</v>
      </c>
      <c r="U7" s="27">
        <v>46404469</v>
      </c>
      <c r="V7" s="27">
        <v>198295818</v>
      </c>
      <c r="W7" s="27">
        <v>1159197742</v>
      </c>
      <c r="X7" s="27">
        <v>1375719876</v>
      </c>
      <c r="Y7" s="27">
        <v>-216522134</v>
      </c>
      <c r="Z7" s="7">
        <v>-15.74</v>
      </c>
      <c r="AA7" s="25">
        <v>1136652965</v>
      </c>
    </row>
    <row r="8" spans="1:27" ht="13.5">
      <c r="A8" s="5" t="s">
        <v>35</v>
      </c>
      <c r="B8" s="3"/>
      <c r="C8" s="22">
        <v>6935271</v>
      </c>
      <c r="D8" s="22"/>
      <c r="E8" s="23">
        <v>14619259</v>
      </c>
      <c r="F8" s="24">
        <v>14619259</v>
      </c>
      <c r="G8" s="24">
        <v>53</v>
      </c>
      <c r="H8" s="24">
        <v>105</v>
      </c>
      <c r="I8" s="24">
        <v>281</v>
      </c>
      <c r="J8" s="24">
        <v>439</v>
      </c>
      <c r="K8" s="24">
        <v>105</v>
      </c>
      <c r="L8" s="24"/>
      <c r="M8" s="24">
        <v>4231</v>
      </c>
      <c r="N8" s="24">
        <v>4336</v>
      </c>
      <c r="O8" s="24">
        <v>456</v>
      </c>
      <c r="P8" s="24">
        <v>189</v>
      </c>
      <c r="Q8" s="24">
        <v>105</v>
      </c>
      <c r="R8" s="24">
        <v>750</v>
      </c>
      <c r="S8" s="24">
        <v>208</v>
      </c>
      <c r="T8" s="24">
        <v>768</v>
      </c>
      <c r="U8" s="24">
        <v>158</v>
      </c>
      <c r="V8" s="24">
        <v>1134</v>
      </c>
      <c r="W8" s="24">
        <v>6659</v>
      </c>
      <c r="X8" s="24">
        <v>12121104</v>
      </c>
      <c r="Y8" s="24">
        <v>-12114445</v>
      </c>
      <c r="Z8" s="6">
        <v>-99.95</v>
      </c>
      <c r="AA8" s="22">
        <v>14619259</v>
      </c>
    </row>
    <row r="9" spans="1:27" ht="13.5">
      <c r="A9" s="2" t="s">
        <v>36</v>
      </c>
      <c r="B9" s="3"/>
      <c r="C9" s="19">
        <f aca="true" t="shared" si="1" ref="C9:Y9">SUM(C10:C14)</f>
        <v>132159268</v>
      </c>
      <c r="D9" s="19">
        <f>SUM(D10:D14)</f>
        <v>0</v>
      </c>
      <c r="E9" s="20">
        <f t="shared" si="1"/>
        <v>72331020</v>
      </c>
      <c r="F9" s="21">
        <f t="shared" si="1"/>
        <v>72331020</v>
      </c>
      <c r="G9" s="21">
        <f t="shared" si="1"/>
        <v>1866003</v>
      </c>
      <c r="H9" s="21">
        <f t="shared" si="1"/>
        <v>2523055</v>
      </c>
      <c r="I9" s="21">
        <f t="shared" si="1"/>
        <v>2132900</v>
      </c>
      <c r="J9" s="21">
        <f t="shared" si="1"/>
        <v>6521958</v>
      </c>
      <c r="K9" s="21">
        <f t="shared" si="1"/>
        <v>1938767</v>
      </c>
      <c r="L9" s="21">
        <f t="shared" si="1"/>
        <v>8112637</v>
      </c>
      <c r="M9" s="21">
        <f t="shared" si="1"/>
        <v>6145763</v>
      </c>
      <c r="N9" s="21">
        <f t="shared" si="1"/>
        <v>16197167</v>
      </c>
      <c r="O9" s="21">
        <f t="shared" si="1"/>
        <v>2588157</v>
      </c>
      <c r="P9" s="21">
        <f t="shared" si="1"/>
        <v>4513079</v>
      </c>
      <c r="Q9" s="21">
        <f t="shared" si="1"/>
        <v>4695726</v>
      </c>
      <c r="R9" s="21">
        <f t="shared" si="1"/>
        <v>11796962</v>
      </c>
      <c r="S9" s="21">
        <f t="shared" si="1"/>
        <v>2951564</v>
      </c>
      <c r="T9" s="21">
        <f t="shared" si="1"/>
        <v>24043193</v>
      </c>
      <c r="U9" s="21">
        <f t="shared" si="1"/>
        <v>40415887</v>
      </c>
      <c r="V9" s="21">
        <f t="shared" si="1"/>
        <v>67410644</v>
      </c>
      <c r="W9" s="21">
        <f t="shared" si="1"/>
        <v>101926731</v>
      </c>
      <c r="X9" s="21">
        <f t="shared" si="1"/>
        <v>69136272</v>
      </c>
      <c r="Y9" s="21">
        <f t="shared" si="1"/>
        <v>32790459</v>
      </c>
      <c r="Z9" s="4">
        <f>+IF(X9&lt;&gt;0,+(Y9/X9)*100,0)</f>
        <v>47.42873465899347</v>
      </c>
      <c r="AA9" s="19">
        <f>SUM(AA10:AA14)</f>
        <v>72331020</v>
      </c>
    </row>
    <row r="10" spans="1:27" ht="13.5">
      <c r="A10" s="5" t="s">
        <v>37</v>
      </c>
      <c r="B10" s="3"/>
      <c r="C10" s="22">
        <v>30452524</v>
      </c>
      <c r="D10" s="22"/>
      <c r="E10" s="23">
        <v>30335835</v>
      </c>
      <c r="F10" s="24">
        <v>30335835</v>
      </c>
      <c r="G10" s="24">
        <v>906868</v>
      </c>
      <c r="H10" s="24">
        <v>1342338</v>
      </c>
      <c r="I10" s="24">
        <v>857233</v>
      </c>
      <c r="J10" s="24">
        <v>3106439</v>
      </c>
      <c r="K10" s="24">
        <v>890588</v>
      </c>
      <c r="L10" s="24">
        <v>6985291</v>
      </c>
      <c r="M10" s="24">
        <v>4818728</v>
      </c>
      <c r="N10" s="24">
        <v>12694607</v>
      </c>
      <c r="O10" s="24">
        <v>1420557</v>
      </c>
      <c r="P10" s="24">
        <v>3283829</v>
      </c>
      <c r="Q10" s="24">
        <v>3950273</v>
      </c>
      <c r="R10" s="24">
        <v>8654659</v>
      </c>
      <c r="S10" s="24">
        <v>1517110</v>
      </c>
      <c r="T10" s="24">
        <v>7694657</v>
      </c>
      <c r="U10" s="24">
        <v>6951703</v>
      </c>
      <c r="V10" s="24">
        <v>16163470</v>
      </c>
      <c r="W10" s="24">
        <v>40619175</v>
      </c>
      <c r="X10" s="24">
        <v>28730280</v>
      </c>
      <c r="Y10" s="24">
        <v>11888895</v>
      </c>
      <c r="Z10" s="6">
        <v>41.38</v>
      </c>
      <c r="AA10" s="22">
        <v>30335835</v>
      </c>
    </row>
    <row r="11" spans="1:27" ht="13.5">
      <c r="A11" s="5" t="s">
        <v>38</v>
      </c>
      <c r="B11" s="3"/>
      <c r="C11" s="22">
        <v>24067145</v>
      </c>
      <c r="D11" s="22"/>
      <c r="E11" s="23">
        <v>884995</v>
      </c>
      <c r="F11" s="24">
        <v>884995</v>
      </c>
      <c r="G11" s="24">
        <v>121654</v>
      </c>
      <c r="H11" s="24">
        <v>54919</v>
      </c>
      <c r="I11" s="24">
        <v>43434</v>
      </c>
      <c r="J11" s="24">
        <v>220007</v>
      </c>
      <c r="K11" s="24">
        <v>45628</v>
      </c>
      <c r="L11" s="24">
        <v>49233</v>
      </c>
      <c r="M11" s="24">
        <v>138473</v>
      </c>
      <c r="N11" s="24">
        <v>233334</v>
      </c>
      <c r="O11" s="24">
        <v>108722</v>
      </c>
      <c r="P11" s="24">
        <v>48463</v>
      </c>
      <c r="Q11" s="24">
        <v>49529</v>
      </c>
      <c r="R11" s="24">
        <v>206714</v>
      </c>
      <c r="S11" s="24">
        <v>62564</v>
      </c>
      <c r="T11" s="24">
        <v>6495195</v>
      </c>
      <c r="U11" s="24">
        <v>8415480</v>
      </c>
      <c r="V11" s="24">
        <v>14973239</v>
      </c>
      <c r="W11" s="24">
        <v>15633294</v>
      </c>
      <c r="X11" s="24">
        <v>885000</v>
      </c>
      <c r="Y11" s="24">
        <v>14748294</v>
      </c>
      <c r="Z11" s="6">
        <v>1666.47</v>
      </c>
      <c r="AA11" s="22">
        <v>884995</v>
      </c>
    </row>
    <row r="12" spans="1:27" ht="13.5">
      <c r="A12" s="5" t="s">
        <v>39</v>
      </c>
      <c r="B12" s="3"/>
      <c r="C12" s="22">
        <v>57657308</v>
      </c>
      <c r="D12" s="22"/>
      <c r="E12" s="23">
        <v>23965836</v>
      </c>
      <c r="F12" s="24">
        <v>23965836</v>
      </c>
      <c r="G12" s="24">
        <v>235601</v>
      </c>
      <c r="H12" s="24">
        <v>551304</v>
      </c>
      <c r="I12" s="24">
        <v>661260</v>
      </c>
      <c r="J12" s="24">
        <v>1448165</v>
      </c>
      <c r="K12" s="24">
        <v>457419</v>
      </c>
      <c r="L12" s="24">
        <v>504748</v>
      </c>
      <c r="M12" s="24">
        <v>618613</v>
      </c>
      <c r="N12" s="24">
        <v>1580780</v>
      </c>
      <c r="O12" s="24">
        <v>488411</v>
      </c>
      <c r="P12" s="24">
        <v>634107</v>
      </c>
      <c r="Q12" s="24">
        <v>267446</v>
      </c>
      <c r="R12" s="24">
        <v>1389964</v>
      </c>
      <c r="S12" s="24">
        <v>812922</v>
      </c>
      <c r="T12" s="24">
        <v>399377</v>
      </c>
      <c r="U12" s="24">
        <v>836371</v>
      </c>
      <c r="V12" s="24">
        <v>2048670</v>
      </c>
      <c r="W12" s="24">
        <v>6467579</v>
      </c>
      <c r="X12" s="24">
        <v>23406864</v>
      </c>
      <c r="Y12" s="24">
        <v>-16939285</v>
      </c>
      <c r="Z12" s="6">
        <v>-72.37</v>
      </c>
      <c r="AA12" s="22">
        <v>23965836</v>
      </c>
    </row>
    <row r="13" spans="1:27" ht="13.5">
      <c r="A13" s="5" t="s">
        <v>40</v>
      </c>
      <c r="B13" s="3"/>
      <c r="C13" s="22">
        <v>19982291</v>
      </c>
      <c r="D13" s="22"/>
      <c r="E13" s="23">
        <v>17144354</v>
      </c>
      <c r="F13" s="24">
        <v>17144354</v>
      </c>
      <c r="G13" s="24">
        <v>601880</v>
      </c>
      <c r="H13" s="24">
        <v>574494</v>
      </c>
      <c r="I13" s="24">
        <v>570973</v>
      </c>
      <c r="J13" s="24">
        <v>1747347</v>
      </c>
      <c r="K13" s="24">
        <v>545132</v>
      </c>
      <c r="L13" s="24">
        <v>573365</v>
      </c>
      <c r="M13" s="24">
        <v>569949</v>
      </c>
      <c r="N13" s="24">
        <v>1688446</v>
      </c>
      <c r="O13" s="24">
        <v>570467</v>
      </c>
      <c r="P13" s="24">
        <v>546680</v>
      </c>
      <c r="Q13" s="24">
        <v>428478</v>
      </c>
      <c r="R13" s="24">
        <v>1545625</v>
      </c>
      <c r="S13" s="24">
        <v>558968</v>
      </c>
      <c r="T13" s="24">
        <v>9453964</v>
      </c>
      <c r="U13" s="24">
        <v>24212333</v>
      </c>
      <c r="V13" s="24">
        <v>34225265</v>
      </c>
      <c r="W13" s="24">
        <v>39206683</v>
      </c>
      <c r="X13" s="24">
        <v>16080360</v>
      </c>
      <c r="Y13" s="24">
        <v>23126323</v>
      </c>
      <c r="Z13" s="6">
        <v>143.82</v>
      </c>
      <c r="AA13" s="22">
        <v>17144354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33768</v>
      </c>
      <c r="Y14" s="27">
        <v>-33768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172677264</v>
      </c>
      <c r="D15" s="19">
        <f>SUM(D16:D18)</f>
        <v>0</v>
      </c>
      <c r="E15" s="20">
        <f t="shared" si="2"/>
        <v>434599946</v>
      </c>
      <c r="F15" s="21">
        <f t="shared" si="2"/>
        <v>434599946</v>
      </c>
      <c r="G15" s="21">
        <f t="shared" si="2"/>
        <v>7210318</v>
      </c>
      <c r="H15" s="21">
        <f t="shared" si="2"/>
        <v>12611680</v>
      </c>
      <c r="I15" s="21">
        <f t="shared" si="2"/>
        <v>6465371</v>
      </c>
      <c r="J15" s="21">
        <f t="shared" si="2"/>
        <v>26287369</v>
      </c>
      <c r="K15" s="21">
        <f t="shared" si="2"/>
        <v>6245595</v>
      </c>
      <c r="L15" s="21">
        <f t="shared" si="2"/>
        <v>38999675</v>
      </c>
      <c r="M15" s="21">
        <f t="shared" si="2"/>
        <v>20563537</v>
      </c>
      <c r="N15" s="21">
        <f t="shared" si="2"/>
        <v>65808807</v>
      </c>
      <c r="O15" s="21">
        <f t="shared" si="2"/>
        <v>19635139</v>
      </c>
      <c r="P15" s="21">
        <f t="shared" si="2"/>
        <v>22915241</v>
      </c>
      <c r="Q15" s="21">
        <f t="shared" si="2"/>
        <v>27567676</v>
      </c>
      <c r="R15" s="21">
        <f t="shared" si="2"/>
        <v>70118056</v>
      </c>
      <c r="S15" s="21">
        <f t="shared" si="2"/>
        <v>13484066</v>
      </c>
      <c r="T15" s="21">
        <f t="shared" si="2"/>
        <v>93322649</v>
      </c>
      <c r="U15" s="21">
        <f t="shared" si="2"/>
        <v>79692027</v>
      </c>
      <c r="V15" s="21">
        <f t="shared" si="2"/>
        <v>186498742</v>
      </c>
      <c r="W15" s="21">
        <f t="shared" si="2"/>
        <v>348712974</v>
      </c>
      <c r="X15" s="21">
        <f t="shared" si="2"/>
        <v>440631498</v>
      </c>
      <c r="Y15" s="21">
        <f t="shared" si="2"/>
        <v>-91918524</v>
      </c>
      <c r="Z15" s="4">
        <f>+IF(X15&lt;&gt;0,+(Y15/X15)*100,0)</f>
        <v>-20.86063398036969</v>
      </c>
      <c r="AA15" s="19">
        <f>SUM(AA16:AA18)</f>
        <v>434599946</v>
      </c>
    </row>
    <row r="16" spans="1:27" ht="13.5">
      <c r="A16" s="5" t="s">
        <v>43</v>
      </c>
      <c r="B16" s="3"/>
      <c r="C16" s="22">
        <v>30662038</v>
      </c>
      <c r="D16" s="22"/>
      <c r="E16" s="23">
        <v>32918458</v>
      </c>
      <c r="F16" s="24">
        <v>32918458</v>
      </c>
      <c r="G16" s="24">
        <v>1097169</v>
      </c>
      <c r="H16" s="24">
        <v>303770</v>
      </c>
      <c r="I16" s="24">
        <v>393809</v>
      </c>
      <c r="J16" s="24">
        <v>1794748</v>
      </c>
      <c r="K16" s="24">
        <v>351529</v>
      </c>
      <c r="L16" s="24">
        <v>414413</v>
      </c>
      <c r="M16" s="24">
        <v>1358284</v>
      </c>
      <c r="N16" s="24">
        <v>2124226</v>
      </c>
      <c r="O16" s="24">
        <v>1448341</v>
      </c>
      <c r="P16" s="24">
        <v>484212</v>
      </c>
      <c r="Q16" s="24">
        <v>622944</v>
      </c>
      <c r="R16" s="24">
        <v>2555497</v>
      </c>
      <c r="S16" s="24">
        <v>1551870</v>
      </c>
      <c r="T16" s="24">
        <v>1992530</v>
      </c>
      <c r="U16" s="24">
        <v>5875576</v>
      </c>
      <c r="V16" s="24">
        <v>9419976</v>
      </c>
      <c r="W16" s="24">
        <v>15894447</v>
      </c>
      <c r="X16" s="24">
        <v>43331208</v>
      </c>
      <c r="Y16" s="24">
        <v>-27436761</v>
      </c>
      <c r="Z16" s="6">
        <v>-63.32</v>
      </c>
      <c r="AA16" s="22">
        <v>32918458</v>
      </c>
    </row>
    <row r="17" spans="1:27" ht="13.5">
      <c r="A17" s="5" t="s">
        <v>44</v>
      </c>
      <c r="B17" s="3"/>
      <c r="C17" s="22">
        <v>142002003</v>
      </c>
      <c r="D17" s="22"/>
      <c r="E17" s="23">
        <v>401649458</v>
      </c>
      <c r="F17" s="24">
        <v>401649458</v>
      </c>
      <c r="G17" s="24">
        <v>25101</v>
      </c>
      <c r="H17" s="24">
        <v>29968</v>
      </c>
      <c r="I17" s="24">
        <v>53390</v>
      </c>
      <c r="J17" s="24">
        <v>108459</v>
      </c>
      <c r="K17" s="24">
        <v>42552</v>
      </c>
      <c r="L17" s="24">
        <v>32691134</v>
      </c>
      <c r="M17" s="24">
        <v>8218036</v>
      </c>
      <c r="N17" s="24">
        <v>40951722</v>
      </c>
      <c r="O17" s="24">
        <v>12384618</v>
      </c>
      <c r="P17" s="24">
        <v>16569733</v>
      </c>
      <c r="Q17" s="24">
        <v>17239154</v>
      </c>
      <c r="R17" s="24">
        <v>46193505</v>
      </c>
      <c r="S17" s="24">
        <v>6012151</v>
      </c>
      <c r="T17" s="24">
        <v>85420870</v>
      </c>
      <c r="U17" s="24">
        <v>67948998</v>
      </c>
      <c r="V17" s="24">
        <v>159382019</v>
      </c>
      <c r="W17" s="24">
        <v>246635705</v>
      </c>
      <c r="X17" s="24">
        <v>397300290</v>
      </c>
      <c r="Y17" s="24">
        <v>-150664585</v>
      </c>
      <c r="Z17" s="6">
        <v>-37.92</v>
      </c>
      <c r="AA17" s="22">
        <v>401649458</v>
      </c>
    </row>
    <row r="18" spans="1:27" ht="13.5">
      <c r="A18" s="5" t="s">
        <v>45</v>
      </c>
      <c r="B18" s="3"/>
      <c r="C18" s="22">
        <v>13223</v>
      </c>
      <c r="D18" s="22"/>
      <c r="E18" s="23">
        <v>32030</v>
      </c>
      <c r="F18" s="24">
        <v>32030</v>
      </c>
      <c r="G18" s="24">
        <v>6088048</v>
      </c>
      <c r="H18" s="24">
        <v>12277942</v>
      </c>
      <c r="I18" s="24">
        <v>6018172</v>
      </c>
      <c r="J18" s="24">
        <v>24384162</v>
      </c>
      <c r="K18" s="24">
        <v>5851514</v>
      </c>
      <c r="L18" s="24">
        <v>5894128</v>
      </c>
      <c r="M18" s="24">
        <v>10987217</v>
      </c>
      <c r="N18" s="24">
        <v>22732859</v>
      </c>
      <c r="O18" s="24">
        <v>5802180</v>
      </c>
      <c r="P18" s="24">
        <v>5861296</v>
      </c>
      <c r="Q18" s="24">
        <v>9705578</v>
      </c>
      <c r="R18" s="24">
        <v>21369054</v>
      </c>
      <c r="S18" s="24">
        <v>5920045</v>
      </c>
      <c r="T18" s="24">
        <v>5909249</v>
      </c>
      <c r="U18" s="24">
        <v>5867453</v>
      </c>
      <c r="V18" s="24">
        <v>17696747</v>
      </c>
      <c r="W18" s="24">
        <v>86182822</v>
      </c>
      <c r="X18" s="24"/>
      <c r="Y18" s="24">
        <v>86182822</v>
      </c>
      <c r="Z18" s="6">
        <v>0</v>
      </c>
      <c r="AA18" s="22">
        <v>32030</v>
      </c>
    </row>
    <row r="19" spans="1:27" ht="13.5">
      <c r="A19" s="2" t="s">
        <v>46</v>
      </c>
      <c r="B19" s="8"/>
      <c r="C19" s="19">
        <f aca="true" t="shared" si="3" ref="C19:Y19">SUM(C20:C23)</f>
        <v>2865603764</v>
      </c>
      <c r="D19" s="19">
        <f>SUM(D20:D23)</f>
        <v>0</v>
      </c>
      <c r="E19" s="20">
        <f t="shared" si="3"/>
        <v>3275744039</v>
      </c>
      <c r="F19" s="21">
        <f t="shared" si="3"/>
        <v>3275744039</v>
      </c>
      <c r="G19" s="21">
        <f t="shared" si="3"/>
        <v>193998587</v>
      </c>
      <c r="H19" s="21">
        <f t="shared" si="3"/>
        <v>315695771</v>
      </c>
      <c r="I19" s="21">
        <f t="shared" si="3"/>
        <v>246590183</v>
      </c>
      <c r="J19" s="21">
        <f t="shared" si="3"/>
        <v>756284541</v>
      </c>
      <c r="K19" s="21">
        <f t="shared" si="3"/>
        <v>207121585</v>
      </c>
      <c r="L19" s="21">
        <f t="shared" si="3"/>
        <v>228050253</v>
      </c>
      <c r="M19" s="21">
        <f t="shared" si="3"/>
        <v>283332050</v>
      </c>
      <c r="N19" s="21">
        <f t="shared" si="3"/>
        <v>718503888</v>
      </c>
      <c r="O19" s="21">
        <f t="shared" si="3"/>
        <v>214742988</v>
      </c>
      <c r="P19" s="21">
        <f t="shared" si="3"/>
        <v>213042929</v>
      </c>
      <c r="Q19" s="21">
        <f t="shared" si="3"/>
        <v>247063789</v>
      </c>
      <c r="R19" s="21">
        <f t="shared" si="3"/>
        <v>674849706</v>
      </c>
      <c r="S19" s="21">
        <f t="shared" si="3"/>
        <v>215616991</v>
      </c>
      <c r="T19" s="21">
        <f t="shared" si="3"/>
        <v>255379488</v>
      </c>
      <c r="U19" s="21">
        <f t="shared" si="3"/>
        <v>256912908</v>
      </c>
      <c r="V19" s="21">
        <f t="shared" si="3"/>
        <v>727909387</v>
      </c>
      <c r="W19" s="21">
        <f t="shared" si="3"/>
        <v>2877547522</v>
      </c>
      <c r="X19" s="21">
        <f t="shared" si="3"/>
        <v>2990374263</v>
      </c>
      <c r="Y19" s="21">
        <f t="shared" si="3"/>
        <v>-112826741</v>
      </c>
      <c r="Z19" s="4">
        <f>+IF(X19&lt;&gt;0,+(Y19/X19)*100,0)</f>
        <v>-3.7729973266560317</v>
      </c>
      <c r="AA19" s="19">
        <f>SUM(AA20:AA23)</f>
        <v>3275744039</v>
      </c>
    </row>
    <row r="20" spans="1:27" ht="13.5">
      <c r="A20" s="5" t="s">
        <v>47</v>
      </c>
      <c r="B20" s="3"/>
      <c r="C20" s="22">
        <v>1851262431</v>
      </c>
      <c r="D20" s="22"/>
      <c r="E20" s="23">
        <v>2072548280</v>
      </c>
      <c r="F20" s="24">
        <v>2072548280</v>
      </c>
      <c r="G20" s="24">
        <v>136954031</v>
      </c>
      <c r="H20" s="24">
        <v>195668688</v>
      </c>
      <c r="I20" s="24">
        <v>187984462</v>
      </c>
      <c r="J20" s="24">
        <v>520607181</v>
      </c>
      <c r="K20" s="24">
        <v>150310136</v>
      </c>
      <c r="L20" s="24">
        <v>155282535</v>
      </c>
      <c r="M20" s="24">
        <v>163800523</v>
      </c>
      <c r="N20" s="24">
        <v>469393194</v>
      </c>
      <c r="O20" s="24">
        <v>148971793</v>
      </c>
      <c r="P20" s="24">
        <v>154002722</v>
      </c>
      <c r="Q20" s="24">
        <v>152700523</v>
      </c>
      <c r="R20" s="24">
        <v>455675038</v>
      </c>
      <c r="S20" s="24">
        <v>155579261</v>
      </c>
      <c r="T20" s="24">
        <v>159384673</v>
      </c>
      <c r="U20" s="24">
        <v>176478774</v>
      </c>
      <c r="V20" s="24">
        <v>491442708</v>
      </c>
      <c r="W20" s="24">
        <v>1937118121</v>
      </c>
      <c r="X20" s="24">
        <v>1930009463</v>
      </c>
      <c r="Y20" s="24">
        <v>7108658</v>
      </c>
      <c r="Z20" s="6">
        <v>0.37</v>
      </c>
      <c r="AA20" s="22">
        <v>2072548280</v>
      </c>
    </row>
    <row r="21" spans="1:27" ht="13.5">
      <c r="A21" s="5" t="s">
        <v>48</v>
      </c>
      <c r="B21" s="3"/>
      <c r="C21" s="22">
        <v>716935385</v>
      </c>
      <c r="D21" s="22"/>
      <c r="E21" s="23">
        <v>920732458</v>
      </c>
      <c r="F21" s="24">
        <v>920732458</v>
      </c>
      <c r="G21" s="24">
        <v>42076704</v>
      </c>
      <c r="H21" s="24">
        <v>100152492</v>
      </c>
      <c r="I21" s="24">
        <v>47287769</v>
      </c>
      <c r="J21" s="24">
        <v>189516965</v>
      </c>
      <c r="K21" s="24">
        <v>42449520</v>
      </c>
      <c r="L21" s="24">
        <v>59304520</v>
      </c>
      <c r="M21" s="24">
        <v>98855473</v>
      </c>
      <c r="N21" s="24">
        <v>200609513</v>
      </c>
      <c r="O21" s="24">
        <v>52546606</v>
      </c>
      <c r="P21" s="24">
        <v>45443934</v>
      </c>
      <c r="Q21" s="24">
        <v>77043121</v>
      </c>
      <c r="R21" s="24">
        <v>175033661</v>
      </c>
      <c r="S21" s="24">
        <v>46726846</v>
      </c>
      <c r="T21" s="24">
        <v>59033411</v>
      </c>
      <c r="U21" s="24">
        <v>42985481</v>
      </c>
      <c r="V21" s="24">
        <v>148745738</v>
      </c>
      <c r="W21" s="24">
        <v>713905877</v>
      </c>
      <c r="X21" s="24">
        <v>790621816</v>
      </c>
      <c r="Y21" s="24">
        <v>-76715939</v>
      </c>
      <c r="Z21" s="6">
        <v>-9.7</v>
      </c>
      <c r="AA21" s="22">
        <v>920732458</v>
      </c>
    </row>
    <row r="22" spans="1:27" ht="13.5">
      <c r="A22" s="5" t="s">
        <v>49</v>
      </c>
      <c r="B22" s="3"/>
      <c r="C22" s="25">
        <v>190517981</v>
      </c>
      <c r="D22" s="25"/>
      <c r="E22" s="26">
        <v>171461457</v>
      </c>
      <c r="F22" s="27">
        <v>171461457</v>
      </c>
      <c r="G22" s="27">
        <v>12491620</v>
      </c>
      <c r="H22" s="27">
        <v>18015521</v>
      </c>
      <c r="I22" s="27">
        <v>9780931</v>
      </c>
      <c r="J22" s="27">
        <v>40288072</v>
      </c>
      <c r="K22" s="27">
        <v>12371028</v>
      </c>
      <c r="L22" s="27">
        <v>11453465</v>
      </c>
      <c r="M22" s="27">
        <v>18680726</v>
      </c>
      <c r="N22" s="27">
        <v>42505219</v>
      </c>
      <c r="O22" s="27">
        <v>11474848</v>
      </c>
      <c r="P22" s="27">
        <v>11705464</v>
      </c>
      <c r="Q22" s="27">
        <v>15397666</v>
      </c>
      <c r="R22" s="27">
        <v>38577978</v>
      </c>
      <c r="S22" s="27">
        <v>12011647</v>
      </c>
      <c r="T22" s="27">
        <v>33367206</v>
      </c>
      <c r="U22" s="27">
        <v>27843158</v>
      </c>
      <c r="V22" s="27">
        <v>73222011</v>
      </c>
      <c r="W22" s="27">
        <v>194593280</v>
      </c>
      <c r="X22" s="27">
        <v>162803568</v>
      </c>
      <c r="Y22" s="27">
        <v>31789712</v>
      </c>
      <c r="Z22" s="7">
        <v>19.53</v>
      </c>
      <c r="AA22" s="25">
        <v>171461457</v>
      </c>
    </row>
    <row r="23" spans="1:27" ht="13.5">
      <c r="A23" s="5" t="s">
        <v>50</v>
      </c>
      <c r="B23" s="3"/>
      <c r="C23" s="22">
        <v>106887967</v>
      </c>
      <c r="D23" s="22"/>
      <c r="E23" s="23">
        <v>111001844</v>
      </c>
      <c r="F23" s="24">
        <v>111001844</v>
      </c>
      <c r="G23" s="24">
        <v>2476232</v>
      </c>
      <c r="H23" s="24">
        <v>1859070</v>
      </c>
      <c r="I23" s="24">
        <v>1537021</v>
      </c>
      <c r="J23" s="24">
        <v>5872323</v>
      </c>
      <c r="K23" s="24">
        <v>1990901</v>
      </c>
      <c r="L23" s="24">
        <v>2009733</v>
      </c>
      <c r="M23" s="24">
        <v>1995328</v>
      </c>
      <c r="N23" s="24">
        <v>5995962</v>
      </c>
      <c r="O23" s="24">
        <v>1749741</v>
      </c>
      <c r="P23" s="24">
        <v>1890809</v>
      </c>
      <c r="Q23" s="24">
        <v>1922479</v>
      </c>
      <c r="R23" s="24">
        <v>5563029</v>
      </c>
      <c r="S23" s="24">
        <v>1299237</v>
      </c>
      <c r="T23" s="24">
        <v>3594198</v>
      </c>
      <c r="U23" s="24">
        <v>9605495</v>
      </c>
      <c r="V23" s="24">
        <v>14498930</v>
      </c>
      <c r="W23" s="24">
        <v>31930244</v>
      </c>
      <c r="X23" s="24">
        <v>106939416</v>
      </c>
      <c r="Y23" s="24">
        <v>-75009172</v>
      </c>
      <c r="Z23" s="6">
        <v>-70.14</v>
      </c>
      <c r="AA23" s="22">
        <v>111001844</v>
      </c>
    </row>
    <row r="24" spans="1:27" ht="13.5">
      <c r="A24" s="2" t="s">
        <v>51</v>
      </c>
      <c r="B24" s="8" t="s">
        <v>52</v>
      </c>
      <c r="C24" s="19">
        <v>58936432</v>
      </c>
      <c r="D24" s="19"/>
      <c r="E24" s="20">
        <v>-12967526</v>
      </c>
      <c r="F24" s="21">
        <v>-12967526</v>
      </c>
      <c r="G24" s="21">
        <v>15735</v>
      </c>
      <c r="H24" s="21">
        <v>3533566</v>
      </c>
      <c r="I24" s="21">
        <v>2110107</v>
      </c>
      <c r="J24" s="21">
        <v>5659408</v>
      </c>
      <c r="K24" s="21">
        <v>1610111</v>
      </c>
      <c r="L24" s="21">
        <v>1578364</v>
      </c>
      <c r="M24" s="21">
        <v>1690144</v>
      </c>
      <c r="N24" s="21">
        <v>4878619</v>
      </c>
      <c r="O24" s="21">
        <v>15030</v>
      </c>
      <c r="P24" s="21">
        <v>7875096</v>
      </c>
      <c r="Q24" s="21">
        <v>3392033</v>
      </c>
      <c r="R24" s="21">
        <v>11282159</v>
      </c>
      <c r="S24" s="21">
        <v>4680673</v>
      </c>
      <c r="T24" s="21">
        <v>1595440</v>
      </c>
      <c r="U24" s="21">
        <v>16925771</v>
      </c>
      <c r="V24" s="21">
        <v>23201884</v>
      </c>
      <c r="W24" s="21">
        <v>45022070</v>
      </c>
      <c r="X24" s="21">
        <v>31371060</v>
      </c>
      <c r="Y24" s="21">
        <v>13651010</v>
      </c>
      <c r="Z24" s="4">
        <v>43.51</v>
      </c>
      <c r="AA24" s="19">
        <v>-12967526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4311939326</v>
      </c>
      <c r="D25" s="40">
        <f>+D5+D9+D15+D19+D24</f>
        <v>0</v>
      </c>
      <c r="E25" s="41">
        <f t="shared" si="4"/>
        <v>4920979703</v>
      </c>
      <c r="F25" s="42">
        <f t="shared" si="4"/>
        <v>4920979703</v>
      </c>
      <c r="G25" s="42">
        <f t="shared" si="4"/>
        <v>327859068</v>
      </c>
      <c r="H25" s="42">
        <f t="shared" si="4"/>
        <v>500760533</v>
      </c>
      <c r="I25" s="42">
        <f t="shared" si="4"/>
        <v>327733753</v>
      </c>
      <c r="J25" s="42">
        <f t="shared" si="4"/>
        <v>1156353354</v>
      </c>
      <c r="K25" s="42">
        <f t="shared" si="4"/>
        <v>295861910</v>
      </c>
      <c r="L25" s="42">
        <f t="shared" si="4"/>
        <v>359113422</v>
      </c>
      <c r="M25" s="42">
        <f t="shared" si="4"/>
        <v>461329697</v>
      </c>
      <c r="N25" s="42">
        <f t="shared" si="4"/>
        <v>1116305029</v>
      </c>
      <c r="O25" s="42">
        <f t="shared" si="4"/>
        <v>318966429</v>
      </c>
      <c r="P25" s="42">
        <f t="shared" si="4"/>
        <v>322260556</v>
      </c>
      <c r="Q25" s="42">
        <f t="shared" si="4"/>
        <v>415263661</v>
      </c>
      <c r="R25" s="42">
        <f t="shared" si="4"/>
        <v>1056490646</v>
      </c>
      <c r="S25" s="42">
        <f t="shared" si="4"/>
        <v>316529676</v>
      </c>
      <c r="T25" s="42">
        <f t="shared" si="4"/>
        <v>446447075</v>
      </c>
      <c r="U25" s="42">
        <f t="shared" si="4"/>
        <v>440351220</v>
      </c>
      <c r="V25" s="42">
        <f t="shared" si="4"/>
        <v>1203327971</v>
      </c>
      <c r="W25" s="42">
        <f t="shared" si="4"/>
        <v>4532477000</v>
      </c>
      <c r="X25" s="42">
        <f t="shared" si="4"/>
        <v>4920979077</v>
      </c>
      <c r="Y25" s="42">
        <f t="shared" si="4"/>
        <v>-388502077</v>
      </c>
      <c r="Z25" s="43">
        <f>+IF(X25&lt;&gt;0,+(Y25/X25)*100,0)</f>
        <v>-7.8948126159651215</v>
      </c>
      <c r="AA25" s="40">
        <f>+AA5+AA9+AA15+AA19+AA24</f>
        <v>4920979703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456124782</v>
      </c>
      <c r="D28" s="19">
        <f>SUM(D29:D31)</f>
        <v>0</v>
      </c>
      <c r="E28" s="20">
        <f t="shared" si="5"/>
        <v>701013460</v>
      </c>
      <c r="F28" s="21">
        <f t="shared" si="5"/>
        <v>701013460</v>
      </c>
      <c r="G28" s="21">
        <f t="shared" si="5"/>
        <v>53259449</v>
      </c>
      <c r="H28" s="21">
        <f t="shared" si="5"/>
        <v>40422190</v>
      </c>
      <c r="I28" s="21">
        <f t="shared" si="5"/>
        <v>41877668</v>
      </c>
      <c r="J28" s="21">
        <f t="shared" si="5"/>
        <v>135559307</v>
      </c>
      <c r="K28" s="21">
        <f t="shared" si="5"/>
        <v>72792541</v>
      </c>
      <c r="L28" s="21">
        <f t="shared" si="5"/>
        <v>47486207</v>
      </c>
      <c r="M28" s="21">
        <f t="shared" si="5"/>
        <v>66586766</v>
      </c>
      <c r="N28" s="21">
        <f t="shared" si="5"/>
        <v>186865514</v>
      </c>
      <c r="O28" s="21">
        <f t="shared" si="5"/>
        <v>43621016</v>
      </c>
      <c r="P28" s="21">
        <f t="shared" si="5"/>
        <v>48898137</v>
      </c>
      <c r="Q28" s="21">
        <f t="shared" si="5"/>
        <v>67959500</v>
      </c>
      <c r="R28" s="21">
        <f t="shared" si="5"/>
        <v>160478653</v>
      </c>
      <c r="S28" s="21">
        <f t="shared" si="5"/>
        <v>63948090</v>
      </c>
      <c r="T28" s="21">
        <f t="shared" si="5"/>
        <v>51022406</v>
      </c>
      <c r="U28" s="21">
        <f t="shared" si="5"/>
        <v>74386210</v>
      </c>
      <c r="V28" s="21">
        <f t="shared" si="5"/>
        <v>189356706</v>
      </c>
      <c r="W28" s="21">
        <f t="shared" si="5"/>
        <v>672260180</v>
      </c>
      <c r="X28" s="21">
        <f t="shared" si="5"/>
        <v>506661756</v>
      </c>
      <c r="Y28" s="21">
        <f t="shared" si="5"/>
        <v>165598424</v>
      </c>
      <c r="Z28" s="4">
        <f>+IF(X28&lt;&gt;0,+(Y28/X28)*100,0)</f>
        <v>32.68421625254857</v>
      </c>
      <c r="AA28" s="19">
        <f>SUM(AA29:AA31)</f>
        <v>701013460</v>
      </c>
    </row>
    <row r="29" spans="1:27" ht="13.5">
      <c r="A29" s="5" t="s">
        <v>33</v>
      </c>
      <c r="B29" s="3"/>
      <c r="C29" s="22">
        <v>10259850</v>
      </c>
      <c r="D29" s="22"/>
      <c r="E29" s="23">
        <v>142460146</v>
      </c>
      <c r="F29" s="24">
        <v>142460146</v>
      </c>
      <c r="G29" s="24">
        <v>7791548</v>
      </c>
      <c r="H29" s="24">
        <v>10651823</v>
      </c>
      <c r="I29" s="24">
        <v>9582315</v>
      </c>
      <c r="J29" s="24">
        <v>28025686</v>
      </c>
      <c r="K29" s="24">
        <v>28472991</v>
      </c>
      <c r="L29" s="24">
        <v>12208442</v>
      </c>
      <c r="M29" s="24">
        <v>19063314</v>
      </c>
      <c r="N29" s="24">
        <v>59744747</v>
      </c>
      <c r="O29" s="24">
        <v>10254938</v>
      </c>
      <c r="P29" s="24">
        <v>10202379</v>
      </c>
      <c r="Q29" s="24">
        <v>12391494</v>
      </c>
      <c r="R29" s="24">
        <v>32848811</v>
      </c>
      <c r="S29" s="24">
        <v>11489109</v>
      </c>
      <c r="T29" s="24">
        <v>11832539</v>
      </c>
      <c r="U29" s="24">
        <v>25616066</v>
      </c>
      <c r="V29" s="24">
        <v>48937714</v>
      </c>
      <c r="W29" s="24">
        <v>169556958</v>
      </c>
      <c r="X29" s="24">
        <v>112227912</v>
      </c>
      <c r="Y29" s="24">
        <v>57329046</v>
      </c>
      <c r="Z29" s="6">
        <v>51.08</v>
      </c>
      <c r="AA29" s="22">
        <v>142460146</v>
      </c>
    </row>
    <row r="30" spans="1:27" ht="13.5">
      <c r="A30" s="5" t="s">
        <v>34</v>
      </c>
      <c r="B30" s="3"/>
      <c r="C30" s="25">
        <v>435758212</v>
      </c>
      <c r="D30" s="25"/>
      <c r="E30" s="26">
        <v>331693888</v>
      </c>
      <c r="F30" s="27">
        <v>331693888</v>
      </c>
      <c r="G30" s="27">
        <v>35642857</v>
      </c>
      <c r="H30" s="27">
        <v>18992772</v>
      </c>
      <c r="I30" s="27">
        <v>20449089</v>
      </c>
      <c r="J30" s="27">
        <v>75084718</v>
      </c>
      <c r="K30" s="27">
        <v>27686712</v>
      </c>
      <c r="L30" s="27">
        <v>22937153</v>
      </c>
      <c r="M30" s="27">
        <v>32902366</v>
      </c>
      <c r="N30" s="27">
        <v>83526231</v>
      </c>
      <c r="O30" s="27">
        <v>21824315</v>
      </c>
      <c r="P30" s="27">
        <v>25600969</v>
      </c>
      <c r="Q30" s="27">
        <v>41724012</v>
      </c>
      <c r="R30" s="27">
        <v>89149296</v>
      </c>
      <c r="S30" s="27">
        <v>30549627</v>
      </c>
      <c r="T30" s="27">
        <v>26118821</v>
      </c>
      <c r="U30" s="27">
        <v>38257538</v>
      </c>
      <c r="V30" s="27">
        <v>94925986</v>
      </c>
      <c r="W30" s="27">
        <v>342686231</v>
      </c>
      <c r="X30" s="27">
        <v>163776816</v>
      </c>
      <c r="Y30" s="27">
        <v>178909415</v>
      </c>
      <c r="Z30" s="7">
        <v>109.24</v>
      </c>
      <c r="AA30" s="25">
        <v>331693888</v>
      </c>
    </row>
    <row r="31" spans="1:27" ht="13.5">
      <c r="A31" s="5" t="s">
        <v>35</v>
      </c>
      <c r="B31" s="3"/>
      <c r="C31" s="22">
        <v>10106720</v>
      </c>
      <c r="D31" s="22"/>
      <c r="E31" s="23">
        <v>226859426</v>
      </c>
      <c r="F31" s="24">
        <v>226859426</v>
      </c>
      <c r="G31" s="24">
        <v>9825044</v>
      </c>
      <c r="H31" s="24">
        <v>10777595</v>
      </c>
      <c r="I31" s="24">
        <v>11846264</v>
      </c>
      <c r="J31" s="24">
        <v>32448903</v>
      </c>
      <c r="K31" s="24">
        <v>16632838</v>
      </c>
      <c r="L31" s="24">
        <v>12340612</v>
      </c>
      <c r="M31" s="24">
        <v>14621086</v>
      </c>
      <c r="N31" s="24">
        <v>43594536</v>
      </c>
      <c r="O31" s="24">
        <v>11541763</v>
      </c>
      <c r="P31" s="24">
        <v>13094789</v>
      </c>
      <c r="Q31" s="24">
        <v>13843994</v>
      </c>
      <c r="R31" s="24">
        <v>38480546</v>
      </c>
      <c r="S31" s="24">
        <v>21909354</v>
      </c>
      <c r="T31" s="24">
        <v>13071046</v>
      </c>
      <c r="U31" s="24">
        <v>10512606</v>
      </c>
      <c r="V31" s="24">
        <v>45493006</v>
      </c>
      <c r="W31" s="24">
        <v>160016991</v>
      </c>
      <c r="X31" s="24">
        <v>230657028</v>
      </c>
      <c r="Y31" s="24">
        <v>-70640037</v>
      </c>
      <c r="Z31" s="6">
        <v>-30.63</v>
      </c>
      <c r="AA31" s="22">
        <v>226859426</v>
      </c>
    </row>
    <row r="32" spans="1:27" ht="13.5">
      <c r="A32" s="2" t="s">
        <v>36</v>
      </c>
      <c r="B32" s="3"/>
      <c r="C32" s="19">
        <f aca="true" t="shared" si="6" ref="C32:Y32">SUM(C33:C37)</f>
        <v>655814027</v>
      </c>
      <c r="D32" s="19">
        <f>SUM(D33:D37)</f>
        <v>0</v>
      </c>
      <c r="E32" s="20">
        <f t="shared" si="6"/>
        <v>515948856</v>
      </c>
      <c r="F32" s="21">
        <f t="shared" si="6"/>
        <v>515948856</v>
      </c>
      <c r="G32" s="21">
        <f t="shared" si="6"/>
        <v>38872012</v>
      </c>
      <c r="H32" s="21">
        <f t="shared" si="6"/>
        <v>42182626</v>
      </c>
      <c r="I32" s="21">
        <f t="shared" si="6"/>
        <v>48482575</v>
      </c>
      <c r="J32" s="21">
        <f t="shared" si="6"/>
        <v>129537213</v>
      </c>
      <c r="K32" s="21">
        <f t="shared" si="6"/>
        <v>59106569</v>
      </c>
      <c r="L32" s="21">
        <f t="shared" si="6"/>
        <v>52401733</v>
      </c>
      <c r="M32" s="21">
        <f t="shared" si="6"/>
        <v>56312315</v>
      </c>
      <c r="N32" s="21">
        <f t="shared" si="6"/>
        <v>167820617</v>
      </c>
      <c r="O32" s="21">
        <f t="shared" si="6"/>
        <v>58113631</v>
      </c>
      <c r="P32" s="21">
        <f t="shared" si="6"/>
        <v>49839893</v>
      </c>
      <c r="Q32" s="21">
        <f t="shared" si="6"/>
        <v>51303925</v>
      </c>
      <c r="R32" s="21">
        <f t="shared" si="6"/>
        <v>159257449</v>
      </c>
      <c r="S32" s="21">
        <f t="shared" si="6"/>
        <v>40929015</v>
      </c>
      <c r="T32" s="21">
        <f t="shared" si="6"/>
        <v>65839279</v>
      </c>
      <c r="U32" s="21">
        <f t="shared" si="6"/>
        <v>71651999</v>
      </c>
      <c r="V32" s="21">
        <f t="shared" si="6"/>
        <v>178420293</v>
      </c>
      <c r="W32" s="21">
        <f t="shared" si="6"/>
        <v>635035572</v>
      </c>
      <c r="X32" s="21">
        <f t="shared" si="6"/>
        <v>569482479</v>
      </c>
      <c r="Y32" s="21">
        <f t="shared" si="6"/>
        <v>65553093</v>
      </c>
      <c r="Z32" s="4">
        <f>+IF(X32&lt;&gt;0,+(Y32/X32)*100,0)</f>
        <v>11.510993826378984</v>
      </c>
      <c r="AA32" s="19">
        <f>SUM(AA33:AA37)</f>
        <v>515948856</v>
      </c>
    </row>
    <row r="33" spans="1:27" ht="13.5">
      <c r="A33" s="5" t="s">
        <v>37</v>
      </c>
      <c r="B33" s="3"/>
      <c r="C33" s="22">
        <v>116573237</v>
      </c>
      <c r="D33" s="22"/>
      <c r="E33" s="23">
        <v>120083675</v>
      </c>
      <c r="F33" s="24">
        <v>120083675</v>
      </c>
      <c r="G33" s="24">
        <v>10028732</v>
      </c>
      <c r="H33" s="24">
        <v>10336777</v>
      </c>
      <c r="I33" s="24">
        <v>11202392</v>
      </c>
      <c r="J33" s="24">
        <v>31567901</v>
      </c>
      <c r="K33" s="24">
        <v>15691810</v>
      </c>
      <c r="L33" s="24">
        <v>11402674</v>
      </c>
      <c r="M33" s="24">
        <v>13158915</v>
      </c>
      <c r="N33" s="24">
        <v>40253399</v>
      </c>
      <c r="O33" s="24">
        <v>10594260</v>
      </c>
      <c r="P33" s="24">
        <v>12104778</v>
      </c>
      <c r="Q33" s="24">
        <v>11466505</v>
      </c>
      <c r="R33" s="24">
        <v>34165543</v>
      </c>
      <c r="S33" s="24">
        <v>11588382</v>
      </c>
      <c r="T33" s="24">
        <v>14563002</v>
      </c>
      <c r="U33" s="24">
        <v>20122268</v>
      </c>
      <c r="V33" s="24">
        <v>46273652</v>
      </c>
      <c r="W33" s="24">
        <v>152260495</v>
      </c>
      <c r="X33" s="24">
        <v>151063716</v>
      </c>
      <c r="Y33" s="24">
        <v>1196779</v>
      </c>
      <c r="Z33" s="6">
        <v>0.79</v>
      </c>
      <c r="AA33" s="22">
        <v>120083675</v>
      </c>
    </row>
    <row r="34" spans="1:27" ht="13.5">
      <c r="A34" s="5" t="s">
        <v>38</v>
      </c>
      <c r="B34" s="3"/>
      <c r="C34" s="22">
        <v>168142400</v>
      </c>
      <c r="D34" s="22"/>
      <c r="E34" s="23">
        <v>118289745</v>
      </c>
      <c r="F34" s="24">
        <v>118289745</v>
      </c>
      <c r="G34" s="24">
        <v>10532339</v>
      </c>
      <c r="H34" s="24">
        <v>10035432</v>
      </c>
      <c r="I34" s="24">
        <v>10212677</v>
      </c>
      <c r="J34" s="24">
        <v>30780448</v>
      </c>
      <c r="K34" s="24">
        <v>13154479</v>
      </c>
      <c r="L34" s="24">
        <v>12039286</v>
      </c>
      <c r="M34" s="24">
        <v>9341827</v>
      </c>
      <c r="N34" s="24">
        <v>34535592</v>
      </c>
      <c r="O34" s="24">
        <v>9649325</v>
      </c>
      <c r="P34" s="24">
        <v>10665388</v>
      </c>
      <c r="Q34" s="24">
        <v>13372054</v>
      </c>
      <c r="R34" s="24">
        <v>33686767</v>
      </c>
      <c r="S34" s="24">
        <v>12176340</v>
      </c>
      <c r="T34" s="24">
        <v>12176518</v>
      </c>
      <c r="U34" s="24">
        <v>14138856</v>
      </c>
      <c r="V34" s="24">
        <v>38491714</v>
      </c>
      <c r="W34" s="24">
        <v>137494521</v>
      </c>
      <c r="X34" s="24">
        <v>119250552</v>
      </c>
      <c r="Y34" s="24">
        <v>18243969</v>
      </c>
      <c r="Z34" s="6">
        <v>15.3</v>
      </c>
      <c r="AA34" s="22">
        <v>118289745</v>
      </c>
    </row>
    <row r="35" spans="1:27" ht="13.5">
      <c r="A35" s="5" t="s">
        <v>39</v>
      </c>
      <c r="B35" s="3"/>
      <c r="C35" s="22">
        <v>274714462</v>
      </c>
      <c r="D35" s="22"/>
      <c r="E35" s="23">
        <v>237205441</v>
      </c>
      <c r="F35" s="24">
        <v>237205441</v>
      </c>
      <c r="G35" s="24">
        <v>16054924</v>
      </c>
      <c r="H35" s="24">
        <v>19432797</v>
      </c>
      <c r="I35" s="24">
        <v>24464581</v>
      </c>
      <c r="J35" s="24">
        <v>59952302</v>
      </c>
      <c r="K35" s="24">
        <v>27094450</v>
      </c>
      <c r="L35" s="24">
        <v>25755487</v>
      </c>
      <c r="M35" s="24">
        <v>30486798</v>
      </c>
      <c r="N35" s="24">
        <v>83336735</v>
      </c>
      <c r="O35" s="24">
        <v>35163848</v>
      </c>
      <c r="P35" s="24">
        <v>24465192</v>
      </c>
      <c r="Q35" s="24">
        <v>22330646</v>
      </c>
      <c r="R35" s="24">
        <v>81959686</v>
      </c>
      <c r="S35" s="24">
        <v>14322756</v>
      </c>
      <c r="T35" s="24">
        <v>32537014</v>
      </c>
      <c r="U35" s="24">
        <v>32236987</v>
      </c>
      <c r="V35" s="24">
        <v>79096757</v>
      </c>
      <c r="W35" s="24">
        <v>304345480</v>
      </c>
      <c r="X35" s="24">
        <v>233103459</v>
      </c>
      <c r="Y35" s="24">
        <v>71242021</v>
      </c>
      <c r="Z35" s="6">
        <v>30.56</v>
      </c>
      <c r="AA35" s="22">
        <v>237205441</v>
      </c>
    </row>
    <row r="36" spans="1:27" ht="13.5">
      <c r="A36" s="5" t="s">
        <v>40</v>
      </c>
      <c r="B36" s="3"/>
      <c r="C36" s="22">
        <v>67594042</v>
      </c>
      <c r="D36" s="22"/>
      <c r="E36" s="23">
        <v>32151291</v>
      </c>
      <c r="F36" s="24">
        <v>32151291</v>
      </c>
      <c r="G36" s="24">
        <v>1922786</v>
      </c>
      <c r="H36" s="24">
        <v>2050101</v>
      </c>
      <c r="I36" s="24">
        <v>2273465</v>
      </c>
      <c r="J36" s="24">
        <v>6246352</v>
      </c>
      <c r="K36" s="24">
        <v>2626872</v>
      </c>
      <c r="L36" s="24">
        <v>2872476</v>
      </c>
      <c r="M36" s="24">
        <v>2962956</v>
      </c>
      <c r="N36" s="24">
        <v>8462304</v>
      </c>
      <c r="O36" s="24">
        <v>2379743</v>
      </c>
      <c r="P36" s="24">
        <v>2282248</v>
      </c>
      <c r="Q36" s="24">
        <v>3807775</v>
      </c>
      <c r="R36" s="24">
        <v>8469766</v>
      </c>
      <c r="S36" s="24">
        <v>2491663</v>
      </c>
      <c r="T36" s="24">
        <v>6038767</v>
      </c>
      <c r="U36" s="24">
        <v>4822852</v>
      </c>
      <c r="V36" s="24">
        <v>13353282</v>
      </c>
      <c r="W36" s="24">
        <v>36531704</v>
      </c>
      <c r="X36" s="24">
        <v>41912028</v>
      </c>
      <c r="Y36" s="24">
        <v>-5380324</v>
      </c>
      <c r="Z36" s="6">
        <v>-12.84</v>
      </c>
      <c r="AA36" s="22">
        <v>32151291</v>
      </c>
    </row>
    <row r="37" spans="1:27" ht="13.5">
      <c r="A37" s="5" t="s">
        <v>41</v>
      </c>
      <c r="B37" s="3"/>
      <c r="C37" s="25">
        <v>28789886</v>
      </c>
      <c r="D37" s="25"/>
      <c r="E37" s="26">
        <v>8218704</v>
      </c>
      <c r="F37" s="27">
        <v>8218704</v>
      </c>
      <c r="G37" s="27">
        <v>333231</v>
      </c>
      <c r="H37" s="27">
        <v>327519</v>
      </c>
      <c r="I37" s="27">
        <v>329460</v>
      </c>
      <c r="J37" s="27">
        <v>990210</v>
      </c>
      <c r="K37" s="27">
        <v>538958</v>
      </c>
      <c r="L37" s="27">
        <v>331810</v>
      </c>
      <c r="M37" s="27">
        <v>361819</v>
      </c>
      <c r="N37" s="27">
        <v>1232587</v>
      </c>
      <c r="O37" s="27">
        <v>326455</v>
      </c>
      <c r="P37" s="27">
        <v>322287</v>
      </c>
      <c r="Q37" s="27">
        <v>326945</v>
      </c>
      <c r="R37" s="27">
        <v>975687</v>
      </c>
      <c r="S37" s="27">
        <v>349874</v>
      </c>
      <c r="T37" s="27">
        <v>523978</v>
      </c>
      <c r="U37" s="27">
        <v>331036</v>
      </c>
      <c r="V37" s="27">
        <v>1204888</v>
      </c>
      <c r="W37" s="27">
        <v>4403372</v>
      </c>
      <c r="X37" s="27">
        <v>24152724</v>
      </c>
      <c r="Y37" s="27">
        <v>-19749352</v>
      </c>
      <c r="Z37" s="7">
        <v>-81.77</v>
      </c>
      <c r="AA37" s="25">
        <v>8218704</v>
      </c>
    </row>
    <row r="38" spans="1:27" ht="13.5">
      <c r="A38" s="2" t="s">
        <v>42</v>
      </c>
      <c r="B38" s="8"/>
      <c r="C38" s="19">
        <f aca="true" t="shared" si="7" ref="C38:Y38">SUM(C39:C41)</f>
        <v>376141712</v>
      </c>
      <c r="D38" s="19">
        <f>SUM(D39:D41)</f>
        <v>0</v>
      </c>
      <c r="E38" s="20">
        <f t="shared" si="7"/>
        <v>431541952</v>
      </c>
      <c r="F38" s="21">
        <f t="shared" si="7"/>
        <v>431541952</v>
      </c>
      <c r="G38" s="21">
        <f t="shared" si="7"/>
        <v>27599405</v>
      </c>
      <c r="H38" s="21">
        <f t="shared" si="7"/>
        <v>27560221</v>
      </c>
      <c r="I38" s="21">
        <f t="shared" si="7"/>
        <v>46455535</v>
      </c>
      <c r="J38" s="21">
        <f t="shared" si="7"/>
        <v>101615161</v>
      </c>
      <c r="K38" s="21">
        <f t="shared" si="7"/>
        <v>37060687</v>
      </c>
      <c r="L38" s="21">
        <f t="shared" si="7"/>
        <v>33304178</v>
      </c>
      <c r="M38" s="21">
        <f t="shared" si="7"/>
        <v>35809601</v>
      </c>
      <c r="N38" s="21">
        <f t="shared" si="7"/>
        <v>106174466</v>
      </c>
      <c r="O38" s="21">
        <f t="shared" si="7"/>
        <v>29771704</v>
      </c>
      <c r="P38" s="21">
        <f t="shared" si="7"/>
        <v>33131873</v>
      </c>
      <c r="Q38" s="21">
        <f t="shared" si="7"/>
        <v>32841484</v>
      </c>
      <c r="R38" s="21">
        <f t="shared" si="7"/>
        <v>95745061</v>
      </c>
      <c r="S38" s="21">
        <f t="shared" si="7"/>
        <v>29768889</v>
      </c>
      <c r="T38" s="21">
        <f t="shared" si="7"/>
        <v>37022860</v>
      </c>
      <c r="U38" s="21">
        <f t="shared" si="7"/>
        <v>27788434</v>
      </c>
      <c r="V38" s="21">
        <f t="shared" si="7"/>
        <v>94580183</v>
      </c>
      <c r="W38" s="21">
        <f t="shared" si="7"/>
        <v>398114871</v>
      </c>
      <c r="X38" s="21">
        <f t="shared" si="7"/>
        <v>542480088</v>
      </c>
      <c r="Y38" s="21">
        <f t="shared" si="7"/>
        <v>-144365217</v>
      </c>
      <c r="Z38" s="4">
        <f>+IF(X38&lt;&gt;0,+(Y38/X38)*100,0)</f>
        <v>-26.612076681420977</v>
      </c>
      <c r="AA38" s="19">
        <f>SUM(AA39:AA41)</f>
        <v>431541952</v>
      </c>
    </row>
    <row r="39" spans="1:27" ht="13.5">
      <c r="A39" s="5" t="s">
        <v>43</v>
      </c>
      <c r="B39" s="3"/>
      <c r="C39" s="22">
        <v>93488924</v>
      </c>
      <c r="D39" s="22"/>
      <c r="E39" s="23">
        <v>68179367</v>
      </c>
      <c r="F39" s="24">
        <v>68179367</v>
      </c>
      <c r="G39" s="24">
        <v>5137897</v>
      </c>
      <c r="H39" s="24">
        <v>5000979</v>
      </c>
      <c r="I39" s="24">
        <v>5393812</v>
      </c>
      <c r="J39" s="24">
        <v>15532688</v>
      </c>
      <c r="K39" s="24">
        <v>7587120</v>
      </c>
      <c r="L39" s="24">
        <v>5309288</v>
      </c>
      <c r="M39" s="24">
        <v>6101956</v>
      </c>
      <c r="N39" s="24">
        <v>18998364</v>
      </c>
      <c r="O39" s="24">
        <v>5523118</v>
      </c>
      <c r="P39" s="24">
        <v>6057296</v>
      </c>
      <c r="Q39" s="24">
        <v>5794622</v>
      </c>
      <c r="R39" s="24">
        <v>17375036</v>
      </c>
      <c r="S39" s="24">
        <v>5800833</v>
      </c>
      <c r="T39" s="24">
        <v>7756152</v>
      </c>
      <c r="U39" s="24">
        <v>8717450</v>
      </c>
      <c r="V39" s="24">
        <v>22274435</v>
      </c>
      <c r="W39" s="24">
        <v>74180523</v>
      </c>
      <c r="X39" s="24">
        <v>107349540</v>
      </c>
      <c r="Y39" s="24">
        <v>-33169017</v>
      </c>
      <c r="Z39" s="6">
        <v>-30.9</v>
      </c>
      <c r="AA39" s="22">
        <v>68179367</v>
      </c>
    </row>
    <row r="40" spans="1:27" ht="13.5">
      <c r="A40" s="5" t="s">
        <v>44</v>
      </c>
      <c r="B40" s="3"/>
      <c r="C40" s="22">
        <v>273656695</v>
      </c>
      <c r="D40" s="22"/>
      <c r="E40" s="23">
        <v>352576318</v>
      </c>
      <c r="F40" s="24">
        <v>352576318</v>
      </c>
      <c r="G40" s="24">
        <v>19219200</v>
      </c>
      <c r="H40" s="24">
        <v>19216512</v>
      </c>
      <c r="I40" s="24">
        <v>36760282</v>
      </c>
      <c r="J40" s="24">
        <v>75195994</v>
      </c>
      <c r="K40" s="24">
        <v>23790387</v>
      </c>
      <c r="L40" s="24">
        <v>24212798</v>
      </c>
      <c r="M40" s="24">
        <v>25661478</v>
      </c>
      <c r="N40" s="24">
        <v>73664663</v>
      </c>
      <c r="O40" s="24">
        <v>19951147</v>
      </c>
      <c r="P40" s="24">
        <v>22959642</v>
      </c>
      <c r="Q40" s="24">
        <v>22990881</v>
      </c>
      <c r="R40" s="24">
        <v>65901670</v>
      </c>
      <c r="S40" s="24">
        <v>20216665</v>
      </c>
      <c r="T40" s="24">
        <v>24884727</v>
      </c>
      <c r="U40" s="24">
        <v>13834858</v>
      </c>
      <c r="V40" s="24">
        <v>58936250</v>
      </c>
      <c r="W40" s="24">
        <v>273698577</v>
      </c>
      <c r="X40" s="24">
        <v>435130548</v>
      </c>
      <c r="Y40" s="24">
        <v>-161431971</v>
      </c>
      <c r="Z40" s="6">
        <v>-37.1</v>
      </c>
      <c r="AA40" s="22">
        <v>352576318</v>
      </c>
    </row>
    <row r="41" spans="1:27" ht="13.5">
      <c r="A41" s="5" t="s">
        <v>45</v>
      </c>
      <c r="B41" s="3"/>
      <c r="C41" s="22">
        <v>8996093</v>
      </c>
      <c r="D41" s="22"/>
      <c r="E41" s="23">
        <v>10786267</v>
      </c>
      <c r="F41" s="24">
        <v>10786267</v>
      </c>
      <c r="G41" s="24">
        <v>3242308</v>
      </c>
      <c r="H41" s="24">
        <v>3342730</v>
      </c>
      <c r="I41" s="24">
        <v>4301441</v>
      </c>
      <c r="J41" s="24">
        <v>10886479</v>
      </c>
      <c r="K41" s="24">
        <v>5683180</v>
      </c>
      <c r="L41" s="24">
        <v>3782092</v>
      </c>
      <c r="M41" s="24">
        <v>4046167</v>
      </c>
      <c r="N41" s="24">
        <v>13511439</v>
      </c>
      <c r="O41" s="24">
        <v>4297439</v>
      </c>
      <c r="P41" s="24">
        <v>4114935</v>
      </c>
      <c r="Q41" s="24">
        <v>4055981</v>
      </c>
      <c r="R41" s="24">
        <v>12468355</v>
      </c>
      <c r="S41" s="24">
        <v>3751391</v>
      </c>
      <c r="T41" s="24">
        <v>4381981</v>
      </c>
      <c r="U41" s="24">
        <v>5236126</v>
      </c>
      <c r="V41" s="24">
        <v>13369498</v>
      </c>
      <c r="W41" s="24">
        <v>50235771</v>
      </c>
      <c r="X41" s="24"/>
      <c r="Y41" s="24">
        <v>50235771</v>
      </c>
      <c r="Z41" s="6">
        <v>0</v>
      </c>
      <c r="AA41" s="22">
        <v>10786267</v>
      </c>
    </row>
    <row r="42" spans="1:27" ht="13.5">
      <c r="A42" s="2" t="s">
        <v>46</v>
      </c>
      <c r="B42" s="8"/>
      <c r="C42" s="19">
        <f aca="true" t="shared" si="8" ref="C42:Y42">SUM(C43:C46)</f>
        <v>2694648071</v>
      </c>
      <c r="D42" s="19">
        <f>SUM(D43:D46)</f>
        <v>0</v>
      </c>
      <c r="E42" s="20">
        <f t="shared" si="8"/>
        <v>2844339698</v>
      </c>
      <c r="F42" s="21">
        <f t="shared" si="8"/>
        <v>2844339698</v>
      </c>
      <c r="G42" s="21">
        <f t="shared" si="8"/>
        <v>31682227</v>
      </c>
      <c r="H42" s="21">
        <f t="shared" si="8"/>
        <v>431495280</v>
      </c>
      <c r="I42" s="21">
        <f t="shared" si="8"/>
        <v>85827953</v>
      </c>
      <c r="J42" s="21">
        <f t="shared" si="8"/>
        <v>549005460</v>
      </c>
      <c r="K42" s="21">
        <f t="shared" si="8"/>
        <v>233441387</v>
      </c>
      <c r="L42" s="21">
        <f t="shared" si="8"/>
        <v>500344170</v>
      </c>
      <c r="M42" s="21">
        <f t="shared" si="8"/>
        <v>-117489108</v>
      </c>
      <c r="N42" s="21">
        <f t="shared" si="8"/>
        <v>616296449</v>
      </c>
      <c r="O42" s="21">
        <f t="shared" si="8"/>
        <v>192133242</v>
      </c>
      <c r="P42" s="21">
        <f t="shared" si="8"/>
        <v>179029234</v>
      </c>
      <c r="Q42" s="21">
        <f t="shared" si="8"/>
        <v>190541692</v>
      </c>
      <c r="R42" s="21">
        <f t="shared" si="8"/>
        <v>561704168</v>
      </c>
      <c r="S42" s="21">
        <f t="shared" si="8"/>
        <v>185324148</v>
      </c>
      <c r="T42" s="21">
        <f t="shared" si="8"/>
        <v>248667612</v>
      </c>
      <c r="U42" s="21">
        <f t="shared" si="8"/>
        <v>216075880</v>
      </c>
      <c r="V42" s="21">
        <f t="shared" si="8"/>
        <v>650067640</v>
      </c>
      <c r="W42" s="21">
        <f t="shared" si="8"/>
        <v>2377073717</v>
      </c>
      <c r="X42" s="21">
        <f t="shared" si="8"/>
        <v>2794210502</v>
      </c>
      <c r="Y42" s="21">
        <f t="shared" si="8"/>
        <v>-417136785</v>
      </c>
      <c r="Z42" s="4">
        <f>+IF(X42&lt;&gt;0,+(Y42/X42)*100,0)</f>
        <v>-14.928609877510224</v>
      </c>
      <c r="AA42" s="19">
        <f>SUM(AA43:AA46)</f>
        <v>2844339698</v>
      </c>
    </row>
    <row r="43" spans="1:27" ht="13.5">
      <c r="A43" s="5" t="s">
        <v>47</v>
      </c>
      <c r="B43" s="3"/>
      <c r="C43" s="22">
        <v>1697839977</v>
      </c>
      <c r="D43" s="22"/>
      <c r="E43" s="23">
        <v>1693598291</v>
      </c>
      <c r="F43" s="24">
        <v>1693598291</v>
      </c>
      <c r="G43" s="24">
        <v>14555013</v>
      </c>
      <c r="H43" s="24">
        <v>375475593</v>
      </c>
      <c r="I43" s="24">
        <v>23971757</v>
      </c>
      <c r="J43" s="24">
        <v>414002363</v>
      </c>
      <c r="K43" s="24">
        <v>127875514</v>
      </c>
      <c r="L43" s="24">
        <v>317635361</v>
      </c>
      <c r="M43" s="24">
        <v>-70355699</v>
      </c>
      <c r="N43" s="24">
        <v>375155176</v>
      </c>
      <c r="O43" s="24">
        <v>119410356</v>
      </c>
      <c r="P43" s="24">
        <v>119628272</v>
      </c>
      <c r="Q43" s="24">
        <v>125212519</v>
      </c>
      <c r="R43" s="24">
        <v>364251147</v>
      </c>
      <c r="S43" s="24">
        <v>123868318</v>
      </c>
      <c r="T43" s="24">
        <v>220230232</v>
      </c>
      <c r="U43" s="24">
        <v>108392416</v>
      </c>
      <c r="V43" s="24">
        <v>452490966</v>
      </c>
      <c r="W43" s="24">
        <v>1605899652</v>
      </c>
      <c r="X43" s="24">
        <v>1634829127</v>
      </c>
      <c r="Y43" s="24">
        <v>-28929475</v>
      </c>
      <c r="Z43" s="6">
        <v>-1.77</v>
      </c>
      <c r="AA43" s="22">
        <v>1693598291</v>
      </c>
    </row>
    <row r="44" spans="1:27" ht="13.5">
      <c r="A44" s="5" t="s">
        <v>48</v>
      </c>
      <c r="B44" s="3"/>
      <c r="C44" s="22">
        <v>620375312</v>
      </c>
      <c r="D44" s="22"/>
      <c r="E44" s="23">
        <v>791868410</v>
      </c>
      <c r="F44" s="24">
        <v>791868410</v>
      </c>
      <c r="G44" s="24">
        <v>7878933</v>
      </c>
      <c r="H44" s="24">
        <v>38877528</v>
      </c>
      <c r="I44" s="24">
        <v>40865056</v>
      </c>
      <c r="J44" s="24">
        <v>87621517</v>
      </c>
      <c r="K44" s="24">
        <v>74130828</v>
      </c>
      <c r="L44" s="24">
        <v>138377391</v>
      </c>
      <c r="M44" s="24">
        <v>-46875357</v>
      </c>
      <c r="N44" s="24">
        <v>165632862</v>
      </c>
      <c r="O44" s="24">
        <v>52929420</v>
      </c>
      <c r="P44" s="24">
        <v>39625084</v>
      </c>
      <c r="Q44" s="24">
        <v>43763197</v>
      </c>
      <c r="R44" s="24">
        <v>136317701</v>
      </c>
      <c r="S44" s="24">
        <v>43525248</v>
      </c>
      <c r="T44" s="24">
        <v>15779468</v>
      </c>
      <c r="U44" s="24">
        <v>77585001</v>
      </c>
      <c r="V44" s="24">
        <v>136889717</v>
      </c>
      <c r="W44" s="24">
        <v>526461797</v>
      </c>
      <c r="X44" s="24">
        <v>816318043</v>
      </c>
      <c r="Y44" s="24">
        <v>-289856246</v>
      </c>
      <c r="Z44" s="6">
        <v>-35.51</v>
      </c>
      <c r="AA44" s="22">
        <v>791868410</v>
      </c>
    </row>
    <row r="45" spans="1:27" ht="13.5">
      <c r="A45" s="5" t="s">
        <v>49</v>
      </c>
      <c r="B45" s="3"/>
      <c r="C45" s="25">
        <v>222162543</v>
      </c>
      <c r="D45" s="25"/>
      <c r="E45" s="26">
        <v>236812108</v>
      </c>
      <c r="F45" s="27">
        <v>236812108</v>
      </c>
      <c r="G45" s="27">
        <v>6134686</v>
      </c>
      <c r="H45" s="27">
        <v>13966479</v>
      </c>
      <c r="I45" s="27">
        <v>16463931</v>
      </c>
      <c r="J45" s="27">
        <v>36565096</v>
      </c>
      <c r="K45" s="27">
        <v>25384252</v>
      </c>
      <c r="L45" s="27">
        <v>40407140</v>
      </c>
      <c r="M45" s="27">
        <v>-5327123</v>
      </c>
      <c r="N45" s="27">
        <v>60464269</v>
      </c>
      <c r="O45" s="27">
        <v>15688085</v>
      </c>
      <c r="P45" s="27">
        <v>15160585</v>
      </c>
      <c r="Q45" s="27">
        <v>17444658</v>
      </c>
      <c r="R45" s="27">
        <v>48293328</v>
      </c>
      <c r="S45" s="27">
        <v>14740301</v>
      </c>
      <c r="T45" s="27">
        <v>8947240</v>
      </c>
      <c r="U45" s="27">
        <v>23868005</v>
      </c>
      <c r="V45" s="27">
        <v>47555546</v>
      </c>
      <c r="W45" s="27">
        <v>192878239</v>
      </c>
      <c r="X45" s="27">
        <v>228985896</v>
      </c>
      <c r="Y45" s="27">
        <v>-36107657</v>
      </c>
      <c r="Z45" s="7">
        <v>-15.77</v>
      </c>
      <c r="AA45" s="25">
        <v>236812108</v>
      </c>
    </row>
    <row r="46" spans="1:27" ht="13.5">
      <c r="A46" s="5" t="s">
        <v>50</v>
      </c>
      <c r="B46" s="3"/>
      <c r="C46" s="22">
        <v>154270239</v>
      </c>
      <c r="D46" s="22"/>
      <c r="E46" s="23">
        <v>122060889</v>
      </c>
      <c r="F46" s="24">
        <v>122060889</v>
      </c>
      <c r="G46" s="24">
        <v>3113595</v>
      </c>
      <c r="H46" s="24">
        <v>3175680</v>
      </c>
      <c r="I46" s="24">
        <v>4527209</v>
      </c>
      <c r="J46" s="24">
        <v>10816484</v>
      </c>
      <c r="K46" s="24">
        <v>6050793</v>
      </c>
      <c r="L46" s="24">
        <v>3924278</v>
      </c>
      <c r="M46" s="24">
        <v>5069071</v>
      </c>
      <c r="N46" s="24">
        <v>15044142</v>
      </c>
      <c r="O46" s="24">
        <v>4105381</v>
      </c>
      <c r="P46" s="24">
        <v>4615293</v>
      </c>
      <c r="Q46" s="24">
        <v>4121318</v>
      </c>
      <c r="R46" s="24">
        <v>12841992</v>
      </c>
      <c r="S46" s="24">
        <v>3190281</v>
      </c>
      <c r="T46" s="24">
        <v>3710672</v>
      </c>
      <c r="U46" s="24">
        <v>6230458</v>
      </c>
      <c r="V46" s="24">
        <v>13131411</v>
      </c>
      <c r="W46" s="24">
        <v>51834029</v>
      </c>
      <c r="X46" s="24">
        <v>114077436</v>
      </c>
      <c r="Y46" s="24">
        <v>-62243407</v>
      </c>
      <c r="Z46" s="6">
        <v>-54.56</v>
      </c>
      <c r="AA46" s="22">
        <v>122060889</v>
      </c>
    </row>
    <row r="47" spans="1:27" ht="13.5">
      <c r="A47" s="2" t="s">
        <v>51</v>
      </c>
      <c r="B47" s="8" t="s">
        <v>52</v>
      </c>
      <c r="C47" s="19">
        <v>76905838</v>
      </c>
      <c r="D47" s="19"/>
      <c r="E47" s="20">
        <v>-39273826</v>
      </c>
      <c r="F47" s="21">
        <v>-39273826</v>
      </c>
      <c r="G47" s="21">
        <v>3928556</v>
      </c>
      <c r="H47" s="21">
        <v>3011021</v>
      </c>
      <c r="I47" s="21">
        <v>3646279</v>
      </c>
      <c r="J47" s="21">
        <v>10585856</v>
      </c>
      <c r="K47" s="21">
        <v>5157241</v>
      </c>
      <c r="L47" s="21">
        <v>3963879</v>
      </c>
      <c r="M47" s="21">
        <v>4312053</v>
      </c>
      <c r="N47" s="21">
        <v>13433173</v>
      </c>
      <c r="O47" s="21">
        <v>4688053</v>
      </c>
      <c r="P47" s="21">
        <v>4814774</v>
      </c>
      <c r="Q47" s="21">
        <v>6246019</v>
      </c>
      <c r="R47" s="21">
        <v>15748846</v>
      </c>
      <c r="S47" s="21">
        <v>4384928</v>
      </c>
      <c r="T47" s="21">
        <v>5182014</v>
      </c>
      <c r="U47" s="21">
        <v>7270781</v>
      </c>
      <c r="V47" s="21">
        <v>16837723</v>
      </c>
      <c r="W47" s="21">
        <v>56605598</v>
      </c>
      <c r="X47" s="21">
        <v>40734612</v>
      </c>
      <c r="Y47" s="21">
        <v>15870986</v>
      </c>
      <c r="Z47" s="4">
        <v>38.96</v>
      </c>
      <c r="AA47" s="19">
        <v>-39273826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4259634430</v>
      </c>
      <c r="D48" s="40">
        <f>+D28+D32+D38+D42+D47</f>
        <v>0</v>
      </c>
      <c r="E48" s="41">
        <f t="shared" si="9"/>
        <v>4453570140</v>
      </c>
      <c r="F48" s="42">
        <f t="shared" si="9"/>
        <v>4453570140</v>
      </c>
      <c r="G48" s="42">
        <f t="shared" si="9"/>
        <v>155341649</v>
      </c>
      <c r="H48" s="42">
        <f t="shared" si="9"/>
        <v>544671338</v>
      </c>
      <c r="I48" s="42">
        <f t="shared" si="9"/>
        <v>226290010</v>
      </c>
      <c r="J48" s="42">
        <f t="shared" si="9"/>
        <v>926302997</v>
      </c>
      <c r="K48" s="42">
        <f t="shared" si="9"/>
        <v>407558425</v>
      </c>
      <c r="L48" s="42">
        <f t="shared" si="9"/>
        <v>637500167</v>
      </c>
      <c r="M48" s="42">
        <f t="shared" si="9"/>
        <v>45531627</v>
      </c>
      <c r="N48" s="42">
        <f t="shared" si="9"/>
        <v>1090590219</v>
      </c>
      <c r="O48" s="42">
        <f t="shared" si="9"/>
        <v>328327646</v>
      </c>
      <c r="P48" s="42">
        <f t="shared" si="9"/>
        <v>315713911</v>
      </c>
      <c r="Q48" s="42">
        <f t="shared" si="9"/>
        <v>348892620</v>
      </c>
      <c r="R48" s="42">
        <f t="shared" si="9"/>
        <v>992934177</v>
      </c>
      <c r="S48" s="42">
        <f t="shared" si="9"/>
        <v>324355070</v>
      </c>
      <c r="T48" s="42">
        <f t="shared" si="9"/>
        <v>407734171</v>
      </c>
      <c r="U48" s="42">
        <f t="shared" si="9"/>
        <v>397173304</v>
      </c>
      <c r="V48" s="42">
        <f t="shared" si="9"/>
        <v>1129262545</v>
      </c>
      <c r="W48" s="42">
        <f t="shared" si="9"/>
        <v>4139089938</v>
      </c>
      <c r="X48" s="42">
        <f t="shared" si="9"/>
        <v>4453569437</v>
      </c>
      <c r="Y48" s="42">
        <f t="shared" si="9"/>
        <v>-314479499</v>
      </c>
      <c r="Z48" s="43">
        <f>+IF(X48&lt;&gt;0,+(Y48/X48)*100,0)</f>
        <v>-7.061291026189517</v>
      </c>
      <c r="AA48" s="40">
        <f>+AA28+AA32+AA38+AA42+AA47</f>
        <v>4453570140</v>
      </c>
    </row>
    <row r="49" spans="1:27" ht="13.5">
      <c r="A49" s="14" t="s">
        <v>58</v>
      </c>
      <c r="B49" s="15"/>
      <c r="C49" s="44">
        <f aca="true" t="shared" si="10" ref="C49:Y49">+C25-C48</f>
        <v>52304896</v>
      </c>
      <c r="D49" s="44">
        <f>+D25-D48</f>
        <v>0</v>
      </c>
      <c r="E49" s="45">
        <f t="shared" si="10"/>
        <v>467409563</v>
      </c>
      <c r="F49" s="46">
        <f t="shared" si="10"/>
        <v>467409563</v>
      </c>
      <c r="G49" s="46">
        <f t="shared" si="10"/>
        <v>172517419</v>
      </c>
      <c r="H49" s="46">
        <f t="shared" si="10"/>
        <v>-43910805</v>
      </c>
      <c r="I49" s="46">
        <f t="shared" si="10"/>
        <v>101443743</v>
      </c>
      <c r="J49" s="46">
        <f t="shared" si="10"/>
        <v>230050357</v>
      </c>
      <c r="K49" s="46">
        <f t="shared" si="10"/>
        <v>-111696515</v>
      </c>
      <c r="L49" s="46">
        <f t="shared" si="10"/>
        <v>-278386745</v>
      </c>
      <c r="M49" s="46">
        <f t="shared" si="10"/>
        <v>415798070</v>
      </c>
      <c r="N49" s="46">
        <f t="shared" si="10"/>
        <v>25714810</v>
      </c>
      <c r="O49" s="46">
        <f t="shared" si="10"/>
        <v>-9361217</v>
      </c>
      <c r="P49" s="46">
        <f t="shared" si="10"/>
        <v>6546645</v>
      </c>
      <c r="Q49" s="46">
        <f t="shared" si="10"/>
        <v>66371041</v>
      </c>
      <c r="R49" s="46">
        <f t="shared" si="10"/>
        <v>63556469</v>
      </c>
      <c r="S49" s="46">
        <f t="shared" si="10"/>
        <v>-7825394</v>
      </c>
      <c r="T49" s="46">
        <f t="shared" si="10"/>
        <v>38712904</v>
      </c>
      <c r="U49" s="46">
        <f t="shared" si="10"/>
        <v>43177916</v>
      </c>
      <c r="V49" s="46">
        <f t="shared" si="10"/>
        <v>74065426</v>
      </c>
      <c r="W49" s="46">
        <f t="shared" si="10"/>
        <v>393387062</v>
      </c>
      <c r="X49" s="46">
        <f>IF(F25=F48,0,X25-X48)</f>
        <v>467409640</v>
      </c>
      <c r="Y49" s="46">
        <f t="shared" si="10"/>
        <v>-74022578</v>
      </c>
      <c r="Z49" s="47">
        <f>+IF(X49&lt;&gt;0,+(Y49/X49)*100,0)</f>
        <v>-15.83676750868895</v>
      </c>
      <c r="AA49" s="44">
        <f>+AA25-AA48</f>
        <v>467409563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484214379</v>
      </c>
      <c r="D5" s="19">
        <f>SUM(D6:D8)</f>
        <v>0</v>
      </c>
      <c r="E5" s="20">
        <f t="shared" si="0"/>
        <v>360755974</v>
      </c>
      <c r="F5" s="21">
        <f t="shared" si="0"/>
        <v>367645734</v>
      </c>
      <c r="G5" s="21">
        <f t="shared" si="0"/>
        <v>89671113</v>
      </c>
      <c r="H5" s="21">
        <f t="shared" si="0"/>
        <v>-4834557</v>
      </c>
      <c r="I5" s="21">
        <f t="shared" si="0"/>
        <v>24207956</v>
      </c>
      <c r="J5" s="21">
        <f t="shared" si="0"/>
        <v>109044512</v>
      </c>
      <c r="K5" s="21">
        <f t="shared" si="0"/>
        <v>24393856</v>
      </c>
      <c r="L5" s="21">
        <f t="shared" si="0"/>
        <v>25886344</v>
      </c>
      <c r="M5" s="21">
        <f t="shared" si="0"/>
        <v>48626024</v>
      </c>
      <c r="N5" s="21">
        <f t="shared" si="0"/>
        <v>98906224</v>
      </c>
      <c r="O5" s="21">
        <f t="shared" si="0"/>
        <v>23407988</v>
      </c>
      <c r="P5" s="21">
        <f t="shared" si="0"/>
        <v>23995520</v>
      </c>
      <c r="Q5" s="21">
        <f t="shared" si="0"/>
        <v>34262106</v>
      </c>
      <c r="R5" s="21">
        <f t="shared" si="0"/>
        <v>81665614</v>
      </c>
      <c r="S5" s="21">
        <f t="shared" si="0"/>
        <v>23194811</v>
      </c>
      <c r="T5" s="21">
        <f t="shared" si="0"/>
        <v>23344812</v>
      </c>
      <c r="U5" s="21">
        <f t="shared" si="0"/>
        <v>24181499</v>
      </c>
      <c r="V5" s="21">
        <f t="shared" si="0"/>
        <v>70721122</v>
      </c>
      <c r="W5" s="21">
        <f t="shared" si="0"/>
        <v>360337472</v>
      </c>
      <c r="X5" s="21">
        <f t="shared" si="0"/>
        <v>360755976</v>
      </c>
      <c r="Y5" s="21">
        <f t="shared" si="0"/>
        <v>-418504</v>
      </c>
      <c r="Z5" s="4">
        <f>+IF(X5&lt;&gt;0,+(Y5/X5)*100,0)</f>
        <v>-0.11600750308845889</v>
      </c>
      <c r="AA5" s="19">
        <f>SUM(AA6:AA8)</f>
        <v>367645734</v>
      </c>
    </row>
    <row r="6" spans="1:27" ht="13.5">
      <c r="A6" s="5" t="s">
        <v>33</v>
      </c>
      <c r="B6" s="3"/>
      <c r="C6" s="22">
        <v>182836194</v>
      </c>
      <c r="D6" s="22"/>
      <c r="E6" s="23">
        <v>13209791</v>
      </c>
      <c r="F6" s="24">
        <v>7444836</v>
      </c>
      <c r="G6" s="24">
        <v>1637883</v>
      </c>
      <c r="H6" s="24">
        <v>229065</v>
      </c>
      <c r="I6" s="24">
        <v>419394</v>
      </c>
      <c r="J6" s="24">
        <v>2286342</v>
      </c>
      <c r="K6" s="24">
        <v>517427</v>
      </c>
      <c r="L6" s="24">
        <v>232218</v>
      </c>
      <c r="M6" s="24">
        <v>1388034</v>
      </c>
      <c r="N6" s="24">
        <v>2137679</v>
      </c>
      <c r="O6" s="24">
        <v>535034</v>
      </c>
      <c r="P6" s="24">
        <v>385934</v>
      </c>
      <c r="Q6" s="24">
        <v>1014633</v>
      </c>
      <c r="R6" s="24">
        <v>1935601</v>
      </c>
      <c r="S6" s="24">
        <v>240254</v>
      </c>
      <c r="T6" s="24">
        <v>254110</v>
      </c>
      <c r="U6" s="24">
        <v>2717838</v>
      </c>
      <c r="V6" s="24">
        <v>3212202</v>
      </c>
      <c r="W6" s="24">
        <v>9571824</v>
      </c>
      <c r="X6" s="24">
        <v>13209792</v>
      </c>
      <c r="Y6" s="24">
        <v>-3637968</v>
      </c>
      <c r="Z6" s="6">
        <v>-27.54</v>
      </c>
      <c r="AA6" s="22">
        <v>7444836</v>
      </c>
    </row>
    <row r="7" spans="1:27" ht="13.5">
      <c r="A7" s="5" t="s">
        <v>34</v>
      </c>
      <c r="B7" s="3"/>
      <c r="C7" s="25">
        <v>246729086</v>
      </c>
      <c r="D7" s="25"/>
      <c r="E7" s="26">
        <v>291002474</v>
      </c>
      <c r="F7" s="27">
        <v>304334575</v>
      </c>
      <c r="G7" s="27">
        <v>58837518</v>
      </c>
      <c r="H7" s="27">
        <v>-5087371</v>
      </c>
      <c r="I7" s="27">
        <v>23776994</v>
      </c>
      <c r="J7" s="27">
        <v>77527141</v>
      </c>
      <c r="K7" s="27">
        <v>23851373</v>
      </c>
      <c r="L7" s="27">
        <v>25629858</v>
      </c>
      <c r="M7" s="27">
        <v>29248165</v>
      </c>
      <c r="N7" s="27">
        <v>78729396</v>
      </c>
      <c r="O7" s="27">
        <v>22848448</v>
      </c>
      <c r="P7" s="27">
        <v>23585305</v>
      </c>
      <c r="Q7" s="27">
        <v>23054313</v>
      </c>
      <c r="R7" s="27">
        <v>69488066</v>
      </c>
      <c r="S7" s="27">
        <v>22930552</v>
      </c>
      <c r="T7" s="27">
        <v>23067184</v>
      </c>
      <c r="U7" s="27">
        <v>20762857</v>
      </c>
      <c r="V7" s="27">
        <v>66760593</v>
      </c>
      <c r="W7" s="27">
        <v>292505196</v>
      </c>
      <c r="X7" s="27">
        <v>291002472</v>
      </c>
      <c r="Y7" s="27">
        <v>1502724</v>
      </c>
      <c r="Z7" s="7">
        <v>0.52</v>
      </c>
      <c r="AA7" s="25">
        <v>304334575</v>
      </c>
    </row>
    <row r="8" spans="1:27" ht="13.5">
      <c r="A8" s="5" t="s">
        <v>35</v>
      </c>
      <c r="B8" s="3"/>
      <c r="C8" s="22">
        <v>54649099</v>
      </c>
      <c r="D8" s="22"/>
      <c r="E8" s="23">
        <v>56543709</v>
      </c>
      <c r="F8" s="24">
        <v>55866323</v>
      </c>
      <c r="G8" s="24">
        <v>29195712</v>
      </c>
      <c r="H8" s="24">
        <v>23749</v>
      </c>
      <c r="I8" s="24">
        <v>11568</v>
      </c>
      <c r="J8" s="24">
        <v>29231029</v>
      </c>
      <c r="K8" s="24">
        <v>25056</v>
      </c>
      <c r="L8" s="24">
        <v>24268</v>
      </c>
      <c r="M8" s="24">
        <v>17989825</v>
      </c>
      <c r="N8" s="24">
        <v>18039149</v>
      </c>
      <c r="O8" s="24">
        <v>24506</v>
      </c>
      <c r="P8" s="24">
        <v>24281</v>
      </c>
      <c r="Q8" s="24">
        <v>10193160</v>
      </c>
      <c r="R8" s="24">
        <v>10241947</v>
      </c>
      <c r="S8" s="24">
        <v>24005</v>
      </c>
      <c r="T8" s="24">
        <v>23518</v>
      </c>
      <c r="U8" s="24">
        <v>700804</v>
      </c>
      <c r="V8" s="24">
        <v>748327</v>
      </c>
      <c r="W8" s="24">
        <v>58260452</v>
      </c>
      <c r="X8" s="24">
        <v>56543712</v>
      </c>
      <c r="Y8" s="24">
        <v>1716740</v>
      </c>
      <c r="Z8" s="6">
        <v>3.04</v>
      </c>
      <c r="AA8" s="22">
        <v>55866323</v>
      </c>
    </row>
    <row r="9" spans="1:27" ht="13.5">
      <c r="A9" s="2" t="s">
        <v>36</v>
      </c>
      <c r="B9" s="3"/>
      <c r="C9" s="19">
        <f aca="true" t="shared" si="1" ref="C9:Y9">SUM(C10:C14)</f>
        <v>43586113</v>
      </c>
      <c r="D9" s="19">
        <f>SUM(D10:D14)</f>
        <v>0</v>
      </c>
      <c r="E9" s="20">
        <f t="shared" si="1"/>
        <v>25616384</v>
      </c>
      <c r="F9" s="21">
        <f t="shared" si="1"/>
        <v>23348721</v>
      </c>
      <c r="G9" s="21">
        <f t="shared" si="1"/>
        <v>1279732</v>
      </c>
      <c r="H9" s="21">
        <f t="shared" si="1"/>
        <v>847568</v>
      </c>
      <c r="I9" s="21">
        <f t="shared" si="1"/>
        <v>2374021</v>
      </c>
      <c r="J9" s="21">
        <f t="shared" si="1"/>
        <v>4501321</v>
      </c>
      <c r="K9" s="21">
        <f t="shared" si="1"/>
        <v>1406970</v>
      </c>
      <c r="L9" s="21">
        <f t="shared" si="1"/>
        <v>1701847</v>
      </c>
      <c r="M9" s="21">
        <f t="shared" si="1"/>
        <v>2048022</v>
      </c>
      <c r="N9" s="21">
        <f t="shared" si="1"/>
        <v>5156839</v>
      </c>
      <c r="O9" s="21">
        <f t="shared" si="1"/>
        <v>1377115</v>
      </c>
      <c r="P9" s="21">
        <f t="shared" si="1"/>
        <v>1833792</v>
      </c>
      <c r="Q9" s="21">
        <f t="shared" si="1"/>
        <v>2157038</v>
      </c>
      <c r="R9" s="21">
        <f t="shared" si="1"/>
        <v>5367945</v>
      </c>
      <c r="S9" s="21">
        <f t="shared" si="1"/>
        <v>1172013</v>
      </c>
      <c r="T9" s="21">
        <f t="shared" si="1"/>
        <v>1930645</v>
      </c>
      <c r="U9" s="21">
        <f t="shared" si="1"/>
        <v>1530083</v>
      </c>
      <c r="V9" s="21">
        <f t="shared" si="1"/>
        <v>4632741</v>
      </c>
      <c r="W9" s="21">
        <f t="shared" si="1"/>
        <v>19658846</v>
      </c>
      <c r="X9" s="21">
        <f t="shared" si="1"/>
        <v>25616400</v>
      </c>
      <c r="Y9" s="21">
        <f t="shared" si="1"/>
        <v>-5957554</v>
      </c>
      <c r="Z9" s="4">
        <f>+IF(X9&lt;&gt;0,+(Y9/X9)*100,0)</f>
        <v>-23.256796427288766</v>
      </c>
      <c r="AA9" s="19">
        <f>SUM(AA10:AA14)</f>
        <v>23348721</v>
      </c>
    </row>
    <row r="10" spans="1:27" ht="13.5">
      <c r="A10" s="5" t="s">
        <v>37</v>
      </c>
      <c r="B10" s="3"/>
      <c r="C10" s="22">
        <v>27357574</v>
      </c>
      <c r="D10" s="22"/>
      <c r="E10" s="23">
        <v>7057748</v>
      </c>
      <c r="F10" s="24">
        <v>6946085</v>
      </c>
      <c r="G10" s="24">
        <v>497113</v>
      </c>
      <c r="H10" s="24">
        <v>496826</v>
      </c>
      <c r="I10" s="24">
        <v>409468</v>
      </c>
      <c r="J10" s="24">
        <v>1403407</v>
      </c>
      <c r="K10" s="24">
        <v>501497</v>
      </c>
      <c r="L10" s="24">
        <v>779255</v>
      </c>
      <c r="M10" s="24">
        <v>1049780</v>
      </c>
      <c r="N10" s="24">
        <v>2330532</v>
      </c>
      <c r="O10" s="24">
        <v>457673</v>
      </c>
      <c r="P10" s="24">
        <v>946702</v>
      </c>
      <c r="Q10" s="24">
        <v>446247</v>
      </c>
      <c r="R10" s="24">
        <v>1850622</v>
      </c>
      <c r="S10" s="24">
        <v>412873</v>
      </c>
      <c r="T10" s="24">
        <v>939157</v>
      </c>
      <c r="U10" s="24">
        <v>599582</v>
      </c>
      <c r="V10" s="24">
        <v>1951612</v>
      </c>
      <c r="W10" s="24">
        <v>7536173</v>
      </c>
      <c r="X10" s="24">
        <v>7057752</v>
      </c>
      <c r="Y10" s="24">
        <v>478421</v>
      </c>
      <c r="Z10" s="6">
        <v>6.78</v>
      </c>
      <c r="AA10" s="22">
        <v>6946085</v>
      </c>
    </row>
    <row r="11" spans="1:27" ht="13.5">
      <c r="A11" s="5" t="s">
        <v>38</v>
      </c>
      <c r="B11" s="3"/>
      <c r="C11" s="22">
        <v>749289</v>
      </c>
      <c r="D11" s="22"/>
      <c r="E11" s="23">
        <v>416900</v>
      </c>
      <c r="F11" s="24">
        <v>646363</v>
      </c>
      <c r="G11" s="24">
        <v>6412</v>
      </c>
      <c r="H11" s="24">
        <v>9220</v>
      </c>
      <c r="I11" s="24">
        <v>42080</v>
      </c>
      <c r="J11" s="24">
        <v>57712</v>
      </c>
      <c r="K11" s="24">
        <v>21514</v>
      </c>
      <c r="L11" s="24">
        <v>39268</v>
      </c>
      <c r="M11" s="24">
        <v>34452</v>
      </c>
      <c r="N11" s="24">
        <v>95234</v>
      </c>
      <c r="O11" s="24">
        <v>233299</v>
      </c>
      <c r="P11" s="24">
        <v>45287</v>
      </c>
      <c r="Q11" s="24">
        <v>28221</v>
      </c>
      <c r="R11" s="24">
        <v>306807</v>
      </c>
      <c r="S11" s="24">
        <v>7327</v>
      </c>
      <c r="T11" s="24">
        <v>17774</v>
      </c>
      <c r="U11" s="24">
        <v>15960</v>
      </c>
      <c r="V11" s="24">
        <v>41061</v>
      </c>
      <c r="W11" s="24">
        <v>500814</v>
      </c>
      <c r="X11" s="24">
        <v>416904</v>
      </c>
      <c r="Y11" s="24">
        <v>83910</v>
      </c>
      <c r="Z11" s="6">
        <v>20.13</v>
      </c>
      <c r="AA11" s="22">
        <v>646363</v>
      </c>
    </row>
    <row r="12" spans="1:27" ht="13.5">
      <c r="A12" s="5" t="s">
        <v>39</v>
      </c>
      <c r="B12" s="3"/>
      <c r="C12" s="22">
        <v>5075428</v>
      </c>
      <c r="D12" s="22"/>
      <c r="E12" s="23">
        <v>7557200</v>
      </c>
      <c r="F12" s="24">
        <v>5135864</v>
      </c>
      <c r="G12" s="24">
        <v>116401</v>
      </c>
      <c r="H12" s="24">
        <v>305366</v>
      </c>
      <c r="I12" s="24">
        <v>298571</v>
      </c>
      <c r="J12" s="24">
        <v>720338</v>
      </c>
      <c r="K12" s="24">
        <v>329585</v>
      </c>
      <c r="L12" s="24">
        <v>274854</v>
      </c>
      <c r="M12" s="24">
        <v>228599</v>
      </c>
      <c r="N12" s="24">
        <v>833038</v>
      </c>
      <c r="O12" s="24">
        <v>355427</v>
      </c>
      <c r="P12" s="24">
        <v>508856</v>
      </c>
      <c r="Q12" s="24">
        <v>107222</v>
      </c>
      <c r="R12" s="24">
        <v>971505</v>
      </c>
      <c r="S12" s="24">
        <v>169417</v>
      </c>
      <c r="T12" s="24">
        <v>471296</v>
      </c>
      <c r="U12" s="24">
        <v>417229</v>
      </c>
      <c r="V12" s="24">
        <v>1057942</v>
      </c>
      <c r="W12" s="24">
        <v>3582823</v>
      </c>
      <c r="X12" s="24">
        <v>7557204</v>
      </c>
      <c r="Y12" s="24">
        <v>-3974381</v>
      </c>
      <c r="Z12" s="6">
        <v>-52.59</v>
      </c>
      <c r="AA12" s="22">
        <v>5135864</v>
      </c>
    </row>
    <row r="13" spans="1:27" ht="13.5">
      <c r="A13" s="5" t="s">
        <v>40</v>
      </c>
      <c r="B13" s="3"/>
      <c r="C13" s="22">
        <v>10403822</v>
      </c>
      <c r="D13" s="22"/>
      <c r="E13" s="23">
        <v>10556926</v>
      </c>
      <c r="F13" s="24">
        <v>10556926</v>
      </c>
      <c r="G13" s="24">
        <v>654726</v>
      </c>
      <c r="H13" s="24">
        <v>33126</v>
      </c>
      <c r="I13" s="24">
        <v>1622197</v>
      </c>
      <c r="J13" s="24">
        <v>2310049</v>
      </c>
      <c r="K13" s="24">
        <v>550170</v>
      </c>
      <c r="L13" s="24">
        <v>594295</v>
      </c>
      <c r="M13" s="24">
        <v>733821</v>
      </c>
      <c r="N13" s="24">
        <v>1878286</v>
      </c>
      <c r="O13" s="24">
        <v>323258</v>
      </c>
      <c r="P13" s="24">
        <v>325302</v>
      </c>
      <c r="Q13" s="24">
        <v>1570893</v>
      </c>
      <c r="R13" s="24">
        <v>2219453</v>
      </c>
      <c r="S13" s="24">
        <v>581736</v>
      </c>
      <c r="T13" s="24">
        <v>497611</v>
      </c>
      <c r="U13" s="24">
        <v>491372</v>
      </c>
      <c r="V13" s="24">
        <v>1570719</v>
      </c>
      <c r="W13" s="24">
        <v>7978507</v>
      </c>
      <c r="X13" s="24">
        <v>10556928</v>
      </c>
      <c r="Y13" s="24">
        <v>-2578421</v>
      </c>
      <c r="Z13" s="6">
        <v>-24.42</v>
      </c>
      <c r="AA13" s="22">
        <v>10556926</v>
      </c>
    </row>
    <row r="14" spans="1:27" ht="13.5">
      <c r="A14" s="5" t="s">
        <v>41</v>
      </c>
      <c r="B14" s="3"/>
      <c r="C14" s="25"/>
      <c r="D14" s="25"/>
      <c r="E14" s="26">
        <v>27610</v>
      </c>
      <c r="F14" s="27">
        <v>63483</v>
      </c>
      <c r="G14" s="27">
        <v>5080</v>
      </c>
      <c r="H14" s="27">
        <v>3030</v>
      </c>
      <c r="I14" s="27">
        <v>1705</v>
      </c>
      <c r="J14" s="27">
        <v>9815</v>
      </c>
      <c r="K14" s="27">
        <v>4204</v>
      </c>
      <c r="L14" s="27">
        <v>14175</v>
      </c>
      <c r="M14" s="27">
        <v>1370</v>
      </c>
      <c r="N14" s="27">
        <v>19749</v>
      </c>
      <c r="O14" s="27">
        <v>7458</v>
      </c>
      <c r="P14" s="27">
        <v>7645</v>
      </c>
      <c r="Q14" s="27">
        <v>4455</v>
      </c>
      <c r="R14" s="27">
        <v>19558</v>
      </c>
      <c r="S14" s="27">
        <v>660</v>
      </c>
      <c r="T14" s="27">
        <v>4807</v>
      </c>
      <c r="U14" s="27">
        <v>5940</v>
      </c>
      <c r="V14" s="27">
        <v>11407</v>
      </c>
      <c r="W14" s="27">
        <v>60529</v>
      </c>
      <c r="X14" s="27">
        <v>27612</v>
      </c>
      <c r="Y14" s="27">
        <v>32917</v>
      </c>
      <c r="Z14" s="7">
        <v>119.21</v>
      </c>
      <c r="AA14" s="25">
        <v>63483</v>
      </c>
    </row>
    <row r="15" spans="1:27" ht="13.5">
      <c r="A15" s="2" t="s">
        <v>42</v>
      </c>
      <c r="B15" s="8"/>
      <c r="C15" s="19">
        <f aca="true" t="shared" si="2" ref="C15:Y15">SUM(C16:C18)</f>
        <v>38306301</v>
      </c>
      <c r="D15" s="19">
        <f>SUM(D16:D18)</f>
        <v>0</v>
      </c>
      <c r="E15" s="20">
        <f t="shared" si="2"/>
        <v>5001200</v>
      </c>
      <c r="F15" s="21">
        <f t="shared" si="2"/>
        <v>7381007</v>
      </c>
      <c r="G15" s="21">
        <f t="shared" si="2"/>
        <v>158443</v>
      </c>
      <c r="H15" s="21">
        <f t="shared" si="2"/>
        <v>4522355</v>
      </c>
      <c r="I15" s="21">
        <f t="shared" si="2"/>
        <v>15615095</v>
      </c>
      <c r="J15" s="21">
        <f t="shared" si="2"/>
        <v>20295893</v>
      </c>
      <c r="K15" s="21">
        <f t="shared" si="2"/>
        <v>13511764</v>
      </c>
      <c r="L15" s="21">
        <f t="shared" si="2"/>
        <v>7504823</v>
      </c>
      <c r="M15" s="21">
        <f t="shared" si="2"/>
        <v>17136554</v>
      </c>
      <c r="N15" s="21">
        <f t="shared" si="2"/>
        <v>38153141</v>
      </c>
      <c r="O15" s="21">
        <f t="shared" si="2"/>
        <v>7453129</v>
      </c>
      <c r="P15" s="21">
        <f t="shared" si="2"/>
        <v>471333</v>
      </c>
      <c r="Q15" s="21">
        <f t="shared" si="2"/>
        <v>7020403</v>
      </c>
      <c r="R15" s="21">
        <f t="shared" si="2"/>
        <v>14944865</v>
      </c>
      <c r="S15" s="21">
        <f t="shared" si="2"/>
        <v>2840652</v>
      </c>
      <c r="T15" s="21">
        <f t="shared" si="2"/>
        <v>6326514</v>
      </c>
      <c r="U15" s="21">
        <f t="shared" si="2"/>
        <v>33928716</v>
      </c>
      <c r="V15" s="21">
        <f t="shared" si="2"/>
        <v>43095882</v>
      </c>
      <c r="W15" s="21">
        <f t="shared" si="2"/>
        <v>116489781</v>
      </c>
      <c r="X15" s="21">
        <f t="shared" si="2"/>
        <v>5001192</v>
      </c>
      <c r="Y15" s="21">
        <f t="shared" si="2"/>
        <v>111488589</v>
      </c>
      <c r="Z15" s="4">
        <f>+IF(X15&lt;&gt;0,+(Y15/X15)*100,0)</f>
        <v>2229.240329105541</v>
      </c>
      <c r="AA15" s="19">
        <f>SUM(AA16:AA18)</f>
        <v>7381007</v>
      </c>
    </row>
    <row r="16" spans="1:27" ht="13.5">
      <c r="A16" s="5" t="s">
        <v>43</v>
      </c>
      <c r="B16" s="3"/>
      <c r="C16" s="22">
        <v>13706830</v>
      </c>
      <c r="D16" s="22"/>
      <c r="E16" s="23">
        <v>665500</v>
      </c>
      <c r="F16" s="24">
        <v>1234355</v>
      </c>
      <c r="G16" s="24">
        <v>112710</v>
      </c>
      <c r="H16" s="24">
        <v>112036</v>
      </c>
      <c r="I16" s="24">
        <v>2379257</v>
      </c>
      <c r="J16" s="24">
        <v>2604003</v>
      </c>
      <c r="K16" s="24">
        <v>5497023</v>
      </c>
      <c r="L16" s="24">
        <v>3881910</v>
      </c>
      <c r="M16" s="24">
        <v>1077348</v>
      </c>
      <c r="N16" s="24">
        <v>10456281</v>
      </c>
      <c r="O16" s="24">
        <v>-1278286</v>
      </c>
      <c r="P16" s="24">
        <v>1743590</v>
      </c>
      <c r="Q16" s="24">
        <v>3368117</v>
      </c>
      <c r="R16" s="24">
        <v>3833421</v>
      </c>
      <c r="S16" s="24">
        <v>1949828</v>
      </c>
      <c r="T16" s="24">
        <v>2922922</v>
      </c>
      <c r="U16" s="24">
        <v>936928</v>
      </c>
      <c r="V16" s="24">
        <v>5809678</v>
      </c>
      <c r="W16" s="24">
        <v>22703383</v>
      </c>
      <c r="X16" s="24">
        <v>665496</v>
      </c>
      <c r="Y16" s="24">
        <v>22037887</v>
      </c>
      <c r="Z16" s="6">
        <v>3311.5</v>
      </c>
      <c r="AA16" s="22">
        <v>1234355</v>
      </c>
    </row>
    <row r="17" spans="1:27" ht="13.5">
      <c r="A17" s="5" t="s">
        <v>44</v>
      </c>
      <c r="B17" s="3"/>
      <c r="C17" s="22">
        <v>24599471</v>
      </c>
      <c r="D17" s="22"/>
      <c r="E17" s="23">
        <v>4335700</v>
      </c>
      <c r="F17" s="24">
        <v>6146652</v>
      </c>
      <c r="G17" s="24">
        <v>45733</v>
      </c>
      <c r="H17" s="24">
        <v>4410319</v>
      </c>
      <c r="I17" s="24">
        <v>13235838</v>
      </c>
      <c r="J17" s="24">
        <v>17691890</v>
      </c>
      <c r="K17" s="24">
        <v>8014741</v>
      </c>
      <c r="L17" s="24">
        <v>3622913</v>
      </c>
      <c r="M17" s="24">
        <v>16059206</v>
      </c>
      <c r="N17" s="24">
        <v>27696860</v>
      </c>
      <c r="O17" s="24">
        <v>8731415</v>
      </c>
      <c r="P17" s="24">
        <v>-1272257</v>
      </c>
      <c r="Q17" s="24">
        <v>3652286</v>
      </c>
      <c r="R17" s="24">
        <v>11111444</v>
      </c>
      <c r="S17" s="24">
        <v>890824</v>
      </c>
      <c r="T17" s="24">
        <v>3403592</v>
      </c>
      <c r="U17" s="24">
        <v>32991788</v>
      </c>
      <c r="V17" s="24">
        <v>37286204</v>
      </c>
      <c r="W17" s="24">
        <v>93786398</v>
      </c>
      <c r="X17" s="24">
        <v>4335696</v>
      </c>
      <c r="Y17" s="24">
        <v>89450702</v>
      </c>
      <c r="Z17" s="6">
        <v>2063.12</v>
      </c>
      <c r="AA17" s="22">
        <v>6146652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1080857642</v>
      </c>
      <c r="D19" s="19">
        <f>SUM(D20:D23)</f>
        <v>0</v>
      </c>
      <c r="E19" s="20">
        <f t="shared" si="3"/>
        <v>1318136191</v>
      </c>
      <c r="F19" s="21">
        <f t="shared" si="3"/>
        <v>1277881507</v>
      </c>
      <c r="G19" s="21">
        <f t="shared" si="3"/>
        <v>208349266</v>
      </c>
      <c r="H19" s="21">
        <f t="shared" si="3"/>
        <v>36891020</v>
      </c>
      <c r="I19" s="21">
        <f t="shared" si="3"/>
        <v>125809227</v>
      </c>
      <c r="J19" s="21">
        <f t="shared" si="3"/>
        <v>371049513</v>
      </c>
      <c r="K19" s="21">
        <f t="shared" si="3"/>
        <v>82786988</v>
      </c>
      <c r="L19" s="21">
        <f t="shared" si="3"/>
        <v>95082910</v>
      </c>
      <c r="M19" s="21">
        <f t="shared" si="3"/>
        <v>169695918</v>
      </c>
      <c r="N19" s="21">
        <f t="shared" si="3"/>
        <v>347565816</v>
      </c>
      <c r="O19" s="21">
        <f t="shared" si="3"/>
        <v>93414664</v>
      </c>
      <c r="P19" s="21">
        <f t="shared" si="3"/>
        <v>92595064</v>
      </c>
      <c r="Q19" s="21">
        <f t="shared" si="3"/>
        <v>147895885</v>
      </c>
      <c r="R19" s="21">
        <f t="shared" si="3"/>
        <v>333905613</v>
      </c>
      <c r="S19" s="21">
        <f t="shared" si="3"/>
        <v>88831690</v>
      </c>
      <c r="T19" s="21">
        <f t="shared" si="3"/>
        <v>85680726</v>
      </c>
      <c r="U19" s="21">
        <f t="shared" si="3"/>
        <v>90052419</v>
      </c>
      <c r="V19" s="21">
        <f t="shared" si="3"/>
        <v>264564835</v>
      </c>
      <c r="W19" s="21">
        <f t="shared" si="3"/>
        <v>1317085777</v>
      </c>
      <c r="X19" s="21">
        <f t="shared" si="3"/>
        <v>1318136196</v>
      </c>
      <c r="Y19" s="21">
        <f t="shared" si="3"/>
        <v>-1050419</v>
      </c>
      <c r="Z19" s="4">
        <f>+IF(X19&lt;&gt;0,+(Y19/X19)*100,0)</f>
        <v>-0.07968971667628798</v>
      </c>
      <c r="AA19" s="19">
        <f>SUM(AA20:AA23)</f>
        <v>1277881507</v>
      </c>
    </row>
    <row r="20" spans="1:27" ht="13.5">
      <c r="A20" s="5" t="s">
        <v>47</v>
      </c>
      <c r="B20" s="3"/>
      <c r="C20" s="22">
        <v>616597115</v>
      </c>
      <c r="D20" s="22"/>
      <c r="E20" s="23">
        <v>771358842</v>
      </c>
      <c r="F20" s="24">
        <v>748238600</v>
      </c>
      <c r="G20" s="24">
        <v>78878903</v>
      </c>
      <c r="H20" s="24">
        <v>32865905</v>
      </c>
      <c r="I20" s="24">
        <v>89464659</v>
      </c>
      <c r="J20" s="24">
        <v>201209467</v>
      </c>
      <c r="K20" s="24">
        <v>53754284</v>
      </c>
      <c r="L20" s="24">
        <v>59519914</v>
      </c>
      <c r="M20" s="24">
        <v>76785519</v>
      </c>
      <c r="N20" s="24">
        <v>190059717</v>
      </c>
      <c r="O20" s="24">
        <v>53570219</v>
      </c>
      <c r="P20" s="24">
        <v>53790371</v>
      </c>
      <c r="Q20" s="24">
        <v>69788813</v>
      </c>
      <c r="R20" s="24">
        <v>177149403</v>
      </c>
      <c r="S20" s="24">
        <v>56083968</v>
      </c>
      <c r="T20" s="24">
        <v>53760691</v>
      </c>
      <c r="U20" s="24">
        <v>63953200</v>
      </c>
      <c r="V20" s="24">
        <v>173797859</v>
      </c>
      <c r="W20" s="24">
        <v>742216446</v>
      </c>
      <c r="X20" s="24">
        <v>771358836</v>
      </c>
      <c r="Y20" s="24">
        <v>-29142390</v>
      </c>
      <c r="Z20" s="6">
        <v>-3.78</v>
      </c>
      <c r="AA20" s="22">
        <v>748238600</v>
      </c>
    </row>
    <row r="21" spans="1:27" ht="13.5">
      <c r="A21" s="5" t="s">
        <v>48</v>
      </c>
      <c r="B21" s="3"/>
      <c r="C21" s="22">
        <v>229079249</v>
      </c>
      <c r="D21" s="22"/>
      <c r="E21" s="23">
        <v>247149106</v>
      </c>
      <c r="F21" s="24">
        <v>229146300</v>
      </c>
      <c r="G21" s="24">
        <v>52011549</v>
      </c>
      <c r="H21" s="24">
        <v>3788944</v>
      </c>
      <c r="I21" s="24">
        <v>20992485</v>
      </c>
      <c r="J21" s="24">
        <v>76792978</v>
      </c>
      <c r="K21" s="24">
        <v>13726399</v>
      </c>
      <c r="L21" s="24">
        <v>20105429</v>
      </c>
      <c r="M21" s="24">
        <v>39841034</v>
      </c>
      <c r="N21" s="24">
        <v>73672862</v>
      </c>
      <c r="O21" s="24">
        <v>24550298</v>
      </c>
      <c r="P21" s="24">
        <v>23481802</v>
      </c>
      <c r="Q21" s="24">
        <v>34471002</v>
      </c>
      <c r="R21" s="24">
        <v>82503102</v>
      </c>
      <c r="S21" s="24">
        <v>17512494</v>
      </c>
      <c r="T21" s="24">
        <v>16605257</v>
      </c>
      <c r="U21" s="24">
        <v>10628228</v>
      </c>
      <c r="V21" s="24">
        <v>44745979</v>
      </c>
      <c r="W21" s="24">
        <v>277714921</v>
      </c>
      <c r="X21" s="24">
        <v>247149108</v>
      </c>
      <c r="Y21" s="24">
        <v>30565813</v>
      </c>
      <c r="Z21" s="6">
        <v>12.37</v>
      </c>
      <c r="AA21" s="22">
        <v>229146300</v>
      </c>
    </row>
    <row r="22" spans="1:27" ht="13.5">
      <c r="A22" s="5" t="s">
        <v>49</v>
      </c>
      <c r="B22" s="3"/>
      <c r="C22" s="25">
        <v>137814606</v>
      </c>
      <c r="D22" s="25"/>
      <c r="E22" s="26">
        <v>186113432</v>
      </c>
      <c r="F22" s="27">
        <v>186164938</v>
      </c>
      <c r="G22" s="27">
        <v>51514217</v>
      </c>
      <c r="H22" s="27">
        <v>-32490</v>
      </c>
      <c r="I22" s="27">
        <v>8460986</v>
      </c>
      <c r="J22" s="27">
        <v>59942713</v>
      </c>
      <c r="K22" s="27">
        <v>8531462</v>
      </c>
      <c r="L22" s="27">
        <v>8575352</v>
      </c>
      <c r="M22" s="27">
        <v>36111765</v>
      </c>
      <c r="N22" s="27">
        <v>53218579</v>
      </c>
      <c r="O22" s="27">
        <v>8387441</v>
      </c>
      <c r="P22" s="27">
        <v>8426057</v>
      </c>
      <c r="Q22" s="27">
        <v>29245234</v>
      </c>
      <c r="R22" s="27">
        <v>46058732</v>
      </c>
      <c r="S22" s="27">
        <v>8356609</v>
      </c>
      <c r="T22" s="27">
        <v>8404960</v>
      </c>
      <c r="U22" s="27">
        <v>8616052</v>
      </c>
      <c r="V22" s="27">
        <v>25377621</v>
      </c>
      <c r="W22" s="27">
        <v>184597645</v>
      </c>
      <c r="X22" s="27">
        <v>186113436</v>
      </c>
      <c r="Y22" s="27">
        <v>-1515791</v>
      </c>
      <c r="Z22" s="7">
        <v>-0.81</v>
      </c>
      <c r="AA22" s="25">
        <v>186164938</v>
      </c>
    </row>
    <row r="23" spans="1:27" ht="13.5">
      <c r="A23" s="5" t="s">
        <v>50</v>
      </c>
      <c r="B23" s="3"/>
      <c r="C23" s="22">
        <v>97366672</v>
      </c>
      <c r="D23" s="22"/>
      <c r="E23" s="23">
        <v>113514811</v>
      </c>
      <c r="F23" s="24">
        <v>114331669</v>
      </c>
      <c r="G23" s="24">
        <v>25944597</v>
      </c>
      <c r="H23" s="24">
        <v>268661</v>
      </c>
      <c r="I23" s="24">
        <v>6891097</v>
      </c>
      <c r="J23" s="24">
        <v>33104355</v>
      </c>
      <c r="K23" s="24">
        <v>6774843</v>
      </c>
      <c r="L23" s="24">
        <v>6882215</v>
      </c>
      <c r="M23" s="24">
        <v>16957600</v>
      </c>
      <c r="N23" s="24">
        <v>30614658</v>
      </c>
      <c r="O23" s="24">
        <v>6906706</v>
      </c>
      <c r="P23" s="24">
        <v>6896834</v>
      </c>
      <c r="Q23" s="24">
        <v>14390836</v>
      </c>
      <c r="R23" s="24">
        <v>28194376</v>
      </c>
      <c r="S23" s="24">
        <v>6878619</v>
      </c>
      <c r="T23" s="24">
        <v>6909818</v>
      </c>
      <c r="U23" s="24">
        <v>6854939</v>
      </c>
      <c r="V23" s="24">
        <v>20643376</v>
      </c>
      <c r="W23" s="24">
        <v>112556765</v>
      </c>
      <c r="X23" s="24">
        <v>113514816</v>
      </c>
      <c r="Y23" s="24">
        <v>-958051</v>
      </c>
      <c r="Z23" s="6">
        <v>-0.84</v>
      </c>
      <c r="AA23" s="22">
        <v>114331669</v>
      </c>
    </row>
    <row r="24" spans="1:27" ht="13.5">
      <c r="A24" s="2" t="s">
        <v>51</v>
      </c>
      <c r="B24" s="8" t="s">
        <v>52</v>
      </c>
      <c r="C24" s="19">
        <v>90574</v>
      </c>
      <c r="D24" s="19"/>
      <c r="E24" s="20">
        <v>164348</v>
      </c>
      <c r="F24" s="21">
        <v>136210</v>
      </c>
      <c r="G24" s="21">
        <v>18841</v>
      </c>
      <c r="H24" s="21">
        <v>10771</v>
      </c>
      <c r="I24" s="21">
        <v>11163</v>
      </c>
      <c r="J24" s="21">
        <v>40775</v>
      </c>
      <c r="K24" s="21">
        <v>9440</v>
      </c>
      <c r="L24" s="21">
        <v>14736</v>
      </c>
      <c r="M24" s="21">
        <v>9808</v>
      </c>
      <c r="N24" s="21">
        <v>33984</v>
      </c>
      <c r="O24" s="21">
        <v>11592</v>
      </c>
      <c r="P24" s="21">
        <v>9440</v>
      </c>
      <c r="Q24" s="21">
        <v>9440</v>
      </c>
      <c r="R24" s="21">
        <v>30472</v>
      </c>
      <c r="S24" s="21"/>
      <c r="T24" s="21">
        <v>9511</v>
      </c>
      <c r="U24" s="21">
        <v>9654</v>
      </c>
      <c r="V24" s="21">
        <v>19165</v>
      </c>
      <c r="W24" s="21">
        <v>124396</v>
      </c>
      <c r="X24" s="21">
        <v>164352</v>
      </c>
      <c r="Y24" s="21">
        <v>-39956</v>
      </c>
      <c r="Z24" s="4">
        <v>-24.31</v>
      </c>
      <c r="AA24" s="19">
        <v>136210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1647055009</v>
      </c>
      <c r="D25" s="40">
        <f>+D5+D9+D15+D19+D24</f>
        <v>0</v>
      </c>
      <c r="E25" s="41">
        <f t="shared" si="4"/>
        <v>1709674097</v>
      </c>
      <c r="F25" s="42">
        <f t="shared" si="4"/>
        <v>1676393179</v>
      </c>
      <c r="G25" s="42">
        <f t="shared" si="4"/>
        <v>299477395</v>
      </c>
      <c r="H25" s="42">
        <f t="shared" si="4"/>
        <v>37437157</v>
      </c>
      <c r="I25" s="42">
        <f t="shared" si="4"/>
        <v>168017462</v>
      </c>
      <c r="J25" s="42">
        <f t="shared" si="4"/>
        <v>504932014</v>
      </c>
      <c r="K25" s="42">
        <f t="shared" si="4"/>
        <v>122109018</v>
      </c>
      <c r="L25" s="42">
        <f t="shared" si="4"/>
        <v>130190660</v>
      </c>
      <c r="M25" s="42">
        <f t="shared" si="4"/>
        <v>237516326</v>
      </c>
      <c r="N25" s="42">
        <f t="shared" si="4"/>
        <v>489816004</v>
      </c>
      <c r="O25" s="42">
        <f t="shared" si="4"/>
        <v>125664488</v>
      </c>
      <c r="P25" s="42">
        <f t="shared" si="4"/>
        <v>118905149</v>
      </c>
      <c r="Q25" s="42">
        <f t="shared" si="4"/>
        <v>191344872</v>
      </c>
      <c r="R25" s="42">
        <f t="shared" si="4"/>
        <v>435914509</v>
      </c>
      <c r="S25" s="42">
        <f t="shared" si="4"/>
        <v>116039166</v>
      </c>
      <c r="T25" s="42">
        <f t="shared" si="4"/>
        <v>117292208</v>
      </c>
      <c r="U25" s="42">
        <f t="shared" si="4"/>
        <v>149702371</v>
      </c>
      <c r="V25" s="42">
        <f t="shared" si="4"/>
        <v>383033745</v>
      </c>
      <c r="W25" s="42">
        <f t="shared" si="4"/>
        <v>1813696272</v>
      </c>
      <c r="X25" s="42">
        <f t="shared" si="4"/>
        <v>1709674116</v>
      </c>
      <c r="Y25" s="42">
        <f t="shared" si="4"/>
        <v>104022156</v>
      </c>
      <c r="Z25" s="43">
        <f>+IF(X25&lt;&gt;0,+(Y25/X25)*100,0)</f>
        <v>6.084326540742926</v>
      </c>
      <c r="AA25" s="40">
        <f>+AA5+AA9+AA15+AA19+AA24</f>
        <v>1676393179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822263749</v>
      </c>
      <c r="D28" s="19">
        <f>SUM(D29:D31)</f>
        <v>0</v>
      </c>
      <c r="E28" s="20">
        <f t="shared" si="5"/>
        <v>795749153</v>
      </c>
      <c r="F28" s="21">
        <f t="shared" si="5"/>
        <v>348193748</v>
      </c>
      <c r="G28" s="21">
        <f t="shared" si="5"/>
        <v>20643654</v>
      </c>
      <c r="H28" s="21">
        <f t="shared" si="5"/>
        <v>24818903</v>
      </c>
      <c r="I28" s="21">
        <f t="shared" si="5"/>
        <v>27507252</v>
      </c>
      <c r="J28" s="21">
        <f t="shared" si="5"/>
        <v>72969809</v>
      </c>
      <c r="K28" s="21">
        <f t="shared" si="5"/>
        <v>26084527</v>
      </c>
      <c r="L28" s="21">
        <f t="shared" si="5"/>
        <v>26869679</v>
      </c>
      <c r="M28" s="21">
        <f t="shared" si="5"/>
        <v>74755478</v>
      </c>
      <c r="N28" s="21">
        <f t="shared" si="5"/>
        <v>127709684</v>
      </c>
      <c r="O28" s="21">
        <f t="shared" si="5"/>
        <v>29438394</v>
      </c>
      <c r="P28" s="21">
        <f t="shared" si="5"/>
        <v>26533881</v>
      </c>
      <c r="Q28" s="21">
        <f t="shared" si="5"/>
        <v>30717202</v>
      </c>
      <c r="R28" s="21">
        <f t="shared" si="5"/>
        <v>86689477</v>
      </c>
      <c r="S28" s="21">
        <f t="shared" si="5"/>
        <v>50884446</v>
      </c>
      <c r="T28" s="21">
        <f t="shared" si="5"/>
        <v>50534073</v>
      </c>
      <c r="U28" s="21">
        <f t="shared" si="5"/>
        <v>14362163</v>
      </c>
      <c r="V28" s="21">
        <f t="shared" si="5"/>
        <v>115780682</v>
      </c>
      <c r="W28" s="21">
        <f t="shared" si="5"/>
        <v>403149652</v>
      </c>
      <c r="X28" s="21">
        <f t="shared" si="5"/>
        <v>332328552</v>
      </c>
      <c r="Y28" s="21">
        <f t="shared" si="5"/>
        <v>70821100</v>
      </c>
      <c r="Z28" s="4">
        <f>+IF(X28&lt;&gt;0,+(Y28/X28)*100,0)</f>
        <v>21.310567380921274</v>
      </c>
      <c r="AA28" s="19">
        <f>SUM(AA29:AA31)</f>
        <v>348193748</v>
      </c>
    </row>
    <row r="29" spans="1:27" ht="13.5">
      <c r="A29" s="5" t="s">
        <v>33</v>
      </c>
      <c r="B29" s="3"/>
      <c r="C29" s="22">
        <v>299068367</v>
      </c>
      <c r="D29" s="22"/>
      <c r="E29" s="23">
        <v>82272747</v>
      </c>
      <c r="F29" s="24">
        <v>91941613</v>
      </c>
      <c r="G29" s="24">
        <v>9059468</v>
      </c>
      <c r="H29" s="24">
        <v>5050010</v>
      </c>
      <c r="I29" s="24">
        <v>8739544</v>
      </c>
      <c r="J29" s="24">
        <v>22849022</v>
      </c>
      <c r="K29" s="24">
        <v>4758977</v>
      </c>
      <c r="L29" s="24">
        <v>7215571</v>
      </c>
      <c r="M29" s="24">
        <v>8411283</v>
      </c>
      <c r="N29" s="24">
        <v>20385831</v>
      </c>
      <c r="O29" s="24">
        <v>8235784</v>
      </c>
      <c r="P29" s="24">
        <v>6158389</v>
      </c>
      <c r="Q29" s="24">
        <v>5050358</v>
      </c>
      <c r="R29" s="24">
        <v>19444531</v>
      </c>
      <c r="S29" s="24">
        <v>8668259</v>
      </c>
      <c r="T29" s="24">
        <v>8927153</v>
      </c>
      <c r="U29" s="24">
        <v>1529559</v>
      </c>
      <c r="V29" s="24">
        <v>19124971</v>
      </c>
      <c r="W29" s="24">
        <v>81804355</v>
      </c>
      <c r="X29" s="24">
        <v>90785664</v>
      </c>
      <c r="Y29" s="24">
        <v>-8981309</v>
      </c>
      <c r="Z29" s="6">
        <v>-9.89</v>
      </c>
      <c r="AA29" s="22">
        <v>91941613</v>
      </c>
    </row>
    <row r="30" spans="1:27" ht="13.5">
      <c r="A30" s="5" t="s">
        <v>34</v>
      </c>
      <c r="B30" s="3"/>
      <c r="C30" s="25">
        <v>260135022</v>
      </c>
      <c r="D30" s="25"/>
      <c r="E30" s="26">
        <v>328781830</v>
      </c>
      <c r="F30" s="27">
        <v>191290544</v>
      </c>
      <c r="G30" s="27">
        <v>7946735</v>
      </c>
      <c r="H30" s="27">
        <v>14602434</v>
      </c>
      <c r="I30" s="27">
        <v>13665768</v>
      </c>
      <c r="J30" s="27">
        <v>36214937</v>
      </c>
      <c r="K30" s="27">
        <v>16585242</v>
      </c>
      <c r="L30" s="27">
        <v>13398470</v>
      </c>
      <c r="M30" s="27">
        <v>62020899</v>
      </c>
      <c r="N30" s="27">
        <v>92004611</v>
      </c>
      <c r="O30" s="27">
        <v>16903273</v>
      </c>
      <c r="P30" s="27">
        <v>14523458</v>
      </c>
      <c r="Q30" s="27">
        <v>19799605</v>
      </c>
      <c r="R30" s="27">
        <v>51226336</v>
      </c>
      <c r="S30" s="27">
        <v>37998332</v>
      </c>
      <c r="T30" s="27">
        <v>37727483</v>
      </c>
      <c r="U30" s="27">
        <v>11192437</v>
      </c>
      <c r="V30" s="27">
        <v>86918252</v>
      </c>
      <c r="W30" s="27">
        <v>266364136</v>
      </c>
      <c r="X30" s="27">
        <v>161526240</v>
      </c>
      <c r="Y30" s="27">
        <v>104837896</v>
      </c>
      <c r="Z30" s="7">
        <v>64.9</v>
      </c>
      <c r="AA30" s="25">
        <v>191290544</v>
      </c>
    </row>
    <row r="31" spans="1:27" ht="13.5">
      <c r="A31" s="5" t="s">
        <v>35</v>
      </c>
      <c r="B31" s="3"/>
      <c r="C31" s="22">
        <v>263060360</v>
      </c>
      <c r="D31" s="22"/>
      <c r="E31" s="23">
        <v>384694576</v>
      </c>
      <c r="F31" s="24">
        <v>64961591</v>
      </c>
      <c r="G31" s="24">
        <v>3637451</v>
      </c>
      <c r="H31" s="24">
        <v>5166459</v>
      </c>
      <c r="I31" s="24">
        <v>5101940</v>
      </c>
      <c r="J31" s="24">
        <v>13905850</v>
      </c>
      <c r="K31" s="24">
        <v>4740308</v>
      </c>
      <c r="L31" s="24">
        <v>6255638</v>
      </c>
      <c r="M31" s="24">
        <v>4323296</v>
      </c>
      <c r="N31" s="24">
        <v>15319242</v>
      </c>
      <c r="O31" s="24">
        <v>4299337</v>
      </c>
      <c r="P31" s="24">
        <v>5852034</v>
      </c>
      <c r="Q31" s="24">
        <v>5867239</v>
      </c>
      <c r="R31" s="24">
        <v>16018610</v>
      </c>
      <c r="S31" s="24">
        <v>4217855</v>
      </c>
      <c r="T31" s="24">
        <v>3879437</v>
      </c>
      <c r="U31" s="24">
        <v>1640167</v>
      </c>
      <c r="V31" s="24">
        <v>9737459</v>
      </c>
      <c r="W31" s="24">
        <v>54981161</v>
      </c>
      <c r="X31" s="24">
        <v>80016648</v>
      </c>
      <c r="Y31" s="24">
        <v>-25035487</v>
      </c>
      <c r="Z31" s="6">
        <v>-31.29</v>
      </c>
      <c r="AA31" s="22">
        <v>64961591</v>
      </c>
    </row>
    <row r="32" spans="1:27" ht="13.5">
      <c r="A32" s="2" t="s">
        <v>36</v>
      </c>
      <c r="B32" s="3"/>
      <c r="C32" s="19">
        <f aca="true" t="shared" si="6" ref="C32:Y32">SUM(C33:C37)</f>
        <v>253220562</v>
      </c>
      <c r="D32" s="19">
        <f>SUM(D33:D37)</f>
        <v>0</v>
      </c>
      <c r="E32" s="20">
        <f t="shared" si="6"/>
        <v>210472549</v>
      </c>
      <c r="F32" s="21">
        <f t="shared" si="6"/>
        <v>239524042</v>
      </c>
      <c r="G32" s="21">
        <f t="shared" si="6"/>
        <v>14767075</v>
      </c>
      <c r="H32" s="21">
        <f t="shared" si="6"/>
        <v>21071249</v>
      </c>
      <c r="I32" s="21">
        <f t="shared" si="6"/>
        <v>31323555</v>
      </c>
      <c r="J32" s="21">
        <f t="shared" si="6"/>
        <v>67161879</v>
      </c>
      <c r="K32" s="21">
        <f t="shared" si="6"/>
        <v>16304013</v>
      </c>
      <c r="L32" s="21">
        <f t="shared" si="6"/>
        <v>21564918</v>
      </c>
      <c r="M32" s="21">
        <f t="shared" si="6"/>
        <v>16306470</v>
      </c>
      <c r="N32" s="21">
        <f t="shared" si="6"/>
        <v>54175401</v>
      </c>
      <c r="O32" s="21">
        <f t="shared" si="6"/>
        <v>20320647</v>
      </c>
      <c r="P32" s="21">
        <f t="shared" si="6"/>
        <v>21756279</v>
      </c>
      <c r="Q32" s="21">
        <f t="shared" si="6"/>
        <v>19510027</v>
      </c>
      <c r="R32" s="21">
        <f t="shared" si="6"/>
        <v>61586953</v>
      </c>
      <c r="S32" s="21">
        <f t="shared" si="6"/>
        <v>15890124</v>
      </c>
      <c r="T32" s="21">
        <f t="shared" si="6"/>
        <v>19725768</v>
      </c>
      <c r="U32" s="21">
        <f t="shared" si="6"/>
        <v>5342613</v>
      </c>
      <c r="V32" s="21">
        <f t="shared" si="6"/>
        <v>40958505</v>
      </c>
      <c r="W32" s="21">
        <f t="shared" si="6"/>
        <v>223882738</v>
      </c>
      <c r="X32" s="21">
        <f t="shared" si="6"/>
        <v>253526532</v>
      </c>
      <c r="Y32" s="21">
        <f t="shared" si="6"/>
        <v>-29643794</v>
      </c>
      <c r="Z32" s="4">
        <f>+IF(X32&lt;&gt;0,+(Y32/X32)*100,0)</f>
        <v>-11.69258056194292</v>
      </c>
      <c r="AA32" s="19">
        <f>SUM(AA33:AA37)</f>
        <v>239524042</v>
      </c>
    </row>
    <row r="33" spans="1:27" ht="13.5">
      <c r="A33" s="5" t="s">
        <v>37</v>
      </c>
      <c r="B33" s="3"/>
      <c r="C33" s="22">
        <v>86418533</v>
      </c>
      <c r="D33" s="22"/>
      <c r="E33" s="23">
        <v>55597800</v>
      </c>
      <c r="F33" s="24">
        <v>85543341</v>
      </c>
      <c r="G33" s="24">
        <v>3635028</v>
      </c>
      <c r="H33" s="24">
        <v>6759763</v>
      </c>
      <c r="I33" s="24">
        <v>16010814</v>
      </c>
      <c r="J33" s="24">
        <v>26405605</v>
      </c>
      <c r="K33" s="24">
        <v>4820027</v>
      </c>
      <c r="L33" s="24">
        <v>6328720</v>
      </c>
      <c r="M33" s="24">
        <v>4479231</v>
      </c>
      <c r="N33" s="24">
        <v>15627978</v>
      </c>
      <c r="O33" s="24">
        <v>7026883</v>
      </c>
      <c r="P33" s="24">
        <v>8131759</v>
      </c>
      <c r="Q33" s="24">
        <v>8216957</v>
      </c>
      <c r="R33" s="24">
        <v>23375599</v>
      </c>
      <c r="S33" s="24">
        <v>5046215</v>
      </c>
      <c r="T33" s="24">
        <v>8065067</v>
      </c>
      <c r="U33" s="24">
        <v>3296646</v>
      </c>
      <c r="V33" s="24">
        <v>16407928</v>
      </c>
      <c r="W33" s="24">
        <v>81817110</v>
      </c>
      <c r="X33" s="24">
        <v>90729036</v>
      </c>
      <c r="Y33" s="24">
        <v>-8911926</v>
      </c>
      <c r="Z33" s="6">
        <v>-9.82</v>
      </c>
      <c r="AA33" s="22">
        <v>85543341</v>
      </c>
    </row>
    <row r="34" spans="1:27" ht="13.5">
      <c r="A34" s="5" t="s">
        <v>38</v>
      </c>
      <c r="B34" s="3"/>
      <c r="C34" s="22">
        <v>58070696</v>
      </c>
      <c r="D34" s="22"/>
      <c r="E34" s="23">
        <v>48916888</v>
      </c>
      <c r="F34" s="24">
        <v>60333471</v>
      </c>
      <c r="G34" s="24">
        <v>4075990</v>
      </c>
      <c r="H34" s="24">
        <v>5307291</v>
      </c>
      <c r="I34" s="24">
        <v>4616053</v>
      </c>
      <c r="J34" s="24">
        <v>13999334</v>
      </c>
      <c r="K34" s="24">
        <v>4333388</v>
      </c>
      <c r="L34" s="24">
        <v>5132235</v>
      </c>
      <c r="M34" s="24">
        <v>5300391</v>
      </c>
      <c r="N34" s="24">
        <v>14766014</v>
      </c>
      <c r="O34" s="24">
        <v>5528770</v>
      </c>
      <c r="P34" s="24">
        <v>6018459</v>
      </c>
      <c r="Q34" s="24">
        <v>4907263</v>
      </c>
      <c r="R34" s="24">
        <v>16454492</v>
      </c>
      <c r="S34" s="24">
        <v>4661820</v>
      </c>
      <c r="T34" s="24">
        <v>4690906</v>
      </c>
      <c r="U34" s="24">
        <v>1294978</v>
      </c>
      <c r="V34" s="24">
        <v>10647704</v>
      </c>
      <c r="W34" s="24">
        <v>55867544</v>
      </c>
      <c r="X34" s="24">
        <v>63315864</v>
      </c>
      <c r="Y34" s="24">
        <v>-7448320</v>
      </c>
      <c r="Z34" s="6">
        <v>-11.76</v>
      </c>
      <c r="AA34" s="22">
        <v>60333471</v>
      </c>
    </row>
    <row r="35" spans="1:27" ht="13.5">
      <c r="A35" s="5" t="s">
        <v>39</v>
      </c>
      <c r="B35" s="3"/>
      <c r="C35" s="22">
        <v>73314863</v>
      </c>
      <c r="D35" s="22"/>
      <c r="E35" s="23">
        <v>72885628</v>
      </c>
      <c r="F35" s="24">
        <v>64175567</v>
      </c>
      <c r="G35" s="24">
        <v>5740779</v>
      </c>
      <c r="H35" s="24">
        <v>6293794</v>
      </c>
      <c r="I35" s="24">
        <v>6487739</v>
      </c>
      <c r="J35" s="24">
        <v>18522312</v>
      </c>
      <c r="K35" s="24">
        <v>5361062</v>
      </c>
      <c r="L35" s="24">
        <v>6350886</v>
      </c>
      <c r="M35" s="24">
        <v>5324006</v>
      </c>
      <c r="N35" s="24">
        <v>17035954</v>
      </c>
      <c r="O35" s="24">
        <v>5968036</v>
      </c>
      <c r="P35" s="24">
        <v>4904505</v>
      </c>
      <c r="Q35" s="24">
        <v>4445057</v>
      </c>
      <c r="R35" s="24">
        <v>15317598</v>
      </c>
      <c r="S35" s="24">
        <v>4542214</v>
      </c>
      <c r="T35" s="24">
        <v>4788257</v>
      </c>
      <c r="U35" s="24">
        <v>547287</v>
      </c>
      <c r="V35" s="24">
        <v>9877758</v>
      </c>
      <c r="W35" s="24">
        <v>60753622</v>
      </c>
      <c r="X35" s="24">
        <v>69345648</v>
      </c>
      <c r="Y35" s="24">
        <v>-8592026</v>
      </c>
      <c r="Z35" s="6">
        <v>-12.39</v>
      </c>
      <c r="AA35" s="22">
        <v>64175567</v>
      </c>
    </row>
    <row r="36" spans="1:27" ht="13.5">
      <c r="A36" s="5" t="s">
        <v>40</v>
      </c>
      <c r="B36" s="3"/>
      <c r="C36" s="22">
        <v>31250680</v>
      </c>
      <c r="D36" s="22"/>
      <c r="E36" s="23">
        <v>26517623</v>
      </c>
      <c r="F36" s="24">
        <v>25425633</v>
      </c>
      <c r="G36" s="24">
        <v>1315278</v>
      </c>
      <c r="H36" s="24">
        <v>2377757</v>
      </c>
      <c r="I36" s="24">
        <v>3943600</v>
      </c>
      <c r="J36" s="24">
        <v>7636635</v>
      </c>
      <c r="K36" s="24">
        <v>1381265</v>
      </c>
      <c r="L36" s="24">
        <v>3417856</v>
      </c>
      <c r="M36" s="24">
        <v>880279</v>
      </c>
      <c r="N36" s="24">
        <v>5679400</v>
      </c>
      <c r="O36" s="24">
        <v>1466807</v>
      </c>
      <c r="P36" s="24">
        <v>2361309</v>
      </c>
      <c r="Q36" s="24">
        <v>1508506</v>
      </c>
      <c r="R36" s="24">
        <v>5336622</v>
      </c>
      <c r="S36" s="24">
        <v>1341336</v>
      </c>
      <c r="T36" s="24">
        <v>1798035</v>
      </c>
      <c r="U36" s="24">
        <v>96554</v>
      </c>
      <c r="V36" s="24">
        <v>3235925</v>
      </c>
      <c r="W36" s="24">
        <v>21888582</v>
      </c>
      <c r="X36" s="24">
        <v>26103732</v>
      </c>
      <c r="Y36" s="24">
        <v>-4215150</v>
      </c>
      <c r="Z36" s="6">
        <v>-16.15</v>
      </c>
      <c r="AA36" s="22">
        <v>25425633</v>
      </c>
    </row>
    <row r="37" spans="1:27" ht="13.5">
      <c r="A37" s="5" t="s">
        <v>41</v>
      </c>
      <c r="B37" s="3"/>
      <c r="C37" s="25">
        <v>4165790</v>
      </c>
      <c r="D37" s="25"/>
      <c r="E37" s="26">
        <v>6554610</v>
      </c>
      <c r="F37" s="27">
        <v>4046030</v>
      </c>
      <c r="G37" s="27"/>
      <c r="H37" s="27">
        <v>332644</v>
      </c>
      <c r="I37" s="27">
        <v>265349</v>
      </c>
      <c r="J37" s="27">
        <v>597993</v>
      </c>
      <c r="K37" s="27">
        <v>408271</v>
      </c>
      <c r="L37" s="27">
        <v>335221</v>
      </c>
      <c r="M37" s="27">
        <v>322563</v>
      </c>
      <c r="N37" s="27">
        <v>1066055</v>
      </c>
      <c r="O37" s="27">
        <v>330151</v>
      </c>
      <c r="P37" s="27">
        <v>340247</v>
      </c>
      <c r="Q37" s="27">
        <v>432244</v>
      </c>
      <c r="R37" s="27">
        <v>1102642</v>
      </c>
      <c r="S37" s="27">
        <v>298539</v>
      </c>
      <c r="T37" s="27">
        <v>383503</v>
      </c>
      <c r="U37" s="27">
        <v>107148</v>
      </c>
      <c r="V37" s="27">
        <v>789190</v>
      </c>
      <c r="W37" s="27">
        <v>3555880</v>
      </c>
      <c r="X37" s="27">
        <v>4032252</v>
      </c>
      <c r="Y37" s="27">
        <v>-476372</v>
      </c>
      <c r="Z37" s="7">
        <v>-11.81</v>
      </c>
      <c r="AA37" s="25">
        <v>4046030</v>
      </c>
    </row>
    <row r="38" spans="1:27" ht="13.5">
      <c r="A38" s="2" t="s">
        <v>42</v>
      </c>
      <c r="B38" s="8"/>
      <c r="C38" s="19">
        <f aca="true" t="shared" si="7" ref="C38:Y38">SUM(C39:C41)</f>
        <v>390201643</v>
      </c>
      <c r="D38" s="19">
        <f>SUM(D39:D41)</f>
        <v>0</v>
      </c>
      <c r="E38" s="20">
        <f t="shared" si="7"/>
        <v>79959801</v>
      </c>
      <c r="F38" s="21">
        <f t="shared" si="7"/>
        <v>410664290</v>
      </c>
      <c r="G38" s="21">
        <f t="shared" si="7"/>
        <v>6227449</v>
      </c>
      <c r="H38" s="21">
        <f t="shared" si="7"/>
        <v>8395345</v>
      </c>
      <c r="I38" s="21">
        <f t="shared" si="7"/>
        <v>82884153</v>
      </c>
      <c r="J38" s="21">
        <f t="shared" si="7"/>
        <v>97506947</v>
      </c>
      <c r="K38" s="21">
        <f t="shared" si="7"/>
        <v>40828202</v>
      </c>
      <c r="L38" s="21">
        <f t="shared" si="7"/>
        <v>39608147</v>
      </c>
      <c r="M38" s="21">
        <f t="shared" si="7"/>
        <v>45347173</v>
      </c>
      <c r="N38" s="21">
        <f t="shared" si="7"/>
        <v>125783522</v>
      </c>
      <c r="O38" s="21">
        <f t="shared" si="7"/>
        <v>20524453</v>
      </c>
      <c r="P38" s="21">
        <f t="shared" si="7"/>
        <v>59579639</v>
      </c>
      <c r="Q38" s="21">
        <f t="shared" si="7"/>
        <v>44395036</v>
      </c>
      <c r="R38" s="21">
        <f t="shared" si="7"/>
        <v>124499128</v>
      </c>
      <c r="S38" s="21">
        <f t="shared" si="7"/>
        <v>8849976</v>
      </c>
      <c r="T38" s="21">
        <f t="shared" si="7"/>
        <v>42833830</v>
      </c>
      <c r="U38" s="21">
        <f t="shared" si="7"/>
        <v>100071987</v>
      </c>
      <c r="V38" s="21">
        <f t="shared" si="7"/>
        <v>151755793</v>
      </c>
      <c r="W38" s="21">
        <f t="shared" si="7"/>
        <v>499545390</v>
      </c>
      <c r="X38" s="21">
        <f t="shared" si="7"/>
        <v>408940140</v>
      </c>
      <c r="Y38" s="21">
        <f t="shared" si="7"/>
        <v>90605250</v>
      </c>
      <c r="Z38" s="4">
        <f>+IF(X38&lt;&gt;0,+(Y38/X38)*100,0)</f>
        <v>22.156115562536854</v>
      </c>
      <c r="AA38" s="19">
        <f>SUM(AA39:AA41)</f>
        <v>410664290</v>
      </c>
    </row>
    <row r="39" spans="1:27" ht="13.5">
      <c r="A39" s="5" t="s">
        <v>43</v>
      </c>
      <c r="B39" s="3"/>
      <c r="C39" s="22">
        <v>31216323</v>
      </c>
      <c r="D39" s="22"/>
      <c r="E39" s="23">
        <v>36974279</v>
      </c>
      <c r="F39" s="24">
        <v>23469431</v>
      </c>
      <c r="G39" s="24">
        <v>1736497</v>
      </c>
      <c r="H39" s="24">
        <v>1734020</v>
      </c>
      <c r="I39" s="24">
        <v>2402609</v>
      </c>
      <c r="J39" s="24">
        <v>5873126</v>
      </c>
      <c r="K39" s="24">
        <v>1816681</v>
      </c>
      <c r="L39" s="24">
        <v>1762207</v>
      </c>
      <c r="M39" s="24">
        <v>2232491</v>
      </c>
      <c r="N39" s="24">
        <v>5811379</v>
      </c>
      <c r="O39" s="24">
        <v>1748884</v>
      </c>
      <c r="P39" s="24">
        <v>2228018</v>
      </c>
      <c r="Q39" s="24">
        <v>1917875</v>
      </c>
      <c r="R39" s="24">
        <v>5894777</v>
      </c>
      <c r="S39" s="24">
        <v>1745049</v>
      </c>
      <c r="T39" s="24">
        <v>1815767</v>
      </c>
      <c r="U39" s="24">
        <v>219236</v>
      </c>
      <c r="V39" s="24">
        <v>3780052</v>
      </c>
      <c r="W39" s="24">
        <v>21359334</v>
      </c>
      <c r="X39" s="24">
        <v>31183332</v>
      </c>
      <c r="Y39" s="24">
        <v>-9823998</v>
      </c>
      <c r="Z39" s="6">
        <v>-31.5</v>
      </c>
      <c r="AA39" s="22">
        <v>23469431</v>
      </c>
    </row>
    <row r="40" spans="1:27" ht="13.5">
      <c r="A40" s="5" t="s">
        <v>44</v>
      </c>
      <c r="B40" s="3"/>
      <c r="C40" s="22">
        <v>358878069</v>
      </c>
      <c r="D40" s="22"/>
      <c r="E40" s="23">
        <v>42842702</v>
      </c>
      <c r="F40" s="24">
        <v>387057920</v>
      </c>
      <c r="G40" s="24">
        <v>4490952</v>
      </c>
      <c r="H40" s="24">
        <v>6642162</v>
      </c>
      <c r="I40" s="24">
        <v>80474808</v>
      </c>
      <c r="J40" s="24">
        <v>91607922</v>
      </c>
      <c r="K40" s="24">
        <v>39006909</v>
      </c>
      <c r="L40" s="24">
        <v>37839960</v>
      </c>
      <c r="M40" s="24">
        <v>43110578</v>
      </c>
      <c r="N40" s="24">
        <v>119957447</v>
      </c>
      <c r="O40" s="24">
        <v>18769045</v>
      </c>
      <c r="P40" s="24">
        <v>57333352</v>
      </c>
      <c r="Q40" s="24">
        <v>42472860</v>
      </c>
      <c r="R40" s="24">
        <v>118575257</v>
      </c>
      <c r="S40" s="24">
        <v>7091126</v>
      </c>
      <c r="T40" s="24">
        <v>41018063</v>
      </c>
      <c r="U40" s="24">
        <v>99849801</v>
      </c>
      <c r="V40" s="24">
        <v>147958990</v>
      </c>
      <c r="W40" s="24">
        <v>478099616</v>
      </c>
      <c r="X40" s="24">
        <v>377615832</v>
      </c>
      <c r="Y40" s="24">
        <v>100483784</v>
      </c>
      <c r="Z40" s="6">
        <v>26.61</v>
      </c>
      <c r="AA40" s="22">
        <v>387057920</v>
      </c>
    </row>
    <row r="41" spans="1:27" ht="13.5">
      <c r="A41" s="5" t="s">
        <v>45</v>
      </c>
      <c r="B41" s="3"/>
      <c r="C41" s="22">
        <v>107251</v>
      </c>
      <c r="D41" s="22"/>
      <c r="E41" s="23">
        <v>142820</v>
      </c>
      <c r="F41" s="24">
        <v>136939</v>
      </c>
      <c r="G41" s="24"/>
      <c r="H41" s="24">
        <v>19163</v>
      </c>
      <c r="I41" s="24">
        <v>6736</v>
      </c>
      <c r="J41" s="24">
        <v>25899</v>
      </c>
      <c r="K41" s="24">
        <v>4612</v>
      </c>
      <c r="L41" s="24">
        <v>5980</v>
      </c>
      <c r="M41" s="24">
        <v>4104</v>
      </c>
      <c r="N41" s="24">
        <v>14696</v>
      </c>
      <c r="O41" s="24">
        <v>6524</v>
      </c>
      <c r="P41" s="24">
        <v>18269</v>
      </c>
      <c r="Q41" s="24">
        <v>4301</v>
      </c>
      <c r="R41" s="24">
        <v>29094</v>
      </c>
      <c r="S41" s="24">
        <v>13801</v>
      </c>
      <c r="T41" s="24"/>
      <c r="U41" s="24">
        <v>2950</v>
      </c>
      <c r="V41" s="24">
        <v>16751</v>
      </c>
      <c r="W41" s="24">
        <v>86440</v>
      </c>
      <c r="X41" s="24">
        <v>140976</v>
      </c>
      <c r="Y41" s="24">
        <v>-54536</v>
      </c>
      <c r="Z41" s="6">
        <v>-38.68</v>
      </c>
      <c r="AA41" s="22">
        <v>136939</v>
      </c>
    </row>
    <row r="42" spans="1:27" ht="13.5">
      <c r="A42" s="2" t="s">
        <v>46</v>
      </c>
      <c r="B42" s="8"/>
      <c r="C42" s="19">
        <f aca="true" t="shared" si="8" ref="C42:Y42">SUM(C43:C46)</f>
        <v>1101693315</v>
      </c>
      <c r="D42" s="19">
        <f>SUM(D43:D46)</f>
        <v>0</v>
      </c>
      <c r="E42" s="20">
        <f t="shared" si="8"/>
        <v>868721990</v>
      </c>
      <c r="F42" s="21">
        <f t="shared" si="8"/>
        <v>959634078</v>
      </c>
      <c r="G42" s="21">
        <f t="shared" si="8"/>
        <v>33292231</v>
      </c>
      <c r="H42" s="21">
        <f t="shared" si="8"/>
        <v>93795507</v>
      </c>
      <c r="I42" s="21">
        <f t="shared" si="8"/>
        <v>148171645</v>
      </c>
      <c r="J42" s="21">
        <f t="shared" si="8"/>
        <v>275259383</v>
      </c>
      <c r="K42" s="21">
        <f t="shared" si="8"/>
        <v>69832577</v>
      </c>
      <c r="L42" s="21">
        <f t="shared" si="8"/>
        <v>72723355</v>
      </c>
      <c r="M42" s="21">
        <f t="shared" si="8"/>
        <v>72039373</v>
      </c>
      <c r="N42" s="21">
        <f t="shared" si="8"/>
        <v>214595305</v>
      </c>
      <c r="O42" s="21">
        <f t="shared" si="8"/>
        <v>100658749</v>
      </c>
      <c r="P42" s="21">
        <f t="shared" si="8"/>
        <v>59898253</v>
      </c>
      <c r="Q42" s="21">
        <f t="shared" si="8"/>
        <v>63523938</v>
      </c>
      <c r="R42" s="21">
        <f t="shared" si="8"/>
        <v>224080940</v>
      </c>
      <c r="S42" s="21">
        <f t="shared" si="8"/>
        <v>70449958</v>
      </c>
      <c r="T42" s="21">
        <f t="shared" si="8"/>
        <v>110420338</v>
      </c>
      <c r="U42" s="21">
        <f t="shared" si="8"/>
        <v>89452954</v>
      </c>
      <c r="V42" s="21">
        <f t="shared" si="8"/>
        <v>270323250</v>
      </c>
      <c r="W42" s="21">
        <f t="shared" si="8"/>
        <v>984258878</v>
      </c>
      <c r="X42" s="21">
        <f t="shared" si="8"/>
        <v>960137016</v>
      </c>
      <c r="Y42" s="21">
        <f t="shared" si="8"/>
        <v>24121862</v>
      </c>
      <c r="Z42" s="4">
        <f>+IF(X42&lt;&gt;0,+(Y42/X42)*100,0)</f>
        <v>2.5123353852654713</v>
      </c>
      <c r="AA42" s="19">
        <f>SUM(AA43:AA46)</f>
        <v>959634078</v>
      </c>
    </row>
    <row r="43" spans="1:27" ht="13.5">
      <c r="A43" s="5" t="s">
        <v>47</v>
      </c>
      <c r="B43" s="3"/>
      <c r="C43" s="22">
        <v>581980468</v>
      </c>
      <c r="D43" s="22"/>
      <c r="E43" s="23">
        <v>604923812</v>
      </c>
      <c r="F43" s="24">
        <v>559340081</v>
      </c>
      <c r="G43" s="24">
        <v>10946688</v>
      </c>
      <c r="H43" s="24">
        <v>64367106</v>
      </c>
      <c r="I43" s="24">
        <v>119385778</v>
      </c>
      <c r="J43" s="24">
        <v>194699572</v>
      </c>
      <c r="K43" s="24">
        <v>41096786</v>
      </c>
      <c r="L43" s="24">
        <v>42478791</v>
      </c>
      <c r="M43" s="24">
        <v>39732826</v>
      </c>
      <c r="N43" s="24">
        <v>123308403</v>
      </c>
      <c r="O43" s="24">
        <v>71982263</v>
      </c>
      <c r="P43" s="24">
        <v>35099633</v>
      </c>
      <c r="Q43" s="24">
        <v>35615776</v>
      </c>
      <c r="R43" s="24">
        <v>142697672</v>
      </c>
      <c r="S43" s="24">
        <v>42755648</v>
      </c>
      <c r="T43" s="24">
        <v>79365836</v>
      </c>
      <c r="U43" s="24">
        <v>24100185</v>
      </c>
      <c r="V43" s="24">
        <v>146221669</v>
      </c>
      <c r="W43" s="24">
        <v>606927316</v>
      </c>
      <c r="X43" s="24">
        <v>562520964</v>
      </c>
      <c r="Y43" s="24">
        <v>44406352</v>
      </c>
      <c r="Z43" s="6">
        <v>7.89</v>
      </c>
      <c r="AA43" s="22">
        <v>559340081</v>
      </c>
    </row>
    <row r="44" spans="1:27" ht="13.5">
      <c r="A44" s="5" t="s">
        <v>48</v>
      </c>
      <c r="B44" s="3"/>
      <c r="C44" s="22">
        <v>422948715</v>
      </c>
      <c r="D44" s="22"/>
      <c r="E44" s="23">
        <v>173407258</v>
      </c>
      <c r="F44" s="24">
        <v>273359151</v>
      </c>
      <c r="G44" s="24">
        <v>12631988</v>
      </c>
      <c r="H44" s="24">
        <v>17110427</v>
      </c>
      <c r="I44" s="24">
        <v>18429001</v>
      </c>
      <c r="J44" s="24">
        <v>48171416</v>
      </c>
      <c r="K44" s="24">
        <v>20204942</v>
      </c>
      <c r="L44" s="24">
        <v>20522439</v>
      </c>
      <c r="M44" s="24">
        <v>22187394</v>
      </c>
      <c r="N44" s="24">
        <v>62914775</v>
      </c>
      <c r="O44" s="24">
        <v>16996375</v>
      </c>
      <c r="P44" s="24">
        <v>14061161</v>
      </c>
      <c r="Q44" s="24">
        <v>15075131</v>
      </c>
      <c r="R44" s="24">
        <v>46132667</v>
      </c>
      <c r="S44" s="24">
        <v>17349547</v>
      </c>
      <c r="T44" s="24">
        <v>21481084</v>
      </c>
      <c r="U44" s="24">
        <v>58711059</v>
      </c>
      <c r="V44" s="24">
        <v>97541690</v>
      </c>
      <c r="W44" s="24">
        <v>254760548</v>
      </c>
      <c r="X44" s="24">
        <v>261533928</v>
      </c>
      <c r="Y44" s="24">
        <v>-6773380</v>
      </c>
      <c r="Z44" s="6">
        <v>-2.59</v>
      </c>
      <c r="AA44" s="22">
        <v>273359151</v>
      </c>
    </row>
    <row r="45" spans="1:27" ht="13.5">
      <c r="A45" s="5" t="s">
        <v>49</v>
      </c>
      <c r="B45" s="3"/>
      <c r="C45" s="25">
        <v>18835196</v>
      </c>
      <c r="D45" s="25"/>
      <c r="E45" s="26">
        <v>21537854</v>
      </c>
      <c r="F45" s="27">
        <v>29528080</v>
      </c>
      <c r="G45" s="27">
        <v>704948</v>
      </c>
      <c r="H45" s="27">
        <v>3219086</v>
      </c>
      <c r="I45" s="27">
        <v>3267390</v>
      </c>
      <c r="J45" s="27">
        <v>7191424</v>
      </c>
      <c r="K45" s="27">
        <v>1987423</v>
      </c>
      <c r="L45" s="27">
        <v>2597991</v>
      </c>
      <c r="M45" s="27">
        <v>2151357</v>
      </c>
      <c r="N45" s="27">
        <v>6736771</v>
      </c>
      <c r="O45" s="27">
        <v>2736757</v>
      </c>
      <c r="P45" s="27">
        <v>2528841</v>
      </c>
      <c r="Q45" s="27">
        <v>3156901</v>
      </c>
      <c r="R45" s="27">
        <v>8422499</v>
      </c>
      <c r="S45" s="27">
        <v>2728005</v>
      </c>
      <c r="T45" s="27">
        <v>2009443</v>
      </c>
      <c r="U45" s="27">
        <v>2315213</v>
      </c>
      <c r="V45" s="27">
        <v>7052661</v>
      </c>
      <c r="W45" s="27">
        <v>29403355</v>
      </c>
      <c r="X45" s="27">
        <v>32247504</v>
      </c>
      <c r="Y45" s="27">
        <v>-2844149</v>
      </c>
      <c r="Z45" s="7">
        <v>-8.82</v>
      </c>
      <c r="AA45" s="25">
        <v>29528080</v>
      </c>
    </row>
    <row r="46" spans="1:27" ht="13.5">
      <c r="A46" s="5" t="s">
        <v>50</v>
      </c>
      <c r="B46" s="3"/>
      <c r="C46" s="22">
        <v>77928936</v>
      </c>
      <c r="D46" s="22"/>
      <c r="E46" s="23">
        <v>68853066</v>
      </c>
      <c r="F46" s="24">
        <v>97406766</v>
      </c>
      <c r="G46" s="24">
        <v>9008607</v>
      </c>
      <c r="H46" s="24">
        <v>9098888</v>
      </c>
      <c r="I46" s="24">
        <v>7089476</v>
      </c>
      <c r="J46" s="24">
        <v>25196971</v>
      </c>
      <c r="K46" s="24">
        <v>6543426</v>
      </c>
      <c r="L46" s="24">
        <v>7124134</v>
      </c>
      <c r="M46" s="24">
        <v>7967796</v>
      </c>
      <c r="N46" s="24">
        <v>21635356</v>
      </c>
      <c r="O46" s="24">
        <v>8943354</v>
      </c>
      <c r="P46" s="24">
        <v>8208618</v>
      </c>
      <c r="Q46" s="24">
        <v>9676130</v>
      </c>
      <c r="R46" s="24">
        <v>26828102</v>
      </c>
      <c r="S46" s="24">
        <v>7616758</v>
      </c>
      <c r="T46" s="24">
        <v>7563975</v>
      </c>
      <c r="U46" s="24">
        <v>4326497</v>
      </c>
      <c r="V46" s="24">
        <v>19507230</v>
      </c>
      <c r="W46" s="24">
        <v>93167659</v>
      </c>
      <c r="X46" s="24">
        <v>103834620</v>
      </c>
      <c r="Y46" s="24">
        <v>-10666961</v>
      </c>
      <c r="Z46" s="6">
        <v>-10.27</v>
      </c>
      <c r="AA46" s="22">
        <v>97406766</v>
      </c>
    </row>
    <row r="47" spans="1:27" ht="13.5">
      <c r="A47" s="2" t="s">
        <v>51</v>
      </c>
      <c r="B47" s="8" t="s">
        <v>52</v>
      </c>
      <c r="C47" s="19">
        <v>975716</v>
      </c>
      <c r="D47" s="19"/>
      <c r="E47" s="20">
        <v>827603</v>
      </c>
      <c r="F47" s="21">
        <v>805252</v>
      </c>
      <c r="G47" s="21">
        <v>7376</v>
      </c>
      <c r="H47" s="21">
        <v>7527</v>
      </c>
      <c r="I47" s="21">
        <v>7552</v>
      </c>
      <c r="J47" s="21">
        <v>22455</v>
      </c>
      <c r="K47" s="21">
        <v>6938</v>
      </c>
      <c r="L47" s="21">
        <v>6890</v>
      </c>
      <c r="M47" s="21">
        <v>6828</v>
      </c>
      <c r="N47" s="21">
        <v>20656</v>
      </c>
      <c r="O47" s="21">
        <v>4758</v>
      </c>
      <c r="P47" s="21">
        <v>4758</v>
      </c>
      <c r="Q47" s="21">
        <v>4758</v>
      </c>
      <c r="R47" s="21">
        <v>14274</v>
      </c>
      <c r="S47" s="21">
        <v>34408</v>
      </c>
      <c r="T47" s="21">
        <v>5346</v>
      </c>
      <c r="U47" s="21">
        <v>66916</v>
      </c>
      <c r="V47" s="21">
        <v>106670</v>
      </c>
      <c r="W47" s="21">
        <v>164055</v>
      </c>
      <c r="X47" s="21">
        <v>798852</v>
      </c>
      <c r="Y47" s="21">
        <v>-634797</v>
      </c>
      <c r="Z47" s="4">
        <v>-79.46</v>
      </c>
      <c r="AA47" s="19">
        <v>805252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2568354985</v>
      </c>
      <c r="D48" s="40">
        <f>+D28+D32+D38+D42+D47</f>
        <v>0</v>
      </c>
      <c r="E48" s="41">
        <f t="shared" si="9"/>
        <v>1955731096</v>
      </c>
      <c r="F48" s="42">
        <f t="shared" si="9"/>
        <v>1958821410</v>
      </c>
      <c r="G48" s="42">
        <f t="shared" si="9"/>
        <v>74937785</v>
      </c>
      <c r="H48" s="42">
        <f t="shared" si="9"/>
        <v>148088531</v>
      </c>
      <c r="I48" s="42">
        <f t="shared" si="9"/>
        <v>289894157</v>
      </c>
      <c r="J48" s="42">
        <f t="shared" si="9"/>
        <v>512920473</v>
      </c>
      <c r="K48" s="42">
        <f t="shared" si="9"/>
        <v>153056257</v>
      </c>
      <c r="L48" s="42">
        <f t="shared" si="9"/>
        <v>160772989</v>
      </c>
      <c r="M48" s="42">
        <f t="shared" si="9"/>
        <v>208455322</v>
      </c>
      <c r="N48" s="42">
        <f t="shared" si="9"/>
        <v>522284568</v>
      </c>
      <c r="O48" s="42">
        <f t="shared" si="9"/>
        <v>170947001</v>
      </c>
      <c r="P48" s="42">
        <f t="shared" si="9"/>
        <v>167772810</v>
      </c>
      <c r="Q48" s="42">
        <f t="shared" si="9"/>
        <v>158150961</v>
      </c>
      <c r="R48" s="42">
        <f t="shared" si="9"/>
        <v>496870772</v>
      </c>
      <c r="S48" s="42">
        <f t="shared" si="9"/>
        <v>146108912</v>
      </c>
      <c r="T48" s="42">
        <f t="shared" si="9"/>
        <v>223519355</v>
      </c>
      <c r="U48" s="42">
        <f t="shared" si="9"/>
        <v>209296633</v>
      </c>
      <c r="V48" s="42">
        <f t="shared" si="9"/>
        <v>578924900</v>
      </c>
      <c r="W48" s="42">
        <f t="shared" si="9"/>
        <v>2111000713</v>
      </c>
      <c r="X48" s="42">
        <f t="shared" si="9"/>
        <v>1955731092</v>
      </c>
      <c r="Y48" s="42">
        <f t="shared" si="9"/>
        <v>155269621</v>
      </c>
      <c r="Z48" s="43">
        <f>+IF(X48&lt;&gt;0,+(Y48/X48)*100,0)</f>
        <v>7.939211154086413</v>
      </c>
      <c r="AA48" s="40">
        <f>+AA28+AA32+AA38+AA42+AA47</f>
        <v>1958821410</v>
      </c>
    </row>
    <row r="49" spans="1:27" ht="13.5">
      <c r="A49" s="14" t="s">
        <v>58</v>
      </c>
      <c r="B49" s="15"/>
      <c r="C49" s="44">
        <f aca="true" t="shared" si="10" ref="C49:Y49">+C25-C48</f>
        <v>-921299976</v>
      </c>
      <c r="D49" s="44">
        <f>+D25-D48</f>
        <v>0</v>
      </c>
      <c r="E49" s="45">
        <f t="shared" si="10"/>
        <v>-246056999</v>
      </c>
      <c r="F49" s="46">
        <f t="shared" si="10"/>
        <v>-282428231</v>
      </c>
      <c r="G49" s="46">
        <f t="shared" si="10"/>
        <v>224539610</v>
      </c>
      <c r="H49" s="46">
        <f t="shared" si="10"/>
        <v>-110651374</v>
      </c>
      <c r="I49" s="46">
        <f t="shared" si="10"/>
        <v>-121876695</v>
      </c>
      <c r="J49" s="46">
        <f t="shared" si="10"/>
        <v>-7988459</v>
      </c>
      <c r="K49" s="46">
        <f t="shared" si="10"/>
        <v>-30947239</v>
      </c>
      <c r="L49" s="46">
        <f t="shared" si="10"/>
        <v>-30582329</v>
      </c>
      <c r="M49" s="46">
        <f t="shared" si="10"/>
        <v>29061004</v>
      </c>
      <c r="N49" s="46">
        <f t="shared" si="10"/>
        <v>-32468564</v>
      </c>
      <c r="O49" s="46">
        <f t="shared" si="10"/>
        <v>-45282513</v>
      </c>
      <c r="P49" s="46">
        <f t="shared" si="10"/>
        <v>-48867661</v>
      </c>
      <c r="Q49" s="46">
        <f t="shared" si="10"/>
        <v>33193911</v>
      </c>
      <c r="R49" s="46">
        <f t="shared" si="10"/>
        <v>-60956263</v>
      </c>
      <c r="S49" s="46">
        <f t="shared" si="10"/>
        <v>-30069746</v>
      </c>
      <c r="T49" s="46">
        <f t="shared" si="10"/>
        <v>-106227147</v>
      </c>
      <c r="U49" s="46">
        <f t="shared" si="10"/>
        <v>-59594262</v>
      </c>
      <c r="V49" s="46">
        <f t="shared" si="10"/>
        <v>-195891155</v>
      </c>
      <c r="W49" s="46">
        <f t="shared" si="10"/>
        <v>-297304441</v>
      </c>
      <c r="X49" s="46">
        <f>IF(F25=F48,0,X25-X48)</f>
        <v>-246056976</v>
      </c>
      <c r="Y49" s="46">
        <f t="shared" si="10"/>
        <v>-51247465</v>
      </c>
      <c r="Z49" s="47">
        <f>+IF(X49&lt;&gt;0,+(Y49/X49)*100,0)</f>
        <v>20.827478998197556</v>
      </c>
      <c r="AA49" s="44">
        <f>+AA25-AA48</f>
        <v>-282428231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452701698</v>
      </c>
      <c r="D5" s="19">
        <f>SUM(D6:D8)</f>
        <v>0</v>
      </c>
      <c r="E5" s="20">
        <f t="shared" si="0"/>
        <v>455849500</v>
      </c>
      <c r="F5" s="21">
        <f t="shared" si="0"/>
        <v>469439900</v>
      </c>
      <c r="G5" s="21">
        <f t="shared" si="0"/>
        <v>41670648</v>
      </c>
      <c r="H5" s="21">
        <f t="shared" si="0"/>
        <v>34658282</v>
      </c>
      <c r="I5" s="21">
        <f t="shared" si="0"/>
        <v>37213712</v>
      </c>
      <c r="J5" s="21">
        <f t="shared" si="0"/>
        <v>113542642</v>
      </c>
      <c r="K5" s="21">
        <f t="shared" si="0"/>
        <v>37540223</v>
      </c>
      <c r="L5" s="21">
        <f t="shared" si="0"/>
        <v>44411586</v>
      </c>
      <c r="M5" s="21">
        <f t="shared" si="0"/>
        <v>31368097</v>
      </c>
      <c r="N5" s="21">
        <f t="shared" si="0"/>
        <v>113319906</v>
      </c>
      <c r="O5" s="21">
        <f t="shared" si="0"/>
        <v>41599032</v>
      </c>
      <c r="P5" s="21">
        <f t="shared" si="0"/>
        <v>39947292</v>
      </c>
      <c r="Q5" s="21">
        <f t="shared" si="0"/>
        <v>35730042</v>
      </c>
      <c r="R5" s="21">
        <f t="shared" si="0"/>
        <v>117276366</v>
      </c>
      <c r="S5" s="21">
        <f t="shared" si="0"/>
        <v>37425501</v>
      </c>
      <c r="T5" s="21">
        <f t="shared" si="0"/>
        <v>40672451</v>
      </c>
      <c r="U5" s="21">
        <f t="shared" si="0"/>
        <v>43346348</v>
      </c>
      <c r="V5" s="21">
        <f t="shared" si="0"/>
        <v>121444300</v>
      </c>
      <c r="W5" s="21">
        <f t="shared" si="0"/>
        <v>465583214</v>
      </c>
      <c r="X5" s="21">
        <f t="shared" si="0"/>
        <v>455849500</v>
      </c>
      <c r="Y5" s="21">
        <f t="shared" si="0"/>
        <v>9733714</v>
      </c>
      <c r="Z5" s="4">
        <f>+IF(X5&lt;&gt;0,+(Y5/X5)*100,0)</f>
        <v>2.135291143239161</v>
      </c>
      <c r="AA5" s="19">
        <f>SUM(AA6:AA8)</f>
        <v>469439900</v>
      </c>
    </row>
    <row r="6" spans="1:27" ht="13.5">
      <c r="A6" s="5" t="s">
        <v>33</v>
      </c>
      <c r="B6" s="3"/>
      <c r="C6" s="22">
        <v>1083350</v>
      </c>
      <c r="D6" s="22"/>
      <c r="E6" s="23">
        <v>167900</v>
      </c>
      <c r="F6" s="24">
        <v>167900</v>
      </c>
      <c r="G6" s="24">
        <v>11850</v>
      </c>
      <c r="H6" s="24">
        <v>13450</v>
      </c>
      <c r="I6" s="24">
        <v>11700</v>
      </c>
      <c r="J6" s="24">
        <v>37000</v>
      </c>
      <c r="K6" s="24">
        <v>13350</v>
      </c>
      <c r="L6" s="24">
        <v>11600</v>
      </c>
      <c r="M6" s="24">
        <v>12350</v>
      </c>
      <c r="N6" s="24">
        <v>37300</v>
      </c>
      <c r="O6" s="24">
        <v>12300</v>
      </c>
      <c r="P6" s="24">
        <v>13647</v>
      </c>
      <c r="Q6" s="24">
        <v>12150</v>
      </c>
      <c r="R6" s="24">
        <v>38097</v>
      </c>
      <c r="S6" s="24">
        <v>13700</v>
      </c>
      <c r="T6" s="24">
        <v>12150</v>
      </c>
      <c r="U6" s="24">
        <v>12150</v>
      </c>
      <c r="V6" s="24">
        <v>38000</v>
      </c>
      <c r="W6" s="24">
        <v>150397</v>
      </c>
      <c r="X6" s="24">
        <v>167900</v>
      </c>
      <c r="Y6" s="24">
        <v>-17503</v>
      </c>
      <c r="Z6" s="6">
        <v>-10.42</v>
      </c>
      <c r="AA6" s="22">
        <v>167900</v>
      </c>
    </row>
    <row r="7" spans="1:27" ht="13.5">
      <c r="A7" s="5" t="s">
        <v>34</v>
      </c>
      <c r="B7" s="3"/>
      <c r="C7" s="25">
        <v>417743793</v>
      </c>
      <c r="D7" s="25"/>
      <c r="E7" s="26">
        <v>441661500</v>
      </c>
      <c r="F7" s="27">
        <v>452472800</v>
      </c>
      <c r="G7" s="27">
        <v>38720048</v>
      </c>
      <c r="H7" s="27">
        <v>36261150</v>
      </c>
      <c r="I7" s="27">
        <v>36396444</v>
      </c>
      <c r="J7" s="27">
        <v>111377642</v>
      </c>
      <c r="K7" s="27">
        <v>36600982</v>
      </c>
      <c r="L7" s="27">
        <v>43299930</v>
      </c>
      <c r="M7" s="27">
        <v>29706853</v>
      </c>
      <c r="N7" s="27">
        <v>109607765</v>
      </c>
      <c r="O7" s="27">
        <v>38101076</v>
      </c>
      <c r="P7" s="27">
        <v>38592043</v>
      </c>
      <c r="Q7" s="27">
        <v>35272741</v>
      </c>
      <c r="R7" s="27">
        <v>111965860</v>
      </c>
      <c r="S7" s="27">
        <v>38060763</v>
      </c>
      <c r="T7" s="27">
        <v>37639823</v>
      </c>
      <c r="U7" s="27">
        <v>41064609</v>
      </c>
      <c r="V7" s="27">
        <v>116765195</v>
      </c>
      <c r="W7" s="27">
        <v>449716462</v>
      </c>
      <c r="X7" s="27">
        <v>441661500</v>
      </c>
      <c r="Y7" s="27">
        <v>8054962</v>
      </c>
      <c r="Z7" s="7">
        <v>1.82</v>
      </c>
      <c r="AA7" s="25">
        <v>452472800</v>
      </c>
    </row>
    <row r="8" spans="1:27" ht="13.5">
      <c r="A8" s="5" t="s">
        <v>35</v>
      </c>
      <c r="B8" s="3"/>
      <c r="C8" s="22">
        <v>33874555</v>
      </c>
      <c r="D8" s="22"/>
      <c r="E8" s="23">
        <v>14020100</v>
      </c>
      <c r="F8" s="24">
        <v>16799200</v>
      </c>
      <c r="G8" s="24">
        <v>2938750</v>
      </c>
      <c r="H8" s="24">
        <v>-1616318</v>
      </c>
      <c r="I8" s="24">
        <v>805568</v>
      </c>
      <c r="J8" s="24">
        <v>2128000</v>
      </c>
      <c r="K8" s="24">
        <v>925891</v>
      </c>
      <c r="L8" s="24">
        <v>1100056</v>
      </c>
      <c r="M8" s="24">
        <v>1648894</v>
      </c>
      <c r="N8" s="24">
        <v>3674841</v>
      </c>
      <c r="O8" s="24">
        <v>3485656</v>
      </c>
      <c r="P8" s="24">
        <v>1341602</v>
      </c>
      <c r="Q8" s="24">
        <v>445151</v>
      </c>
      <c r="R8" s="24">
        <v>5272409</v>
      </c>
      <c r="S8" s="24">
        <v>-648962</v>
      </c>
      <c r="T8" s="24">
        <v>3020478</v>
      </c>
      <c r="U8" s="24">
        <v>2269589</v>
      </c>
      <c r="V8" s="24">
        <v>4641105</v>
      </c>
      <c r="W8" s="24">
        <v>15716355</v>
      </c>
      <c r="X8" s="24">
        <v>14020100</v>
      </c>
      <c r="Y8" s="24">
        <v>1696255</v>
      </c>
      <c r="Z8" s="6">
        <v>12.1</v>
      </c>
      <c r="AA8" s="22">
        <v>16799200</v>
      </c>
    </row>
    <row r="9" spans="1:27" ht="13.5">
      <c r="A9" s="2" t="s">
        <v>36</v>
      </c>
      <c r="B9" s="3"/>
      <c r="C9" s="19">
        <f aca="true" t="shared" si="1" ref="C9:Y9">SUM(C10:C14)</f>
        <v>139585359</v>
      </c>
      <c r="D9" s="19">
        <f>SUM(D10:D14)</f>
        <v>0</v>
      </c>
      <c r="E9" s="20">
        <f t="shared" si="1"/>
        <v>36378300</v>
      </c>
      <c r="F9" s="21">
        <f t="shared" si="1"/>
        <v>37256500</v>
      </c>
      <c r="G9" s="21">
        <f t="shared" si="1"/>
        <v>1052309</v>
      </c>
      <c r="H9" s="21">
        <f t="shared" si="1"/>
        <v>1273880</v>
      </c>
      <c r="I9" s="21">
        <f t="shared" si="1"/>
        <v>2058385</v>
      </c>
      <c r="J9" s="21">
        <f t="shared" si="1"/>
        <v>4384574</v>
      </c>
      <c r="K9" s="21">
        <f t="shared" si="1"/>
        <v>-567367</v>
      </c>
      <c r="L9" s="21">
        <f t="shared" si="1"/>
        <v>1217596</v>
      </c>
      <c r="M9" s="21">
        <f t="shared" si="1"/>
        <v>1567267</v>
      </c>
      <c r="N9" s="21">
        <f t="shared" si="1"/>
        <v>2217496</v>
      </c>
      <c r="O9" s="21">
        <f t="shared" si="1"/>
        <v>1313850</v>
      </c>
      <c r="P9" s="21">
        <f t="shared" si="1"/>
        <v>1574138</v>
      </c>
      <c r="Q9" s="21">
        <f t="shared" si="1"/>
        <v>10125791</v>
      </c>
      <c r="R9" s="21">
        <f t="shared" si="1"/>
        <v>13013779</v>
      </c>
      <c r="S9" s="21">
        <f t="shared" si="1"/>
        <v>924494</v>
      </c>
      <c r="T9" s="21">
        <f t="shared" si="1"/>
        <v>395685</v>
      </c>
      <c r="U9" s="21">
        <f t="shared" si="1"/>
        <v>2015992</v>
      </c>
      <c r="V9" s="21">
        <f t="shared" si="1"/>
        <v>3336171</v>
      </c>
      <c r="W9" s="21">
        <f t="shared" si="1"/>
        <v>22952020</v>
      </c>
      <c r="X9" s="21">
        <f t="shared" si="1"/>
        <v>36378300</v>
      </c>
      <c r="Y9" s="21">
        <f t="shared" si="1"/>
        <v>-13426280</v>
      </c>
      <c r="Z9" s="4">
        <f>+IF(X9&lt;&gt;0,+(Y9/X9)*100,0)</f>
        <v>-36.90738709615348</v>
      </c>
      <c r="AA9" s="19">
        <f>SUM(AA10:AA14)</f>
        <v>37256500</v>
      </c>
    </row>
    <row r="10" spans="1:27" ht="13.5">
      <c r="A10" s="5" t="s">
        <v>37</v>
      </c>
      <c r="B10" s="3"/>
      <c r="C10" s="22">
        <v>13647270</v>
      </c>
      <c r="D10" s="22"/>
      <c r="E10" s="23">
        <v>11860500</v>
      </c>
      <c r="F10" s="24">
        <v>12650500</v>
      </c>
      <c r="G10" s="24">
        <v>306299</v>
      </c>
      <c r="H10" s="24">
        <v>359919</v>
      </c>
      <c r="I10" s="24">
        <v>368612</v>
      </c>
      <c r="J10" s="24">
        <v>1034830</v>
      </c>
      <c r="K10" s="24">
        <v>365578</v>
      </c>
      <c r="L10" s="24">
        <v>358834</v>
      </c>
      <c r="M10" s="24">
        <v>328514</v>
      </c>
      <c r="N10" s="24">
        <v>1052926</v>
      </c>
      <c r="O10" s="24">
        <v>337466</v>
      </c>
      <c r="P10" s="24">
        <v>456951</v>
      </c>
      <c r="Q10" s="24">
        <v>9497080</v>
      </c>
      <c r="R10" s="24">
        <v>10291497</v>
      </c>
      <c r="S10" s="24">
        <v>245940</v>
      </c>
      <c r="T10" s="24">
        <v>-975285</v>
      </c>
      <c r="U10" s="24">
        <v>365092</v>
      </c>
      <c r="V10" s="24">
        <v>-364253</v>
      </c>
      <c r="W10" s="24">
        <v>12015000</v>
      </c>
      <c r="X10" s="24">
        <v>11860500</v>
      </c>
      <c r="Y10" s="24">
        <v>154500</v>
      </c>
      <c r="Z10" s="6">
        <v>1.3</v>
      </c>
      <c r="AA10" s="22">
        <v>12650500</v>
      </c>
    </row>
    <row r="11" spans="1:27" ht="13.5">
      <c r="A11" s="5" t="s">
        <v>38</v>
      </c>
      <c r="B11" s="3"/>
      <c r="C11" s="22">
        <v>11655728</v>
      </c>
      <c r="D11" s="22"/>
      <c r="E11" s="23">
        <v>18354400</v>
      </c>
      <c r="F11" s="24">
        <v>19740800</v>
      </c>
      <c r="G11" s="24">
        <v>347800</v>
      </c>
      <c r="H11" s="24">
        <v>346779</v>
      </c>
      <c r="I11" s="24">
        <v>341118</v>
      </c>
      <c r="J11" s="24">
        <v>1035697</v>
      </c>
      <c r="K11" s="24">
        <v>472761</v>
      </c>
      <c r="L11" s="24">
        <v>393315</v>
      </c>
      <c r="M11" s="24">
        <v>1008134</v>
      </c>
      <c r="N11" s="24">
        <v>1874210</v>
      </c>
      <c r="O11" s="24">
        <v>608577</v>
      </c>
      <c r="P11" s="24">
        <v>427196</v>
      </c>
      <c r="Q11" s="24">
        <v>371940</v>
      </c>
      <c r="R11" s="24">
        <v>1407713</v>
      </c>
      <c r="S11" s="24">
        <v>387267</v>
      </c>
      <c r="T11" s="24">
        <v>345081</v>
      </c>
      <c r="U11" s="24">
        <v>351451</v>
      </c>
      <c r="V11" s="24">
        <v>1083799</v>
      </c>
      <c r="W11" s="24">
        <v>5401419</v>
      </c>
      <c r="X11" s="24">
        <v>18354400</v>
      </c>
      <c r="Y11" s="24">
        <v>-12952981</v>
      </c>
      <c r="Z11" s="6">
        <v>-70.57</v>
      </c>
      <c r="AA11" s="22">
        <v>19740800</v>
      </c>
    </row>
    <row r="12" spans="1:27" ht="13.5">
      <c r="A12" s="5" t="s">
        <v>39</v>
      </c>
      <c r="B12" s="3"/>
      <c r="C12" s="22">
        <v>12222507</v>
      </c>
      <c r="D12" s="22"/>
      <c r="E12" s="23">
        <v>4749500</v>
      </c>
      <c r="F12" s="24">
        <v>3401000</v>
      </c>
      <c r="G12" s="24">
        <v>281151</v>
      </c>
      <c r="H12" s="24">
        <v>319011</v>
      </c>
      <c r="I12" s="24">
        <v>287065</v>
      </c>
      <c r="J12" s="24">
        <v>887227</v>
      </c>
      <c r="K12" s="24">
        <v>236984</v>
      </c>
      <c r="L12" s="24">
        <v>324069</v>
      </c>
      <c r="M12" s="24">
        <v>99043</v>
      </c>
      <c r="N12" s="24">
        <v>660096</v>
      </c>
      <c r="O12" s="24">
        <v>250748</v>
      </c>
      <c r="P12" s="24">
        <v>546402</v>
      </c>
      <c r="Q12" s="24">
        <v>127246</v>
      </c>
      <c r="R12" s="24">
        <v>924396</v>
      </c>
      <c r="S12" s="24">
        <v>173830</v>
      </c>
      <c r="T12" s="24">
        <v>101386</v>
      </c>
      <c r="U12" s="24">
        <v>251729</v>
      </c>
      <c r="V12" s="24">
        <v>526945</v>
      </c>
      <c r="W12" s="24">
        <v>2998664</v>
      </c>
      <c r="X12" s="24">
        <v>4749500</v>
      </c>
      <c r="Y12" s="24">
        <v>-1750836</v>
      </c>
      <c r="Z12" s="6">
        <v>-36.86</v>
      </c>
      <c r="AA12" s="22">
        <v>3401000</v>
      </c>
    </row>
    <row r="13" spans="1:27" ht="13.5">
      <c r="A13" s="5" t="s">
        <v>40</v>
      </c>
      <c r="B13" s="3"/>
      <c r="C13" s="22">
        <v>102059854</v>
      </c>
      <c r="D13" s="22"/>
      <c r="E13" s="23">
        <v>1400000</v>
      </c>
      <c r="F13" s="24">
        <v>1450300</v>
      </c>
      <c r="G13" s="24">
        <v>117059</v>
      </c>
      <c r="H13" s="24">
        <v>248171</v>
      </c>
      <c r="I13" s="24">
        <v>1061590</v>
      </c>
      <c r="J13" s="24">
        <v>1426820</v>
      </c>
      <c r="K13" s="24">
        <v>-1642690</v>
      </c>
      <c r="L13" s="24">
        <v>141378</v>
      </c>
      <c r="M13" s="24">
        <v>131576</v>
      </c>
      <c r="N13" s="24">
        <v>-1369736</v>
      </c>
      <c r="O13" s="24">
        <v>117059</v>
      </c>
      <c r="P13" s="24">
        <v>143589</v>
      </c>
      <c r="Q13" s="24">
        <v>129525</v>
      </c>
      <c r="R13" s="24">
        <v>390173</v>
      </c>
      <c r="S13" s="24">
        <v>117457</v>
      </c>
      <c r="T13" s="24">
        <v>924503</v>
      </c>
      <c r="U13" s="24">
        <v>1047720</v>
      </c>
      <c r="V13" s="24">
        <v>2089680</v>
      </c>
      <c r="W13" s="24">
        <v>2536937</v>
      </c>
      <c r="X13" s="24">
        <v>1400000</v>
      </c>
      <c r="Y13" s="24">
        <v>1136937</v>
      </c>
      <c r="Z13" s="6">
        <v>81.21</v>
      </c>
      <c r="AA13" s="22">
        <v>1450300</v>
      </c>
    </row>
    <row r="14" spans="1:27" ht="13.5">
      <c r="A14" s="5" t="s">
        <v>41</v>
      </c>
      <c r="B14" s="3"/>
      <c r="C14" s="25"/>
      <c r="D14" s="25"/>
      <c r="E14" s="26">
        <v>13900</v>
      </c>
      <c r="F14" s="27">
        <v>13900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13900</v>
      </c>
      <c r="Y14" s="27">
        <v>-13900</v>
      </c>
      <c r="Z14" s="7">
        <v>-100</v>
      </c>
      <c r="AA14" s="25">
        <v>13900</v>
      </c>
    </row>
    <row r="15" spans="1:27" ht="13.5">
      <c r="A15" s="2" t="s">
        <v>42</v>
      </c>
      <c r="B15" s="8"/>
      <c r="C15" s="19">
        <f aca="true" t="shared" si="2" ref="C15:Y15">SUM(C16:C18)</f>
        <v>14620594</v>
      </c>
      <c r="D15" s="19">
        <f>SUM(D16:D18)</f>
        <v>0</v>
      </c>
      <c r="E15" s="20">
        <f t="shared" si="2"/>
        <v>28806000</v>
      </c>
      <c r="F15" s="21">
        <f t="shared" si="2"/>
        <v>28850600</v>
      </c>
      <c r="G15" s="21">
        <f t="shared" si="2"/>
        <v>712360</v>
      </c>
      <c r="H15" s="21">
        <f t="shared" si="2"/>
        <v>883735</v>
      </c>
      <c r="I15" s="21">
        <f t="shared" si="2"/>
        <v>1201846</v>
      </c>
      <c r="J15" s="21">
        <f t="shared" si="2"/>
        <v>2797941</v>
      </c>
      <c r="K15" s="21">
        <f t="shared" si="2"/>
        <v>1044593</v>
      </c>
      <c r="L15" s="21">
        <f t="shared" si="2"/>
        <v>998781</v>
      </c>
      <c r="M15" s="21">
        <f t="shared" si="2"/>
        <v>849794</v>
      </c>
      <c r="N15" s="21">
        <f t="shared" si="2"/>
        <v>2893168</v>
      </c>
      <c r="O15" s="21">
        <f t="shared" si="2"/>
        <v>1067057</v>
      </c>
      <c r="P15" s="21">
        <f t="shared" si="2"/>
        <v>899519</v>
      </c>
      <c r="Q15" s="21">
        <f t="shared" si="2"/>
        <v>1074286</v>
      </c>
      <c r="R15" s="21">
        <f t="shared" si="2"/>
        <v>3040862</v>
      </c>
      <c r="S15" s="21">
        <f t="shared" si="2"/>
        <v>1012197</v>
      </c>
      <c r="T15" s="21">
        <f t="shared" si="2"/>
        <v>838335</v>
      </c>
      <c r="U15" s="21">
        <f t="shared" si="2"/>
        <v>1241300</v>
      </c>
      <c r="V15" s="21">
        <f t="shared" si="2"/>
        <v>3091832</v>
      </c>
      <c r="W15" s="21">
        <f t="shared" si="2"/>
        <v>11823803</v>
      </c>
      <c r="X15" s="21">
        <f t="shared" si="2"/>
        <v>28806000</v>
      </c>
      <c r="Y15" s="21">
        <f t="shared" si="2"/>
        <v>-16982197</v>
      </c>
      <c r="Z15" s="4">
        <f>+IF(X15&lt;&gt;0,+(Y15/X15)*100,0)</f>
        <v>-58.95367978893287</v>
      </c>
      <c r="AA15" s="19">
        <f>SUM(AA16:AA18)</f>
        <v>28850600</v>
      </c>
    </row>
    <row r="16" spans="1:27" ht="13.5">
      <c r="A16" s="5" t="s">
        <v>43</v>
      </c>
      <c r="B16" s="3"/>
      <c r="C16" s="22">
        <v>2660758</v>
      </c>
      <c r="D16" s="22"/>
      <c r="E16" s="23">
        <v>1946800</v>
      </c>
      <c r="F16" s="24">
        <v>1947400</v>
      </c>
      <c r="G16" s="24">
        <v>97859</v>
      </c>
      <c r="H16" s="24">
        <v>90988</v>
      </c>
      <c r="I16" s="24">
        <v>105016</v>
      </c>
      <c r="J16" s="24">
        <v>293863</v>
      </c>
      <c r="K16" s="24">
        <v>231695</v>
      </c>
      <c r="L16" s="24">
        <v>85633</v>
      </c>
      <c r="M16" s="24">
        <v>128223</v>
      </c>
      <c r="N16" s="24">
        <v>445551</v>
      </c>
      <c r="O16" s="24">
        <v>87039</v>
      </c>
      <c r="P16" s="24">
        <v>148057</v>
      </c>
      <c r="Q16" s="24">
        <v>129316</v>
      </c>
      <c r="R16" s="24">
        <v>364412</v>
      </c>
      <c r="S16" s="24">
        <v>254135</v>
      </c>
      <c r="T16" s="24">
        <v>84774</v>
      </c>
      <c r="U16" s="24">
        <v>122980</v>
      </c>
      <c r="V16" s="24">
        <v>461889</v>
      </c>
      <c r="W16" s="24">
        <v>1565715</v>
      </c>
      <c r="X16" s="24">
        <v>1946800</v>
      </c>
      <c r="Y16" s="24">
        <v>-381085</v>
      </c>
      <c r="Z16" s="6">
        <v>-19.57</v>
      </c>
      <c r="AA16" s="22">
        <v>1947400</v>
      </c>
    </row>
    <row r="17" spans="1:27" ht="13.5">
      <c r="A17" s="5" t="s">
        <v>44</v>
      </c>
      <c r="B17" s="3"/>
      <c r="C17" s="22">
        <v>11959836</v>
      </c>
      <c r="D17" s="22"/>
      <c r="E17" s="23">
        <v>26859200</v>
      </c>
      <c r="F17" s="24">
        <v>26903200</v>
      </c>
      <c r="G17" s="24">
        <v>614501</v>
      </c>
      <c r="H17" s="24">
        <v>792747</v>
      </c>
      <c r="I17" s="24">
        <v>1096830</v>
      </c>
      <c r="J17" s="24">
        <v>2504078</v>
      </c>
      <c r="K17" s="24">
        <v>812898</v>
      </c>
      <c r="L17" s="24">
        <v>913148</v>
      </c>
      <c r="M17" s="24">
        <v>721571</v>
      </c>
      <c r="N17" s="24">
        <v>2447617</v>
      </c>
      <c r="O17" s="24">
        <v>980018</v>
      </c>
      <c r="P17" s="24">
        <v>751462</v>
      </c>
      <c r="Q17" s="24">
        <v>944970</v>
      </c>
      <c r="R17" s="24">
        <v>2676450</v>
      </c>
      <c r="S17" s="24">
        <v>758062</v>
      </c>
      <c r="T17" s="24">
        <v>753561</v>
      </c>
      <c r="U17" s="24">
        <v>1118320</v>
      </c>
      <c r="V17" s="24">
        <v>2629943</v>
      </c>
      <c r="W17" s="24">
        <v>10258088</v>
      </c>
      <c r="X17" s="24">
        <v>26859200</v>
      </c>
      <c r="Y17" s="24">
        <v>-16601112</v>
      </c>
      <c r="Z17" s="6">
        <v>-61.81</v>
      </c>
      <c r="AA17" s="22">
        <v>26903200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2116258136</v>
      </c>
      <c r="D19" s="19">
        <f>SUM(D20:D23)</f>
        <v>0</v>
      </c>
      <c r="E19" s="20">
        <f t="shared" si="3"/>
        <v>2259903900</v>
      </c>
      <c r="F19" s="21">
        <f t="shared" si="3"/>
        <v>2432213600</v>
      </c>
      <c r="G19" s="21">
        <f t="shared" si="3"/>
        <v>224026778</v>
      </c>
      <c r="H19" s="21">
        <f t="shared" si="3"/>
        <v>223000247</v>
      </c>
      <c r="I19" s="21">
        <f t="shared" si="3"/>
        <v>184043705</v>
      </c>
      <c r="J19" s="21">
        <f t="shared" si="3"/>
        <v>631070730</v>
      </c>
      <c r="K19" s="21">
        <f t="shared" si="3"/>
        <v>197285083</v>
      </c>
      <c r="L19" s="21">
        <f t="shared" si="3"/>
        <v>165712874</v>
      </c>
      <c r="M19" s="21">
        <f t="shared" si="3"/>
        <v>195510838</v>
      </c>
      <c r="N19" s="21">
        <f t="shared" si="3"/>
        <v>558508795</v>
      </c>
      <c r="O19" s="21">
        <f t="shared" si="3"/>
        <v>212808426</v>
      </c>
      <c r="P19" s="21">
        <f t="shared" si="3"/>
        <v>196300094</v>
      </c>
      <c r="Q19" s="21">
        <f t="shared" si="3"/>
        <v>140793236</v>
      </c>
      <c r="R19" s="21">
        <f t="shared" si="3"/>
        <v>549901756</v>
      </c>
      <c r="S19" s="21">
        <f t="shared" si="3"/>
        <v>201543993</v>
      </c>
      <c r="T19" s="21">
        <f t="shared" si="3"/>
        <v>281355119</v>
      </c>
      <c r="U19" s="21">
        <f t="shared" si="3"/>
        <v>171642668</v>
      </c>
      <c r="V19" s="21">
        <f t="shared" si="3"/>
        <v>654541780</v>
      </c>
      <c r="W19" s="21">
        <f t="shared" si="3"/>
        <v>2394023061</v>
      </c>
      <c r="X19" s="21">
        <f t="shared" si="3"/>
        <v>2259903900</v>
      </c>
      <c r="Y19" s="21">
        <f t="shared" si="3"/>
        <v>134119161</v>
      </c>
      <c r="Z19" s="4">
        <f>+IF(X19&lt;&gt;0,+(Y19/X19)*100,0)</f>
        <v>5.934728507703359</v>
      </c>
      <c r="AA19" s="19">
        <f>SUM(AA20:AA23)</f>
        <v>2432213600</v>
      </c>
    </row>
    <row r="20" spans="1:27" ht="13.5">
      <c r="A20" s="5" t="s">
        <v>47</v>
      </c>
      <c r="B20" s="3"/>
      <c r="C20" s="22">
        <v>1355666803</v>
      </c>
      <c r="D20" s="22"/>
      <c r="E20" s="23">
        <v>1434071000</v>
      </c>
      <c r="F20" s="24">
        <v>1569348300</v>
      </c>
      <c r="G20" s="24">
        <v>168924265</v>
      </c>
      <c r="H20" s="24">
        <v>158338765</v>
      </c>
      <c r="I20" s="24">
        <v>121195450</v>
      </c>
      <c r="J20" s="24">
        <v>448458480</v>
      </c>
      <c r="K20" s="24">
        <v>129442240</v>
      </c>
      <c r="L20" s="24">
        <v>109640627</v>
      </c>
      <c r="M20" s="24">
        <v>125856559</v>
      </c>
      <c r="N20" s="24">
        <v>364939426</v>
      </c>
      <c r="O20" s="24">
        <v>145486206</v>
      </c>
      <c r="P20" s="24">
        <v>129551408</v>
      </c>
      <c r="Q20" s="24">
        <v>91200365</v>
      </c>
      <c r="R20" s="24">
        <v>366237979</v>
      </c>
      <c r="S20" s="24">
        <v>136592357</v>
      </c>
      <c r="T20" s="24">
        <v>211363756</v>
      </c>
      <c r="U20" s="24">
        <v>116566110</v>
      </c>
      <c r="V20" s="24">
        <v>464522223</v>
      </c>
      <c r="W20" s="24">
        <v>1644158108</v>
      </c>
      <c r="X20" s="24">
        <v>1434071000</v>
      </c>
      <c r="Y20" s="24">
        <v>210087108</v>
      </c>
      <c r="Z20" s="6">
        <v>14.65</v>
      </c>
      <c r="AA20" s="22">
        <v>1569348300</v>
      </c>
    </row>
    <row r="21" spans="1:27" ht="13.5">
      <c r="A21" s="5" t="s">
        <v>48</v>
      </c>
      <c r="B21" s="3"/>
      <c r="C21" s="22">
        <v>428198537</v>
      </c>
      <c r="D21" s="22"/>
      <c r="E21" s="23">
        <v>450888300</v>
      </c>
      <c r="F21" s="24">
        <v>490909500</v>
      </c>
      <c r="G21" s="24">
        <v>27957572</v>
      </c>
      <c r="H21" s="24">
        <v>36700443</v>
      </c>
      <c r="I21" s="24">
        <v>34940604</v>
      </c>
      <c r="J21" s="24">
        <v>99598619</v>
      </c>
      <c r="K21" s="24">
        <v>39652135</v>
      </c>
      <c r="L21" s="24">
        <v>33520913</v>
      </c>
      <c r="M21" s="24">
        <v>37124125</v>
      </c>
      <c r="N21" s="24">
        <v>110297173</v>
      </c>
      <c r="O21" s="24">
        <v>40118350</v>
      </c>
      <c r="P21" s="24">
        <v>38261995</v>
      </c>
      <c r="Q21" s="24">
        <v>22044839</v>
      </c>
      <c r="R21" s="24">
        <v>100425184</v>
      </c>
      <c r="S21" s="24">
        <v>37471069</v>
      </c>
      <c r="T21" s="24">
        <v>55096506</v>
      </c>
      <c r="U21" s="24">
        <v>40822137</v>
      </c>
      <c r="V21" s="24">
        <v>133389712</v>
      </c>
      <c r="W21" s="24">
        <v>443710688</v>
      </c>
      <c r="X21" s="24">
        <v>450888300</v>
      </c>
      <c r="Y21" s="24">
        <v>-7177612</v>
      </c>
      <c r="Z21" s="6">
        <v>-1.59</v>
      </c>
      <c r="AA21" s="22">
        <v>490909500</v>
      </c>
    </row>
    <row r="22" spans="1:27" ht="13.5">
      <c r="A22" s="5" t="s">
        <v>49</v>
      </c>
      <c r="B22" s="3"/>
      <c r="C22" s="25">
        <v>217916687</v>
      </c>
      <c r="D22" s="25"/>
      <c r="E22" s="26">
        <v>250864600</v>
      </c>
      <c r="F22" s="27">
        <v>247802400</v>
      </c>
      <c r="G22" s="27">
        <v>16364683</v>
      </c>
      <c r="H22" s="27">
        <v>17663475</v>
      </c>
      <c r="I22" s="27">
        <v>17360295</v>
      </c>
      <c r="J22" s="27">
        <v>51388453</v>
      </c>
      <c r="K22" s="27">
        <v>17639929</v>
      </c>
      <c r="L22" s="27">
        <v>13522196</v>
      </c>
      <c r="M22" s="27">
        <v>20520246</v>
      </c>
      <c r="N22" s="27">
        <v>51682371</v>
      </c>
      <c r="O22" s="27">
        <v>16646011</v>
      </c>
      <c r="P22" s="27">
        <v>17919159</v>
      </c>
      <c r="Q22" s="27">
        <v>16973740</v>
      </c>
      <c r="R22" s="27">
        <v>51538910</v>
      </c>
      <c r="S22" s="27">
        <v>16931125</v>
      </c>
      <c r="T22" s="27">
        <v>8733383</v>
      </c>
      <c r="U22" s="27">
        <v>8082332</v>
      </c>
      <c r="V22" s="27">
        <v>33746840</v>
      </c>
      <c r="W22" s="27">
        <v>188356574</v>
      </c>
      <c r="X22" s="27">
        <v>250864600</v>
      </c>
      <c r="Y22" s="27">
        <v>-62508026</v>
      </c>
      <c r="Z22" s="7">
        <v>-24.92</v>
      </c>
      <c r="AA22" s="25">
        <v>247802400</v>
      </c>
    </row>
    <row r="23" spans="1:27" ht="13.5">
      <c r="A23" s="5" t="s">
        <v>50</v>
      </c>
      <c r="B23" s="3"/>
      <c r="C23" s="22">
        <v>114476109</v>
      </c>
      <c r="D23" s="22"/>
      <c r="E23" s="23">
        <v>124080000</v>
      </c>
      <c r="F23" s="24">
        <v>124153400</v>
      </c>
      <c r="G23" s="24">
        <v>10780258</v>
      </c>
      <c r="H23" s="24">
        <v>10297564</v>
      </c>
      <c r="I23" s="24">
        <v>10547356</v>
      </c>
      <c r="J23" s="24">
        <v>31625178</v>
      </c>
      <c r="K23" s="24">
        <v>10550779</v>
      </c>
      <c r="L23" s="24">
        <v>9029138</v>
      </c>
      <c r="M23" s="24">
        <v>12009908</v>
      </c>
      <c r="N23" s="24">
        <v>31589825</v>
      </c>
      <c r="O23" s="24">
        <v>10557859</v>
      </c>
      <c r="P23" s="24">
        <v>10567532</v>
      </c>
      <c r="Q23" s="24">
        <v>10574292</v>
      </c>
      <c r="R23" s="24">
        <v>31699683</v>
      </c>
      <c r="S23" s="24">
        <v>10549442</v>
      </c>
      <c r="T23" s="24">
        <v>6161474</v>
      </c>
      <c r="U23" s="24">
        <v>6172089</v>
      </c>
      <c r="V23" s="24">
        <v>22883005</v>
      </c>
      <c r="W23" s="24">
        <v>117797691</v>
      </c>
      <c r="X23" s="24">
        <v>124080000</v>
      </c>
      <c r="Y23" s="24">
        <v>-6282309</v>
      </c>
      <c r="Z23" s="6">
        <v>-5.06</v>
      </c>
      <c r="AA23" s="22">
        <v>124153400</v>
      </c>
    </row>
    <row r="24" spans="1:27" ht="13.5">
      <c r="A24" s="2" t="s">
        <v>51</v>
      </c>
      <c r="B24" s="8" t="s">
        <v>52</v>
      </c>
      <c r="C24" s="19">
        <v>785655</v>
      </c>
      <c r="D24" s="19"/>
      <c r="E24" s="20">
        <v>645900</v>
      </c>
      <c r="F24" s="21">
        <v>645900</v>
      </c>
      <c r="G24" s="21"/>
      <c r="H24" s="21"/>
      <c r="I24" s="21"/>
      <c r="J24" s="21"/>
      <c r="K24" s="21"/>
      <c r="L24" s="21"/>
      <c r="M24" s="21">
        <v>384099</v>
      </c>
      <c r="N24" s="21">
        <v>384099</v>
      </c>
      <c r="O24" s="21"/>
      <c r="P24" s="21"/>
      <c r="Q24" s="21"/>
      <c r="R24" s="21"/>
      <c r="S24" s="21"/>
      <c r="T24" s="21">
        <v>226621</v>
      </c>
      <c r="U24" s="21"/>
      <c r="V24" s="21">
        <v>226621</v>
      </c>
      <c r="W24" s="21">
        <v>610720</v>
      </c>
      <c r="X24" s="21">
        <v>645900</v>
      </c>
      <c r="Y24" s="21">
        <v>-35180</v>
      </c>
      <c r="Z24" s="4">
        <v>-5.45</v>
      </c>
      <c r="AA24" s="19">
        <v>645900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2723951442</v>
      </c>
      <c r="D25" s="40">
        <f>+D5+D9+D15+D19+D24</f>
        <v>0</v>
      </c>
      <c r="E25" s="41">
        <f t="shared" si="4"/>
        <v>2781583600</v>
      </c>
      <c r="F25" s="42">
        <f t="shared" si="4"/>
        <v>2968406500</v>
      </c>
      <c r="G25" s="42">
        <f t="shared" si="4"/>
        <v>267462095</v>
      </c>
      <c r="H25" s="42">
        <f t="shared" si="4"/>
        <v>259816144</v>
      </c>
      <c r="I25" s="42">
        <f t="shared" si="4"/>
        <v>224517648</v>
      </c>
      <c r="J25" s="42">
        <f t="shared" si="4"/>
        <v>751795887</v>
      </c>
      <c r="K25" s="42">
        <f t="shared" si="4"/>
        <v>235302532</v>
      </c>
      <c r="L25" s="42">
        <f t="shared" si="4"/>
        <v>212340837</v>
      </c>
      <c r="M25" s="42">
        <f t="shared" si="4"/>
        <v>229680095</v>
      </c>
      <c r="N25" s="42">
        <f t="shared" si="4"/>
        <v>677323464</v>
      </c>
      <c r="O25" s="42">
        <f t="shared" si="4"/>
        <v>256788365</v>
      </c>
      <c r="P25" s="42">
        <f t="shared" si="4"/>
        <v>238721043</v>
      </c>
      <c r="Q25" s="42">
        <f t="shared" si="4"/>
        <v>187723355</v>
      </c>
      <c r="R25" s="42">
        <f t="shared" si="4"/>
        <v>683232763</v>
      </c>
      <c r="S25" s="42">
        <f t="shared" si="4"/>
        <v>240906185</v>
      </c>
      <c r="T25" s="42">
        <f t="shared" si="4"/>
        <v>323488211</v>
      </c>
      <c r="U25" s="42">
        <f t="shared" si="4"/>
        <v>218246308</v>
      </c>
      <c r="V25" s="42">
        <f t="shared" si="4"/>
        <v>782640704</v>
      </c>
      <c r="W25" s="42">
        <f t="shared" si="4"/>
        <v>2894992818</v>
      </c>
      <c r="X25" s="42">
        <f t="shared" si="4"/>
        <v>2781583600</v>
      </c>
      <c r="Y25" s="42">
        <f t="shared" si="4"/>
        <v>113409218</v>
      </c>
      <c r="Z25" s="43">
        <f>+IF(X25&lt;&gt;0,+(Y25/X25)*100,0)</f>
        <v>4.077145766893363</v>
      </c>
      <c r="AA25" s="40">
        <f>+AA5+AA9+AA15+AA19+AA24</f>
        <v>2968406500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388500715</v>
      </c>
      <c r="D28" s="19">
        <f>SUM(D29:D31)</f>
        <v>0</v>
      </c>
      <c r="E28" s="20">
        <f t="shared" si="5"/>
        <v>137378700</v>
      </c>
      <c r="F28" s="21">
        <f t="shared" si="5"/>
        <v>174414600</v>
      </c>
      <c r="G28" s="21">
        <f t="shared" si="5"/>
        <v>8066667</v>
      </c>
      <c r="H28" s="21">
        <f t="shared" si="5"/>
        <v>145600</v>
      </c>
      <c r="I28" s="21">
        <f t="shared" si="5"/>
        <v>7870975</v>
      </c>
      <c r="J28" s="21">
        <f t="shared" si="5"/>
        <v>16083242</v>
      </c>
      <c r="K28" s="21">
        <f t="shared" si="5"/>
        <v>9474534</v>
      </c>
      <c r="L28" s="21">
        <f t="shared" si="5"/>
        <v>12324097</v>
      </c>
      <c r="M28" s="21">
        <f t="shared" si="5"/>
        <v>11329994</v>
      </c>
      <c r="N28" s="21">
        <f t="shared" si="5"/>
        <v>33128625</v>
      </c>
      <c r="O28" s="21">
        <f t="shared" si="5"/>
        <v>9802060</v>
      </c>
      <c r="P28" s="21">
        <f t="shared" si="5"/>
        <v>10554551</v>
      </c>
      <c r="Q28" s="21">
        <f t="shared" si="5"/>
        <v>27749848</v>
      </c>
      <c r="R28" s="21">
        <f t="shared" si="5"/>
        <v>48106459</v>
      </c>
      <c r="S28" s="21">
        <f t="shared" si="5"/>
        <v>22333506</v>
      </c>
      <c r="T28" s="21">
        <f t="shared" si="5"/>
        <v>25112479</v>
      </c>
      <c r="U28" s="21">
        <f t="shared" si="5"/>
        <v>27695468</v>
      </c>
      <c r="V28" s="21">
        <f t="shared" si="5"/>
        <v>75141453</v>
      </c>
      <c r="W28" s="21">
        <f t="shared" si="5"/>
        <v>172459779</v>
      </c>
      <c r="X28" s="21">
        <f t="shared" si="5"/>
        <v>137378700</v>
      </c>
      <c r="Y28" s="21">
        <f t="shared" si="5"/>
        <v>35081079</v>
      </c>
      <c r="Z28" s="4">
        <f>+IF(X28&lt;&gt;0,+(Y28/X28)*100,0)</f>
        <v>25.536039429693247</v>
      </c>
      <c r="AA28" s="19">
        <f>SUM(AA29:AA31)</f>
        <v>174414600</v>
      </c>
    </row>
    <row r="29" spans="1:27" ht="13.5">
      <c r="A29" s="5" t="s">
        <v>33</v>
      </c>
      <c r="B29" s="3"/>
      <c r="C29" s="22">
        <v>83645567</v>
      </c>
      <c r="D29" s="22"/>
      <c r="E29" s="23">
        <v>10971600</v>
      </c>
      <c r="F29" s="24">
        <v>17099600</v>
      </c>
      <c r="G29" s="24">
        <v>-1135961</v>
      </c>
      <c r="H29" s="24">
        <v>-488144</v>
      </c>
      <c r="I29" s="24">
        <v>-171963</v>
      </c>
      <c r="J29" s="24">
        <v>-1796068</v>
      </c>
      <c r="K29" s="24">
        <v>-639856</v>
      </c>
      <c r="L29" s="24">
        <v>270512</v>
      </c>
      <c r="M29" s="24">
        <v>132582</v>
      </c>
      <c r="N29" s="24">
        <v>-236762</v>
      </c>
      <c r="O29" s="24">
        <v>663288</v>
      </c>
      <c r="P29" s="24">
        <v>1347725</v>
      </c>
      <c r="Q29" s="24">
        <v>5498596</v>
      </c>
      <c r="R29" s="24">
        <v>7509609</v>
      </c>
      <c r="S29" s="24">
        <v>5336918</v>
      </c>
      <c r="T29" s="24">
        <v>7143616</v>
      </c>
      <c r="U29" s="24">
        <v>663325</v>
      </c>
      <c r="V29" s="24">
        <v>13143859</v>
      </c>
      <c r="W29" s="24">
        <v>18620638</v>
      </c>
      <c r="X29" s="24">
        <v>10971600</v>
      </c>
      <c r="Y29" s="24">
        <v>7649038</v>
      </c>
      <c r="Z29" s="6">
        <v>69.72</v>
      </c>
      <c r="AA29" s="22">
        <v>17099600</v>
      </c>
    </row>
    <row r="30" spans="1:27" ht="13.5">
      <c r="A30" s="5" t="s">
        <v>34</v>
      </c>
      <c r="B30" s="3"/>
      <c r="C30" s="25">
        <v>88687700</v>
      </c>
      <c r="D30" s="25"/>
      <c r="E30" s="26">
        <v>5688100</v>
      </c>
      <c r="F30" s="27">
        <v>30238150</v>
      </c>
      <c r="G30" s="27">
        <v>-2081955</v>
      </c>
      <c r="H30" s="27">
        <v>451640</v>
      </c>
      <c r="I30" s="27">
        <v>-1321067</v>
      </c>
      <c r="J30" s="27">
        <v>-2951382</v>
      </c>
      <c r="K30" s="27">
        <v>-155349</v>
      </c>
      <c r="L30" s="27">
        <v>1122126</v>
      </c>
      <c r="M30" s="27">
        <v>534872</v>
      </c>
      <c r="N30" s="27">
        <v>1501649</v>
      </c>
      <c r="O30" s="27">
        <v>438035</v>
      </c>
      <c r="P30" s="27">
        <v>1964749</v>
      </c>
      <c r="Q30" s="27">
        <v>12983300</v>
      </c>
      <c r="R30" s="27">
        <v>15386084</v>
      </c>
      <c r="S30" s="27">
        <v>10152591</v>
      </c>
      <c r="T30" s="27">
        <v>4538062</v>
      </c>
      <c r="U30" s="27">
        <v>2495959</v>
      </c>
      <c r="V30" s="27">
        <v>17186612</v>
      </c>
      <c r="W30" s="27">
        <v>31122963</v>
      </c>
      <c r="X30" s="27">
        <v>5688100</v>
      </c>
      <c r="Y30" s="27">
        <v>25434863</v>
      </c>
      <c r="Z30" s="7">
        <v>447.16</v>
      </c>
      <c r="AA30" s="25">
        <v>30238150</v>
      </c>
    </row>
    <row r="31" spans="1:27" ht="13.5">
      <c r="A31" s="5" t="s">
        <v>35</v>
      </c>
      <c r="B31" s="3"/>
      <c r="C31" s="22">
        <v>216167448</v>
      </c>
      <c r="D31" s="22"/>
      <c r="E31" s="23">
        <v>120719000</v>
      </c>
      <c r="F31" s="24">
        <v>127076850</v>
      </c>
      <c r="G31" s="24">
        <v>11284583</v>
      </c>
      <c r="H31" s="24">
        <v>182104</v>
      </c>
      <c r="I31" s="24">
        <v>9364005</v>
      </c>
      <c r="J31" s="24">
        <v>20830692</v>
      </c>
      <c r="K31" s="24">
        <v>10269739</v>
      </c>
      <c r="L31" s="24">
        <v>10931459</v>
      </c>
      <c r="M31" s="24">
        <v>10662540</v>
      </c>
      <c r="N31" s="24">
        <v>31863738</v>
      </c>
      <c r="O31" s="24">
        <v>8700737</v>
      </c>
      <c r="P31" s="24">
        <v>7242077</v>
      </c>
      <c r="Q31" s="24">
        <v>9267952</v>
      </c>
      <c r="R31" s="24">
        <v>25210766</v>
      </c>
      <c r="S31" s="24">
        <v>6843997</v>
      </c>
      <c r="T31" s="24">
        <v>13430801</v>
      </c>
      <c r="U31" s="24">
        <v>24536184</v>
      </c>
      <c r="V31" s="24">
        <v>44810982</v>
      </c>
      <c r="W31" s="24">
        <v>122716178</v>
      </c>
      <c r="X31" s="24">
        <v>120719000</v>
      </c>
      <c r="Y31" s="24">
        <v>1997178</v>
      </c>
      <c r="Z31" s="6">
        <v>1.65</v>
      </c>
      <c r="AA31" s="22">
        <v>127076850</v>
      </c>
    </row>
    <row r="32" spans="1:27" ht="13.5">
      <c r="A32" s="2" t="s">
        <v>36</v>
      </c>
      <c r="B32" s="3"/>
      <c r="C32" s="19">
        <f aca="true" t="shared" si="6" ref="C32:Y32">SUM(C33:C37)</f>
        <v>298688104</v>
      </c>
      <c r="D32" s="19">
        <f>SUM(D33:D37)</f>
        <v>0</v>
      </c>
      <c r="E32" s="20">
        <f t="shared" si="6"/>
        <v>332185100</v>
      </c>
      <c r="F32" s="21">
        <f t="shared" si="6"/>
        <v>339533400</v>
      </c>
      <c r="G32" s="21">
        <f t="shared" si="6"/>
        <v>23064494</v>
      </c>
      <c r="H32" s="21">
        <f t="shared" si="6"/>
        <v>29774011</v>
      </c>
      <c r="I32" s="21">
        <f t="shared" si="6"/>
        <v>27937330</v>
      </c>
      <c r="J32" s="21">
        <f t="shared" si="6"/>
        <v>80775835</v>
      </c>
      <c r="K32" s="21">
        <f t="shared" si="6"/>
        <v>29887001</v>
      </c>
      <c r="L32" s="21">
        <f t="shared" si="6"/>
        <v>29158131</v>
      </c>
      <c r="M32" s="21">
        <f t="shared" si="6"/>
        <v>29414531</v>
      </c>
      <c r="N32" s="21">
        <f t="shared" si="6"/>
        <v>88459663</v>
      </c>
      <c r="O32" s="21">
        <f t="shared" si="6"/>
        <v>30387148</v>
      </c>
      <c r="P32" s="21">
        <f t="shared" si="6"/>
        <v>26890712</v>
      </c>
      <c r="Q32" s="21">
        <f t="shared" si="6"/>
        <v>27229165</v>
      </c>
      <c r="R32" s="21">
        <f t="shared" si="6"/>
        <v>84507025</v>
      </c>
      <c r="S32" s="21">
        <f t="shared" si="6"/>
        <v>28062753</v>
      </c>
      <c r="T32" s="21">
        <f t="shared" si="6"/>
        <v>26668974</v>
      </c>
      <c r="U32" s="21">
        <f t="shared" si="6"/>
        <v>29918736</v>
      </c>
      <c r="V32" s="21">
        <f t="shared" si="6"/>
        <v>84650463</v>
      </c>
      <c r="W32" s="21">
        <f t="shared" si="6"/>
        <v>338392986</v>
      </c>
      <c r="X32" s="21">
        <f t="shared" si="6"/>
        <v>332185100</v>
      </c>
      <c r="Y32" s="21">
        <f t="shared" si="6"/>
        <v>6207886</v>
      </c>
      <c r="Z32" s="4">
        <f>+IF(X32&lt;&gt;0,+(Y32/X32)*100,0)</f>
        <v>1.8688032666124998</v>
      </c>
      <c r="AA32" s="19">
        <f>SUM(AA33:AA37)</f>
        <v>339533400</v>
      </c>
    </row>
    <row r="33" spans="1:27" ht="13.5">
      <c r="A33" s="5" t="s">
        <v>37</v>
      </c>
      <c r="B33" s="3"/>
      <c r="C33" s="22">
        <v>63358644</v>
      </c>
      <c r="D33" s="22"/>
      <c r="E33" s="23">
        <v>46917600</v>
      </c>
      <c r="F33" s="24">
        <v>52006500</v>
      </c>
      <c r="G33" s="24">
        <v>3526915</v>
      </c>
      <c r="H33" s="24">
        <v>5328457</v>
      </c>
      <c r="I33" s="24">
        <v>5324925</v>
      </c>
      <c r="J33" s="24">
        <v>14180297</v>
      </c>
      <c r="K33" s="24">
        <v>5140967</v>
      </c>
      <c r="L33" s="24">
        <v>4839302</v>
      </c>
      <c r="M33" s="24">
        <v>5055760</v>
      </c>
      <c r="N33" s="24">
        <v>15036029</v>
      </c>
      <c r="O33" s="24">
        <v>4836082</v>
      </c>
      <c r="P33" s="24">
        <v>3338317</v>
      </c>
      <c r="Q33" s="24">
        <v>3451383</v>
      </c>
      <c r="R33" s="24">
        <v>11625782</v>
      </c>
      <c r="S33" s="24">
        <v>3670515</v>
      </c>
      <c r="T33" s="24">
        <v>4828076</v>
      </c>
      <c r="U33" s="24">
        <v>5929654</v>
      </c>
      <c r="V33" s="24">
        <v>14428245</v>
      </c>
      <c r="W33" s="24">
        <v>55270353</v>
      </c>
      <c r="X33" s="24">
        <v>46917600</v>
      </c>
      <c r="Y33" s="24">
        <v>8352753</v>
      </c>
      <c r="Z33" s="6">
        <v>17.8</v>
      </c>
      <c r="AA33" s="22">
        <v>52006500</v>
      </c>
    </row>
    <row r="34" spans="1:27" ht="13.5">
      <c r="A34" s="5" t="s">
        <v>38</v>
      </c>
      <c r="B34" s="3"/>
      <c r="C34" s="22">
        <v>99431507</v>
      </c>
      <c r="D34" s="22"/>
      <c r="E34" s="23">
        <v>127848000</v>
      </c>
      <c r="F34" s="24">
        <v>125173000</v>
      </c>
      <c r="G34" s="24">
        <v>8828885</v>
      </c>
      <c r="H34" s="24">
        <v>9881053</v>
      </c>
      <c r="I34" s="24">
        <v>9258125</v>
      </c>
      <c r="J34" s="24">
        <v>27968063</v>
      </c>
      <c r="K34" s="24">
        <v>11944891</v>
      </c>
      <c r="L34" s="24">
        <v>10464120</v>
      </c>
      <c r="M34" s="24">
        <v>11199914</v>
      </c>
      <c r="N34" s="24">
        <v>33608925</v>
      </c>
      <c r="O34" s="24">
        <v>11147052</v>
      </c>
      <c r="P34" s="24">
        <v>10474582</v>
      </c>
      <c r="Q34" s="24">
        <v>10394091</v>
      </c>
      <c r="R34" s="24">
        <v>32015725</v>
      </c>
      <c r="S34" s="24">
        <v>11324163</v>
      </c>
      <c r="T34" s="24">
        <v>8251092</v>
      </c>
      <c r="U34" s="24">
        <v>10395064</v>
      </c>
      <c r="V34" s="24">
        <v>29970319</v>
      </c>
      <c r="W34" s="24">
        <v>123563032</v>
      </c>
      <c r="X34" s="24">
        <v>127848000</v>
      </c>
      <c r="Y34" s="24">
        <v>-4284968</v>
      </c>
      <c r="Z34" s="6">
        <v>-3.35</v>
      </c>
      <c r="AA34" s="22">
        <v>125173000</v>
      </c>
    </row>
    <row r="35" spans="1:27" ht="13.5">
      <c r="A35" s="5" t="s">
        <v>39</v>
      </c>
      <c r="B35" s="3"/>
      <c r="C35" s="22">
        <v>101205978</v>
      </c>
      <c r="D35" s="22"/>
      <c r="E35" s="23">
        <v>131049900</v>
      </c>
      <c r="F35" s="24">
        <v>137383900</v>
      </c>
      <c r="G35" s="24">
        <v>9041786</v>
      </c>
      <c r="H35" s="24">
        <v>12688723</v>
      </c>
      <c r="I35" s="24">
        <v>11183583</v>
      </c>
      <c r="J35" s="24">
        <v>32914092</v>
      </c>
      <c r="K35" s="24">
        <v>11647059</v>
      </c>
      <c r="L35" s="24">
        <v>11188165</v>
      </c>
      <c r="M35" s="24">
        <v>11094093</v>
      </c>
      <c r="N35" s="24">
        <v>33929317</v>
      </c>
      <c r="O35" s="24">
        <v>12303752</v>
      </c>
      <c r="P35" s="24">
        <v>11474187</v>
      </c>
      <c r="Q35" s="24">
        <v>11392175</v>
      </c>
      <c r="R35" s="24">
        <v>35170114</v>
      </c>
      <c r="S35" s="24">
        <v>11205779</v>
      </c>
      <c r="T35" s="24">
        <v>11788139</v>
      </c>
      <c r="U35" s="24">
        <v>11615091</v>
      </c>
      <c r="V35" s="24">
        <v>34609009</v>
      </c>
      <c r="W35" s="24">
        <v>136622532</v>
      </c>
      <c r="X35" s="24">
        <v>131049900</v>
      </c>
      <c r="Y35" s="24">
        <v>5572632</v>
      </c>
      <c r="Z35" s="6">
        <v>4.25</v>
      </c>
      <c r="AA35" s="22">
        <v>137383900</v>
      </c>
    </row>
    <row r="36" spans="1:27" ht="13.5">
      <c r="A36" s="5" t="s">
        <v>40</v>
      </c>
      <c r="B36" s="3"/>
      <c r="C36" s="22">
        <v>23419068</v>
      </c>
      <c r="D36" s="22"/>
      <c r="E36" s="23">
        <v>17168100</v>
      </c>
      <c r="F36" s="24">
        <v>15941800</v>
      </c>
      <c r="G36" s="24">
        <v>1178825</v>
      </c>
      <c r="H36" s="24">
        <v>1199705</v>
      </c>
      <c r="I36" s="24">
        <v>1253322</v>
      </c>
      <c r="J36" s="24">
        <v>3631852</v>
      </c>
      <c r="K36" s="24">
        <v>421065</v>
      </c>
      <c r="L36" s="24">
        <v>2044889</v>
      </c>
      <c r="M36" s="24">
        <v>1313848</v>
      </c>
      <c r="N36" s="24">
        <v>3779802</v>
      </c>
      <c r="O36" s="24">
        <v>1295629</v>
      </c>
      <c r="P36" s="24">
        <v>1137947</v>
      </c>
      <c r="Q36" s="24">
        <v>1238973</v>
      </c>
      <c r="R36" s="24">
        <v>3672549</v>
      </c>
      <c r="S36" s="24">
        <v>1356046</v>
      </c>
      <c r="T36" s="24">
        <v>1308695</v>
      </c>
      <c r="U36" s="24">
        <v>1260077</v>
      </c>
      <c r="V36" s="24">
        <v>3924818</v>
      </c>
      <c r="W36" s="24">
        <v>15009021</v>
      </c>
      <c r="X36" s="24">
        <v>17168100</v>
      </c>
      <c r="Y36" s="24">
        <v>-2159079</v>
      </c>
      <c r="Z36" s="6">
        <v>-12.58</v>
      </c>
      <c r="AA36" s="22">
        <v>15941800</v>
      </c>
    </row>
    <row r="37" spans="1:27" ht="13.5">
      <c r="A37" s="5" t="s">
        <v>41</v>
      </c>
      <c r="B37" s="3"/>
      <c r="C37" s="25">
        <v>11272907</v>
      </c>
      <c r="D37" s="25"/>
      <c r="E37" s="26">
        <v>9201500</v>
      </c>
      <c r="F37" s="27">
        <v>9028200</v>
      </c>
      <c r="G37" s="27">
        <v>488083</v>
      </c>
      <c r="H37" s="27">
        <v>676073</v>
      </c>
      <c r="I37" s="27">
        <v>917375</v>
      </c>
      <c r="J37" s="27">
        <v>2081531</v>
      </c>
      <c r="K37" s="27">
        <v>733019</v>
      </c>
      <c r="L37" s="27">
        <v>621655</v>
      </c>
      <c r="M37" s="27">
        <v>750916</v>
      </c>
      <c r="N37" s="27">
        <v>2105590</v>
      </c>
      <c r="O37" s="27">
        <v>804633</v>
      </c>
      <c r="P37" s="27">
        <v>465679</v>
      </c>
      <c r="Q37" s="27">
        <v>752543</v>
      </c>
      <c r="R37" s="27">
        <v>2022855</v>
      </c>
      <c r="S37" s="27">
        <v>506250</v>
      </c>
      <c r="T37" s="27">
        <v>492972</v>
      </c>
      <c r="U37" s="27">
        <v>718850</v>
      </c>
      <c r="V37" s="27">
        <v>1718072</v>
      </c>
      <c r="W37" s="27">
        <v>7928048</v>
      </c>
      <c r="X37" s="27">
        <v>9201500</v>
      </c>
      <c r="Y37" s="27">
        <v>-1273452</v>
      </c>
      <c r="Z37" s="7">
        <v>-13.84</v>
      </c>
      <c r="AA37" s="25">
        <v>9028200</v>
      </c>
    </row>
    <row r="38" spans="1:27" ht="13.5">
      <c r="A38" s="2" t="s">
        <v>42</v>
      </c>
      <c r="B38" s="8"/>
      <c r="C38" s="19">
        <f aca="true" t="shared" si="7" ref="C38:Y38">SUM(C39:C41)</f>
        <v>233149082</v>
      </c>
      <c r="D38" s="19">
        <f>SUM(D39:D41)</f>
        <v>0</v>
      </c>
      <c r="E38" s="20">
        <f t="shared" si="7"/>
        <v>254901100</v>
      </c>
      <c r="F38" s="21">
        <f t="shared" si="7"/>
        <v>267767400</v>
      </c>
      <c r="G38" s="21">
        <f t="shared" si="7"/>
        <v>17131764</v>
      </c>
      <c r="H38" s="21">
        <f t="shared" si="7"/>
        <v>19498233</v>
      </c>
      <c r="I38" s="21">
        <f t="shared" si="7"/>
        <v>18366028</v>
      </c>
      <c r="J38" s="21">
        <f t="shared" si="7"/>
        <v>54996025</v>
      </c>
      <c r="K38" s="21">
        <f t="shared" si="7"/>
        <v>23502266</v>
      </c>
      <c r="L38" s="21">
        <f t="shared" si="7"/>
        <v>19789082</v>
      </c>
      <c r="M38" s="21">
        <f t="shared" si="7"/>
        <v>21871454</v>
      </c>
      <c r="N38" s="21">
        <f t="shared" si="7"/>
        <v>65162802</v>
      </c>
      <c r="O38" s="21">
        <f t="shared" si="7"/>
        <v>20314562</v>
      </c>
      <c r="P38" s="21">
        <f t="shared" si="7"/>
        <v>27393290</v>
      </c>
      <c r="Q38" s="21">
        <f t="shared" si="7"/>
        <v>26087140</v>
      </c>
      <c r="R38" s="21">
        <f t="shared" si="7"/>
        <v>73794992</v>
      </c>
      <c r="S38" s="21">
        <f t="shared" si="7"/>
        <v>20602239</v>
      </c>
      <c r="T38" s="21">
        <f t="shared" si="7"/>
        <v>14263904</v>
      </c>
      <c r="U38" s="21">
        <f t="shared" si="7"/>
        <v>27904241</v>
      </c>
      <c r="V38" s="21">
        <f t="shared" si="7"/>
        <v>62770384</v>
      </c>
      <c r="W38" s="21">
        <f t="shared" si="7"/>
        <v>256724203</v>
      </c>
      <c r="X38" s="21">
        <f t="shared" si="7"/>
        <v>254901100</v>
      </c>
      <c r="Y38" s="21">
        <f t="shared" si="7"/>
        <v>1823103</v>
      </c>
      <c r="Z38" s="4">
        <f>+IF(X38&lt;&gt;0,+(Y38/X38)*100,0)</f>
        <v>0.7152197460112961</v>
      </c>
      <c r="AA38" s="19">
        <f>SUM(AA39:AA41)</f>
        <v>267767400</v>
      </c>
    </row>
    <row r="39" spans="1:27" ht="13.5">
      <c r="A39" s="5" t="s">
        <v>43</v>
      </c>
      <c r="B39" s="3"/>
      <c r="C39" s="22">
        <v>33284107</v>
      </c>
      <c r="D39" s="22"/>
      <c r="E39" s="23">
        <v>49882500</v>
      </c>
      <c r="F39" s="24">
        <v>48923600</v>
      </c>
      <c r="G39" s="24">
        <v>3247014</v>
      </c>
      <c r="H39" s="24">
        <v>3560870</v>
      </c>
      <c r="I39" s="24">
        <v>3540369</v>
      </c>
      <c r="J39" s="24">
        <v>10348253</v>
      </c>
      <c r="K39" s="24">
        <v>3428461</v>
      </c>
      <c r="L39" s="24">
        <v>3456239</v>
      </c>
      <c r="M39" s="24">
        <v>4448296</v>
      </c>
      <c r="N39" s="24">
        <v>11332996</v>
      </c>
      <c r="O39" s="24">
        <v>3899116</v>
      </c>
      <c r="P39" s="24">
        <v>4230481</v>
      </c>
      <c r="Q39" s="24">
        <v>3929178</v>
      </c>
      <c r="R39" s="24">
        <v>12058775</v>
      </c>
      <c r="S39" s="24">
        <v>3599044</v>
      </c>
      <c r="T39" s="24">
        <v>3900332</v>
      </c>
      <c r="U39" s="24">
        <v>5511983</v>
      </c>
      <c r="V39" s="24">
        <v>13011359</v>
      </c>
      <c r="W39" s="24">
        <v>46751383</v>
      </c>
      <c r="X39" s="24">
        <v>49882500</v>
      </c>
      <c r="Y39" s="24">
        <v>-3131117</v>
      </c>
      <c r="Z39" s="6">
        <v>-6.28</v>
      </c>
      <c r="AA39" s="22">
        <v>48923600</v>
      </c>
    </row>
    <row r="40" spans="1:27" ht="13.5">
      <c r="A40" s="5" t="s">
        <v>44</v>
      </c>
      <c r="B40" s="3"/>
      <c r="C40" s="22">
        <v>199864975</v>
      </c>
      <c r="D40" s="22"/>
      <c r="E40" s="23">
        <v>205018600</v>
      </c>
      <c r="F40" s="24">
        <v>218843800</v>
      </c>
      <c r="G40" s="24">
        <v>13884750</v>
      </c>
      <c r="H40" s="24">
        <v>15937363</v>
      </c>
      <c r="I40" s="24">
        <v>14825659</v>
      </c>
      <c r="J40" s="24">
        <v>44647772</v>
      </c>
      <c r="K40" s="24">
        <v>20073805</v>
      </c>
      <c r="L40" s="24">
        <v>16332843</v>
      </c>
      <c r="M40" s="24">
        <v>17423158</v>
      </c>
      <c r="N40" s="24">
        <v>53829806</v>
      </c>
      <c r="O40" s="24">
        <v>16415446</v>
      </c>
      <c r="P40" s="24">
        <v>23162809</v>
      </c>
      <c r="Q40" s="24">
        <v>22157962</v>
      </c>
      <c r="R40" s="24">
        <v>61736217</v>
      </c>
      <c r="S40" s="24">
        <v>17003195</v>
      </c>
      <c r="T40" s="24">
        <v>10363572</v>
      </c>
      <c r="U40" s="24">
        <v>22392258</v>
      </c>
      <c r="V40" s="24">
        <v>49759025</v>
      </c>
      <c r="W40" s="24">
        <v>209972820</v>
      </c>
      <c r="X40" s="24">
        <v>205018600</v>
      </c>
      <c r="Y40" s="24">
        <v>4954220</v>
      </c>
      <c r="Z40" s="6">
        <v>2.42</v>
      </c>
      <c r="AA40" s="22">
        <v>218843800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1678666712</v>
      </c>
      <c r="D42" s="19">
        <f>SUM(D43:D46)</f>
        <v>0</v>
      </c>
      <c r="E42" s="20">
        <f t="shared" si="8"/>
        <v>1904055200</v>
      </c>
      <c r="F42" s="21">
        <f t="shared" si="8"/>
        <v>2060479700</v>
      </c>
      <c r="G42" s="21">
        <f t="shared" si="8"/>
        <v>170321605</v>
      </c>
      <c r="H42" s="21">
        <f t="shared" si="8"/>
        <v>181726823</v>
      </c>
      <c r="I42" s="21">
        <f t="shared" si="8"/>
        <v>166054936</v>
      </c>
      <c r="J42" s="21">
        <f t="shared" si="8"/>
        <v>518103364</v>
      </c>
      <c r="K42" s="21">
        <f t="shared" si="8"/>
        <v>164603971</v>
      </c>
      <c r="L42" s="21">
        <f t="shared" si="8"/>
        <v>171120026</v>
      </c>
      <c r="M42" s="21">
        <f t="shared" si="8"/>
        <v>154421432</v>
      </c>
      <c r="N42" s="21">
        <f t="shared" si="8"/>
        <v>490145429</v>
      </c>
      <c r="O42" s="21">
        <f t="shared" si="8"/>
        <v>175290713</v>
      </c>
      <c r="P42" s="21">
        <f t="shared" si="8"/>
        <v>186446164</v>
      </c>
      <c r="Q42" s="21">
        <f t="shared" si="8"/>
        <v>190744969</v>
      </c>
      <c r="R42" s="21">
        <f t="shared" si="8"/>
        <v>552481846</v>
      </c>
      <c r="S42" s="21">
        <f t="shared" si="8"/>
        <v>167782711</v>
      </c>
      <c r="T42" s="21">
        <f t="shared" si="8"/>
        <v>390104426</v>
      </c>
      <c r="U42" s="21">
        <f t="shared" si="8"/>
        <v>94399719</v>
      </c>
      <c r="V42" s="21">
        <f t="shared" si="8"/>
        <v>652286856</v>
      </c>
      <c r="W42" s="21">
        <f t="shared" si="8"/>
        <v>2213017495</v>
      </c>
      <c r="X42" s="21">
        <f t="shared" si="8"/>
        <v>1904054900</v>
      </c>
      <c r="Y42" s="21">
        <f t="shared" si="8"/>
        <v>308962595</v>
      </c>
      <c r="Z42" s="4">
        <f>+IF(X42&lt;&gt;0,+(Y42/X42)*100,0)</f>
        <v>16.226559171166755</v>
      </c>
      <c r="AA42" s="19">
        <f>SUM(AA43:AA46)</f>
        <v>2060479700</v>
      </c>
    </row>
    <row r="43" spans="1:27" ht="13.5">
      <c r="A43" s="5" t="s">
        <v>47</v>
      </c>
      <c r="B43" s="3"/>
      <c r="C43" s="22">
        <v>1054245910</v>
      </c>
      <c r="D43" s="22"/>
      <c r="E43" s="23">
        <v>1210556500</v>
      </c>
      <c r="F43" s="24">
        <v>1330938800</v>
      </c>
      <c r="G43" s="24">
        <v>122722018</v>
      </c>
      <c r="H43" s="24">
        <v>122982492</v>
      </c>
      <c r="I43" s="24">
        <v>107979910</v>
      </c>
      <c r="J43" s="24">
        <v>353684420</v>
      </c>
      <c r="K43" s="24">
        <v>96051737</v>
      </c>
      <c r="L43" s="24">
        <v>92453613</v>
      </c>
      <c r="M43" s="24">
        <v>87808703</v>
      </c>
      <c r="N43" s="24">
        <v>276314053</v>
      </c>
      <c r="O43" s="24">
        <v>105843891</v>
      </c>
      <c r="P43" s="24">
        <v>113970872</v>
      </c>
      <c r="Q43" s="24">
        <v>102205555</v>
      </c>
      <c r="R43" s="24">
        <v>322020318</v>
      </c>
      <c r="S43" s="24">
        <v>112650177</v>
      </c>
      <c r="T43" s="24">
        <v>310034935</v>
      </c>
      <c r="U43" s="24">
        <v>15726698</v>
      </c>
      <c r="V43" s="24">
        <v>438411810</v>
      </c>
      <c r="W43" s="24">
        <v>1390430601</v>
      </c>
      <c r="X43" s="24">
        <v>1210556200</v>
      </c>
      <c r="Y43" s="24">
        <v>179874401</v>
      </c>
      <c r="Z43" s="6">
        <v>14.86</v>
      </c>
      <c r="AA43" s="22">
        <v>1330938800</v>
      </c>
    </row>
    <row r="44" spans="1:27" ht="13.5">
      <c r="A44" s="5" t="s">
        <v>48</v>
      </c>
      <c r="B44" s="3"/>
      <c r="C44" s="22">
        <v>382236395</v>
      </c>
      <c r="D44" s="22"/>
      <c r="E44" s="23">
        <v>395340500</v>
      </c>
      <c r="F44" s="24">
        <v>419225800</v>
      </c>
      <c r="G44" s="24">
        <v>27817488</v>
      </c>
      <c r="H44" s="24">
        <v>33747177</v>
      </c>
      <c r="I44" s="24">
        <v>32185486</v>
      </c>
      <c r="J44" s="24">
        <v>93750151</v>
      </c>
      <c r="K44" s="24">
        <v>40976984</v>
      </c>
      <c r="L44" s="24">
        <v>53096970</v>
      </c>
      <c r="M44" s="24">
        <v>28065551</v>
      </c>
      <c r="N44" s="24">
        <v>122139505</v>
      </c>
      <c r="O44" s="24">
        <v>42109097</v>
      </c>
      <c r="P44" s="24">
        <v>41256515</v>
      </c>
      <c r="Q44" s="24">
        <v>64344535</v>
      </c>
      <c r="R44" s="24">
        <v>147710147</v>
      </c>
      <c r="S44" s="24">
        <v>33603778</v>
      </c>
      <c r="T44" s="24">
        <v>46310966</v>
      </c>
      <c r="U44" s="24">
        <v>56216540</v>
      </c>
      <c r="V44" s="24">
        <v>136131284</v>
      </c>
      <c r="W44" s="24">
        <v>499731087</v>
      </c>
      <c r="X44" s="24">
        <v>395340500</v>
      </c>
      <c r="Y44" s="24">
        <v>104390587</v>
      </c>
      <c r="Z44" s="6">
        <v>26.41</v>
      </c>
      <c r="AA44" s="22">
        <v>419225800</v>
      </c>
    </row>
    <row r="45" spans="1:27" ht="13.5">
      <c r="A45" s="5" t="s">
        <v>49</v>
      </c>
      <c r="B45" s="3"/>
      <c r="C45" s="25">
        <v>169412260</v>
      </c>
      <c r="D45" s="25"/>
      <c r="E45" s="26">
        <v>188038300</v>
      </c>
      <c r="F45" s="27">
        <v>199685500</v>
      </c>
      <c r="G45" s="27">
        <v>13161883</v>
      </c>
      <c r="H45" s="27">
        <v>13339742</v>
      </c>
      <c r="I45" s="27">
        <v>16231132</v>
      </c>
      <c r="J45" s="27">
        <v>42732757</v>
      </c>
      <c r="K45" s="27">
        <v>18372905</v>
      </c>
      <c r="L45" s="27">
        <v>16033465</v>
      </c>
      <c r="M45" s="27">
        <v>28704008</v>
      </c>
      <c r="N45" s="27">
        <v>63110378</v>
      </c>
      <c r="O45" s="27">
        <v>17582506</v>
      </c>
      <c r="P45" s="27">
        <v>21633310</v>
      </c>
      <c r="Q45" s="27">
        <v>15156609</v>
      </c>
      <c r="R45" s="27">
        <v>54372425</v>
      </c>
      <c r="S45" s="27">
        <v>12776136</v>
      </c>
      <c r="T45" s="27">
        <v>24889655</v>
      </c>
      <c r="U45" s="27">
        <v>15439606</v>
      </c>
      <c r="V45" s="27">
        <v>53105397</v>
      </c>
      <c r="W45" s="27">
        <v>213320957</v>
      </c>
      <c r="X45" s="27">
        <v>188038300</v>
      </c>
      <c r="Y45" s="27">
        <v>25282657</v>
      </c>
      <c r="Z45" s="7">
        <v>13.45</v>
      </c>
      <c r="AA45" s="25">
        <v>199685500</v>
      </c>
    </row>
    <row r="46" spans="1:27" ht="13.5">
      <c r="A46" s="5" t="s">
        <v>50</v>
      </c>
      <c r="B46" s="3"/>
      <c r="C46" s="22">
        <v>72772147</v>
      </c>
      <c r="D46" s="22"/>
      <c r="E46" s="23">
        <v>110119900</v>
      </c>
      <c r="F46" s="24">
        <v>110629600</v>
      </c>
      <c r="G46" s="24">
        <v>6620216</v>
      </c>
      <c r="H46" s="24">
        <v>11657412</v>
      </c>
      <c r="I46" s="24">
        <v>9658408</v>
      </c>
      <c r="J46" s="24">
        <v>27936036</v>
      </c>
      <c r="K46" s="24">
        <v>9202345</v>
      </c>
      <c r="L46" s="24">
        <v>9535978</v>
      </c>
      <c r="M46" s="24">
        <v>9843170</v>
      </c>
      <c r="N46" s="24">
        <v>28581493</v>
      </c>
      <c r="O46" s="24">
        <v>9755219</v>
      </c>
      <c r="P46" s="24">
        <v>9585467</v>
      </c>
      <c r="Q46" s="24">
        <v>9038270</v>
      </c>
      <c r="R46" s="24">
        <v>28378956</v>
      </c>
      <c r="S46" s="24">
        <v>8752620</v>
      </c>
      <c r="T46" s="24">
        <v>8868870</v>
      </c>
      <c r="U46" s="24">
        <v>7016875</v>
      </c>
      <c r="V46" s="24">
        <v>24638365</v>
      </c>
      <c r="W46" s="24">
        <v>109534850</v>
      </c>
      <c r="X46" s="24">
        <v>110119900</v>
      </c>
      <c r="Y46" s="24">
        <v>-585050</v>
      </c>
      <c r="Z46" s="6">
        <v>-0.53</v>
      </c>
      <c r="AA46" s="22">
        <v>110629600</v>
      </c>
    </row>
    <row r="47" spans="1:27" ht="13.5">
      <c r="A47" s="2" t="s">
        <v>51</v>
      </c>
      <c r="B47" s="8" t="s">
        <v>52</v>
      </c>
      <c r="C47" s="19">
        <v>681146</v>
      </c>
      <c r="D47" s="19"/>
      <c r="E47" s="20">
        <v>816400</v>
      </c>
      <c r="F47" s="21">
        <v>551100</v>
      </c>
      <c r="G47" s="21">
        <v>43542</v>
      </c>
      <c r="H47" s="21">
        <v>43542</v>
      </c>
      <c r="I47" s="21">
        <v>43542</v>
      </c>
      <c r="J47" s="21">
        <v>130626</v>
      </c>
      <c r="K47" s="21">
        <v>43542</v>
      </c>
      <c r="L47" s="21">
        <v>43542</v>
      </c>
      <c r="M47" s="21">
        <v>43542</v>
      </c>
      <c r="N47" s="21">
        <v>130626</v>
      </c>
      <c r="O47" s="21">
        <v>43542</v>
      </c>
      <c r="P47" s="21">
        <v>43542</v>
      </c>
      <c r="Q47" s="21">
        <v>43542</v>
      </c>
      <c r="R47" s="21">
        <v>130626</v>
      </c>
      <c r="S47" s="21">
        <v>43542</v>
      </c>
      <c r="T47" s="21">
        <v>43542</v>
      </c>
      <c r="U47" s="21">
        <v>43542</v>
      </c>
      <c r="V47" s="21">
        <v>130626</v>
      </c>
      <c r="W47" s="21">
        <v>522504</v>
      </c>
      <c r="X47" s="21">
        <v>816400</v>
      </c>
      <c r="Y47" s="21">
        <v>-293896</v>
      </c>
      <c r="Z47" s="4">
        <v>-36</v>
      </c>
      <c r="AA47" s="19">
        <v>551100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2599685759</v>
      </c>
      <c r="D48" s="40">
        <f>+D28+D32+D38+D42+D47</f>
        <v>0</v>
      </c>
      <c r="E48" s="41">
        <f t="shared" si="9"/>
        <v>2629336500</v>
      </c>
      <c r="F48" s="42">
        <f t="shared" si="9"/>
        <v>2842746200</v>
      </c>
      <c r="G48" s="42">
        <f t="shared" si="9"/>
        <v>218628072</v>
      </c>
      <c r="H48" s="42">
        <f t="shared" si="9"/>
        <v>231188209</v>
      </c>
      <c r="I48" s="42">
        <f t="shared" si="9"/>
        <v>220272811</v>
      </c>
      <c r="J48" s="42">
        <f t="shared" si="9"/>
        <v>670089092</v>
      </c>
      <c r="K48" s="42">
        <f t="shared" si="9"/>
        <v>227511314</v>
      </c>
      <c r="L48" s="42">
        <f t="shared" si="9"/>
        <v>232434878</v>
      </c>
      <c r="M48" s="42">
        <f t="shared" si="9"/>
        <v>217080953</v>
      </c>
      <c r="N48" s="42">
        <f t="shared" si="9"/>
        <v>677027145</v>
      </c>
      <c r="O48" s="42">
        <f t="shared" si="9"/>
        <v>235838025</v>
      </c>
      <c r="P48" s="42">
        <f t="shared" si="9"/>
        <v>251328259</v>
      </c>
      <c r="Q48" s="42">
        <f t="shared" si="9"/>
        <v>271854664</v>
      </c>
      <c r="R48" s="42">
        <f t="shared" si="9"/>
        <v>759020948</v>
      </c>
      <c r="S48" s="42">
        <f t="shared" si="9"/>
        <v>238824751</v>
      </c>
      <c r="T48" s="42">
        <f t="shared" si="9"/>
        <v>456193325</v>
      </c>
      <c r="U48" s="42">
        <f t="shared" si="9"/>
        <v>179961706</v>
      </c>
      <c r="V48" s="42">
        <f t="shared" si="9"/>
        <v>874979782</v>
      </c>
      <c r="W48" s="42">
        <f t="shared" si="9"/>
        <v>2981116967</v>
      </c>
      <c r="X48" s="42">
        <f t="shared" si="9"/>
        <v>2629336200</v>
      </c>
      <c r="Y48" s="42">
        <f t="shared" si="9"/>
        <v>351780767</v>
      </c>
      <c r="Z48" s="43">
        <f>+IF(X48&lt;&gt;0,+(Y48/X48)*100,0)</f>
        <v>13.379071379308588</v>
      </c>
      <c r="AA48" s="40">
        <f>+AA28+AA32+AA38+AA42+AA47</f>
        <v>2842746200</v>
      </c>
    </row>
    <row r="49" spans="1:27" ht="13.5">
      <c r="A49" s="14" t="s">
        <v>58</v>
      </c>
      <c r="B49" s="15"/>
      <c r="C49" s="44">
        <f aca="true" t="shared" si="10" ref="C49:Y49">+C25-C48</f>
        <v>124265683</v>
      </c>
      <c r="D49" s="44">
        <f>+D25-D48</f>
        <v>0</v>
      </c>
      <c r="E49" s="45">
        <f t="shared" si="10"/>
        <v>152247100</v>
      </c>
      <c r="F49" s="46">
        <f t="shared" si="10"/>
        <v>125660300</v>
      </c>
      <c r="G49" s="46">
        <f t="shared" si="10"/>
        <v>48834023</v>
      </c>
      <c r="H49" s="46">
        <f t="shared" si="10"/>
        <v>28627935</v>
      </c>
      <c r="I49" s="46">
        <f t="shared" si="10"/>
        <v>4244837</v>
      </c>
      <c r="J49" s="46">
        <f t="shared" si="10"/>
        <v>81706795</v>
      </c>
      <c r="K49" s="46">
        <f t="shared" si="10"/>
        <v>7791218</v>
      </c>
      <c r="L49" s="46">
        <f t="shared" si="10"/>
        <v>-20094041</v>
      </c>
      <c r="M49" s="46">
        <f t="shared" si="10"/>
        <v>12599142</v>
      </c>
      <c r="N49" s="46">
        <f t="shared" si="10"/>
        <v>296319</v>
      </c>
      <c r="O49" s="46">
        <f t="shared" si="10"/>
        <v>20950340</v>
      </c>
      <c r="P49" s="46">
        <f t="shared" si="10"/>
        <v>-12607216</v>
      </c>
      <c r="Q49" s="46">
        <f t="shared" si="10"/>
        <v>-84131309</v>
      </c>
      <c r="R49" s="46">
        <f t="shared" si="10"/>
        <v>-75788185</v>
      </c>
      <c r="S49" s="46">
        <f t="shared" si="10"/>
        <v>2081434</v>
      </c>
      <c r="T49" s="46">
        <f t="shared" si="10"/>
        <v>-132705114</v>
      </c>
      <c r="U49" s="46">
        <f t="shared" si="10"/>
        <v>38284602</v>
      </c>
      <c r="V49" s="46">
        <f t="shared" si="10"/>
        <v>-92339078</v>
      </c>
      <c r="W49" s="46">
        <f t="shared" si="10"/>
        <v>-86124149</v>
      </c>
      <c r="X49" s="46">
        <f>IF(F25=F48,0,X25-X48)</f>
        <v>152247400</v>
      </c>
      <c r="Y49" s="46">
        <f t="shared" si="10"/>
        <v>-238371549</v>
      </c>
      <c r="Z49" s="47">
        <f>+IF(X49&lt;&gt;0,+(Y49/X49)*100,0)</f>
        <v>-156.56855158117642</v>
      </c>
      <c r="AA49" s="44">
        <f>+AA25-AA48</f>
        <v>125660300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1483417755</v>
      </c>
      <c r="D5" s="19">
        <f>SUM(D6:D8)</f>
        <v>0</v>
      </c>
      <c r="E5" s="20">
        <f t="shared" si="0"/>
        <v>1914246281</v>
      </c>
      <c r="F5" s="21">
        <f t="shared" si="0"/>
        <v>2027242731</v>
      </c>
      <c r="G5" s="21">
        <f t="shared" si="0"/>
        <v>87139832</v>
      </c>
      <c r="H5" s="21">
        <f t="shared" si="0"/>
        <v>168139019</v>
      </c>
      <c r="I5" s="21">
        <f t="shared" si="0"/>
        <v>120101470</v>
      </c>
      <c r="J5" s="21">
        <f t="shared" si="0"/>
        <v>375380321</v>
      </c>
      <c r="K5" s="21">
        <f t="shared" si="0"/>
        <v>154575880</v>
      </c>
      <c r="L5" s="21">
        <f t="shared" si="0"/>
        <v>64738047</v>
      </c>
      <c r="M5" s="21">
        <f t="shared" si="0"/>
        <v>223031981</v>
      </c>
      <c r="N5" s="21">
        <f t="shared" si="0"/>
        <v>442345908</v>
      </c>
      <c r="O5" s="21">
        <f t="shared" si="0"/>
        <v>97862795</v>
      </c>
      <c r="P5" s="21">
        <f t="shared" si="0"/>
        <v>135047154</v>
      </c>
      <c r="Q5" s="21">
        <f t="shared" si="0"/>
        <v>209328643</v>
      </c>
      <c r="R5" s="21">
        <f t="shared" si="0"/>
        <v>442238592</v>
      </c>
      <c r="S5" s="21">
        <f t="shared" si="0"/>
        <v>171244207</v>
      </c>
      <c r="T5" s="21">
        <f t="shared" si="0"/>
        <v>157907480</v>
      </c>
      <c r="U5" s="21">
        <f t="shared" si="0"/>
        <v>287536418</v>
      </c>
      <c r="V5" s="21">
        <f t="shared" si="0"/>
        <v>616688105</v>
      </c>
      <c r="W5" s="21">
        <f t="shared" si="0"/>
        <v>1876652926</v>
      </c>
      <c r="X5" s="21">
        <f t="shared" si="0"/>
        <v>1914246282</v>
      </c>
      <c r="Y5" s="21">
        <f t="shared" si="0"/>
        <v>-37593356</v>
      </c>
      <c r="Z5" s="4">
        <f>+IF(X5&lt;&gt;0,+(Y5/X5)*100,0)</f>
        <v>-1.9638724835721009</v>
      </c>
      <c r="AA5" s="19">
        <f>SUM(AA6:AA8)</f>
        <v>2027242731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>
        <v>3000</v>
      </c>
      <c r="V6" s="24">
        <v>3000</v>
      </c>
      <c r="W6" s="24">
        <v>3000</v>
      </c>
      <c r="X6" s="24"/>
      <c r="Y6" s="24">
        <v>3000</v>
      </c>
      <c r="Z6" s="6">
        <v>0</v>
      </c>
      <c r="AA6" s="22"/>
    </row>
    <row r="7" spans="1:27" ht="13.5">
      <c r="A7" s="5" t="s">
        <v>34</v>
      </c>
      <c r="B7" s="3"/>
      <c r="C7" s="25">
        <v>386050164</v>
      </c>
      <c r="D7" s="25"/>
      <c r="E7" s="26">
        <v>459947887</v>
      </c>
      <c r="F7" s="27">
        <v>555539291</v>
      </c>
      <c r="G7" s="27">
        <v>87105739</v>
      </c>
      <c r="H7" s="27">
        <v>35357699</v>
      </c>
      <c r="I7" s="27">
        <v>31975249</v>
      </c>
      <c r="J7" s="27">
        <v>154438687</v>
      </c>
      <c r="K7" s="27">
        <v>36877689</v>
      </c>
      <c r="L7" s="27">
        <v>64734519</v>
      </c>
      <c r="M7" s="27">
        <v>37343397</v>
      </c>
      <c r="N7" s="27">
        <v>138955605</v>
      </c>
      <c r="O7" s="27">
        <v>27963060</v>
      </c>
      <c r="P7" s="27">
        <v>37404052</v>
      </c>
      <c r="Q7" s="27">
        <v>35090376</v>
      </c>
      <c r="R7" s="27">
        <v>100457488</v>
      </c>
      <c r="S7" s="27">
        <v>42147656</v>
      </c>
      <c r="T7" s="27">
        <v>34472945</v>
      </c>
      <c r="U7" s="27">
        <v>287590039</v>
      </c>
      <c r="V7" s="27">
        <v>364210640</v>
      </c>
      <c r="W7" s="27">
        <v>758062420</v>
      </c>
      <c r="X7" s="27">
        <v>459947888</v>
      </c>
      <c r="Y7" s="27">
        <v>298114532</v>
      </c>
      <c r="Z7" s="7">
        <v>64.81</v>
      </c>
      <c r="AA7" s="25">
        <v>555539291</v>
      </c>
    </row>
    <row r="8" spans="1:27" ht="13.5">
      <c r="A8" s="5" t="s">
        <v>35</v>
      </c>
      <c r="B8" s="3"/>
      <c r="C8" s="22">
        <v>1097367591</v>
      </c>
      <c r="D8" s="22"/>
      <c r="E8" s="23">
        <v>1454298394</v>
      </c>
      <c r="F8" s="24">
        <v>1471703440</v>
      </c>
      <c r="G8" s="24">
        <v>34093</v>
      </c>
      <c r="H8" s="24">
        <v>132781320</v>
      </c>
      <c r="I8" s="24">
        <v>88126221</v>
      </c>
      <c r="J8" s="24">
        <v>220941634</v>
      </c>
      <c r="K8" s="24">
        <v>117698191</v>
      </c>
      <c r="L8" s="24">
        <v>3528</v>
      </c>
      <c r="M8" s="24">
        <v>185688584</v>
      </c>
      <c r="N8" s="24">
        <v>303390303</v>
      </c>
      <c r="O8" s="24">
        <v>69899735</v>
      </c>
      <c r="P8" s="24">
        <v>97643102</v>
      </c>
      <c r="Q8" s="24">
        <v>174238267</v>
      </c>
      <c r="R8" s="24">
        <v>341781104</v>
      </c>
      <c r="S8" s="24">
        <v>129096551</v>
      </c>
      <c r="T8" s="24">
        <v>123434535</v>
      </c>
      <c r="U8" s="24">
        <v>-56621</v>
      </c>
      <c r="V8" s="24">
        <v>252474465</v>
      </c>
      <c r="W8" s="24">
        <v>1118587506</v>
      </c>
      <c r="X8" s="24">
        <v>1454298394</v>
      </c>
      <c r="Y8" s="24">
        <v>-335710888</v>
      </c>
      <c r="Z8" s="6">
        <v>-23.08</v>
      </c>
      <c r="AA8" s="22">
        <v>1471703440</v>
      </c>
    </row>
    <row r="9" spans="1:27" ht="13.5">
      <c r="A9" s="2" t="s">
        <v>36</v>
      </c>
      <c r="B9" s="3"/>
      <c r="C9" s="19">
        <f aca="true" t="shared" si="1" ref="C9:Y9">SUM(C10:C14)</f>
        <v>25786888</v>
      </c>
      <c r="D9" s="19">
        <f>SUM(D10:D14)</f>
        <v>0</v>
      </c>
      <c r="E9" s="20">
        <f t="shared" si="1"/>
        <v>77148876</v>
      </c>
      <c r="F9" s="21">
        <f t="shared" si="1"/>
        <v>32052780</v>
      </c>
      <c r="G9" s="21">
        <f t="shared" si="1"/>
        <v>872721</v>
      </c>
      <c r="H9" s="21">
        <f t="shared" si="1"/>
        <v>907692</v>
      </c>
      <c r="I9" s="21">
        <f t="shared" si="1"/>
        <v>794204</v>
      </c>
      <c r="J9" s="21">
        <f t="shared" si="1"/>
        <v>2574617</v>
      </c>
      <c r="K9" s="21">
        <f t="shared" si="1"/>
        <v>2962044</v>
      </c>
      <c r="L9" s="21">
        <f t="shared" si="1"/>
        <v>1937392</v>
      </c>
      <c r="M9" s="21">
        <f t="shared" si="1"/>
        <v>1213894</v>
      </c>
      <c r="N9" s="21">
        <f t="shared" si="1"/>
        <v>6113330</v>
      </c>
      <c r="O9" s="21">
        <f t="shared" si="1"/>
        <v>524487</v>
      </c>
      <c r="P9" s="21">
        <f t="shared" si="1"/>
        <v>649268</v>
      </c>
      <c r="Q9" s="21">
        <f t="shared" si="1"/>
        <v>1976129</v>
      </c>
      <c r="R9" s="21">
        <f t="shared" si="1"/>
        <v>3149884</v>
      </c>
      <c r="S9" s="21">
        <f t="shared" si="1"/>
        <v>570682</v>
      </c>
      <c r="T9" s="21">
        <f t="shared" si="1"/>
        <v>957779</v>
      </c>
      <c r="U9" s="21">
        <f t="shared" si="1"/>
        <v>730847</v>
      </c>
      <c r="V9" s="21">
        <f t="shared" si="1"/>
        <v>2259308</v>
      </c>
      <c r="W9" s="21">
        <f t="shared" si="1"/>
        <v>14097139</v>
      </c>
      <c r="X9" s="21">
        <f t="shared" si="1"/>
        <v>77148876</v>
      </c>
      <c r="Y9" s="21">
        <f t="shared" si="1"/>
        <v>-63051737</v>
      </c>
      <c r="Z9" s="4">
        <f>+IF(X9&lt;&gt;0,+(Y9/X9)*100,0)</f>
        <v>-81.72735659817</v>
      </c>
      <c r="AA9" s="19">
        <f>SUM(AA10:AA14)</f>
        <v>32052780</v>
      </c>
    </row>
    <row r="10" spans="1:27" ht="13.5">
      <c r="A10" s="5" t="s">
        <v>37</v>
      </c>
      <c r="B10" s="3"/>
      <c r="C10" s="22">
        <v>2263682</v>
      </c>
      <c r="D10" s="22"/>
      <c r="E10" s="23">
        <v>2331921</v>
      </c>
      <c r="F10" s="24">
        <v>2331920</v>
      </c>
      <c r="G10" s="24">
        <v>163083</v>
      </c>
      <c r="H10" s="24">
        <v>156830</v>
      </c>
      <c r="I10" s="24">
        <v>196035</v>
      </c>
      <c r="J10" s="24">
        <v>515948</v>
      </c>
      <c r="K10" s="24">
        <v>170211</v>
      </c>
      <c r="L10" s="24">
        <v>128830</v>
      </c>
      <c r="M10" s="24">
        <v>122173</v>
      </c>
      <c r="N10" s="24">
        <v>421214</v>
      </c>
      <c r="O10" s="24">
        <v>171282</v>
      </c>
      <c r="P10" s="24">
        <v>75342</v>
      </c>
      <c r="Q10" s="24">
        <v>249403</v>
      </c>
      <c r="R10" s="24">
        <v>496027</v>
      </c>
      <c r="S10" s="24">
        <v>129204</v>
      </c>
      <c r="T10" s="24">
        <v>198158</v>
      </c>
      <c r="U10" s="24">
        <v>204158</v>
      </c>
      <c r="V10" s="24">
        <v>531520</v>
      </c>
      <c r="W10" s="24">
        <v>1964709</v>
      </c>
      <c r="X10" s="24">
        <v>2331922</v>
      </c>
      <c r="Y10" s="24">
        <v>-367213</v>
      </c>
      <c r="Z10" s="6">
        <v>-15.75</v>
      </c>
      <c r="AA10" s="22">
        <v>2331920</v>
      </c>
    </row>
    <row r="11" spans="1:27" ht="13.5">
      <c r="A11" s="5" t="s">
        <v>38</v>
      </c>
      <c r="B11" s="3"/>
      <c r="C11" s="22">
        <v>6106511</v>
      </c>
      <c r="D11" s="22"/>
      <c r="E11" s="23">
        <v>8878671</v>
      </c>
      <c r="F11" s="24">
        <v>8878675</v>
      </c>
      <c r="G11" s="24">
        <v>394639</v>
      </c>
      <c r="H11" s="24">
        <v>346552</v>
      </c>
      <c r="I11" s="24">
        <v>186689</v>
      </c>
      <c r="J11" s="24">
        <v>927880</v>
      </c>
      <c r="K11" s="24">
        <v>2051413</v>
      </c>
      <c r="L11" s="24">
        <v>1284795</v>
      </c>
      <c r="M11" s="24">
        <v>454833</v>
      </c>
      <c r="N11" s="24">
        <v>3791041</v>
      </c>
      <c r="O11" s="24">
        <v>-99705</v>
      </c>
      <c r="P11" s="24">
        <v>160266</v>
      </c>
      <c r="Q11" s="24">
        <v>1168526</v>
      </c>
      <c r="R11" s="24">
        <v>1229087</v>
      </c>
      <c r="S11" s="24">
        <v>185623</v>
      </c>
      <c r="T11" s="24">
        <v>387110</v>
      </c>
      <c r="U11" s="24">
        <v>190019</v>
      </c>
      <c r="V11" s="24">
        <v>762752</v>
      </c>
      <c r="W11" s="24">
        <v>6710760</v>
      </c>
      <c r="X11" s="24">
        <v>8878670</v>
      </c>
      <c r="Y11" s="24">
        <v>-2167910</v>
      </c>
      <c r="Z11" s="6">
        <v>-24.42</v>
      </c>
      <c r="AA11" s="22">
        <v>8878675</v>
      </c>
    </row>
    <row r="12" spans="1:27" ht="13.5">
      <c r="A12" s="5" t="s">
        <v>39</v>
      </c>
      <c r="B12" s="3"/>
      <c r="C12" s="22">
        <v>17405370</v>
      </c>
      <c r="D12" s="22"/>
      <c r="E12" s="23">
        <v>63662986</v>
      </c>
      <c r="F12" s="24">
        <v>18566888</v>
      </c>
      <c r="G12" s="24">
        <v>314072</v>
      </c>
      <c r="H12" s="24">
        <v>403339</v>
      </c>
      <c r="I12" s="24">
        <v>396325</v>
      </c>
      <c r="J12" s="24">
        <v>1113736</v>
      </c>
      <c r="K12" s="24">
        <v>734638</v>
      </c>
      <c r="L12" s="24">
        <v>520249</v>
      </c>
      <c r="M12" s="24">
        <v>631079</v>
      </c>
      <c r="N12" s="24">
        <v>1885966</v>
      </c>
      <c r="O12" s="24">
        <v>451978</v>
      </c>
      <c r="P12" s="24">
        <v>411377</v>
      </c>
      <c r="Q12" s="24">
        <v>555256</v>
      </c>
      <c r="R12" s="24">
        <v>1418611</v>
      </c>
      <c r="S12" s="24">
        <v>254197</v>
      </c>
      <c r="T12" s="24">
        <v>365897</v>
      </c>
      <c r="U12" s="24">
        <v>335611</v>
      </c>
      <c r="V12" s="24">
        <v>955705</v>
      </c>
      <c r="W12" s="24">
        <v>5374018</v>
      </c>
      <c r="X12" s="24">
        <v>63662987</v>
      </c>
      <c r="Y12" s="24">
        <v>-58288969</v>
      </c>
      <c r="Z12" s="6">
        <v>-91.56</v>
      </c>
      <c r="AA12" s="22">
        <v>18566888</v>
      </c>
    </row>
    <row r="13" spans="1:27" ht="13.5">
      <c r="A13" s="5" t="s">
        <v>40</v>
      </c>
      <c r="B13" s="3"/>
      <c r="C13" s="22">
        <v>11325</v>
      </c>
      <c r="D13" s="22"/>
      <c r="E13" s="23">
        <v>28098</v>
      </c>
      <c r="F13" s="24">
        <v>28097</v>
      </c>
      <c r="G13" s="24">
        <v>927</v>
      </c>
      <c r="H13" s="24">
        <v>971</v>
      </c>
      <c r="I13" s="24">
        <v>15155</v>
      </c>
      <c r="J13" s="24">
        <v>17053</v>
      </c>
      <c r="K13" s="24">
        <v>5782</v>
      </c>
      <c r="L13" s="24">
        <v>3518</v>
      </c>
      <c r="M13" s="24">
        <v>5809</v>
      </c>
      <c r="N13" s="24">
        <v>15109</v>
      </c>
      <c r="O13" s="24">
        <v>932</v>
      </c>
      <c r="P13" s="24">
        <v>2283</v>
      </c>
      <c r="Q13" s="24">
        <v>2944</v>
      </c>
      <c r="R13" s="24">
        <v>6159</v>
      </c>
      <c r="S13" s="24">
        <v>1658</v>
      </c>
      <c r="T13" s="24">
        <v>6614</v>
      </c>
      <c r="U13" s="24">
        <v>1059</v>
      </c>
      <c r="V13" s="24">
        <v>9331</v>
      </c>
      <c r="W13" s="24">
        <v>47652</v>
      </c>
      <c r="X13" s="24">
        <v>28097</v>
      </c>
      <c r="Y13" s="24">
        <v>19555</v>
      </c>
      <c r="Z13" s="6">
        <v>69.6</v>
      </c>
      <c r="AA13" s="22">
        <v>28097</v>
      </c>
    </row>
    <row r="14" spans="1:27" ht="13.5">
      <c r="A14" s="5" t="s">
        <v>41</v>
      </c>
      <c r="B14" s="3"/>
      <c r="C14" s="25"/>
      <c r="D14" s="25"/>
      <c r="E14" s="26">
        <v>2247200</v>
      </c>
      <c r="F14" s="27">
        <v>2247200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2247200</v>
      </c>
      <c r="Y14" s="27">
        <v>-2247200</v>
      </c>
      <c r="Z14" s="7">
        <v>-100</v>
      </c>
      <c r="AA14" s="25">
        <v>2247200</v>
      </c>
    </row>
    <row r="15" spans="1:27" ht="13.5">
      <c r="A15" s="2" t="s">
        <v>42</v>
      </c>
      <c r="B15" s="8"/>
      <c r="C15" s="19">
        <f aca="true" t="shared" si="2" ref="C15:Y15">SUM(C16:C18)</f>
        <v>41958842</v>
      </c>
      <c r="D15" s="19">
        <f>SUM(D16:D18)</f>
        <v>0</v>
      </c>
      <c r="E15" s="20">
        <f t="shared" si="2"/>
        <v>114193627</v>
      </c>
      <c r="F15" s="21">
        <f t="shared" si="2"/>
        <v>86289719</v>
      </c>
      <c r="G15" s="21">
        <f t="shared" si="2"/>
        <v>1845354</v>
      </c>
      <c r="H15" s="21">
        <f t="shared" si="2"/>
        <v>2549603</v>
      </c>
      <c r="I15" s="21">
        <f t="shared" si="2"/>
        <v>2535236</v>
      </c>
      <c r="J15" s="21">
        <f t="shared" si="2"/>
        <v>6930193</v>
      </c>
      <c r="K15" s="21">
        <f t="shared" si="2"/>
        <v>7573344</v>
      </c>
      <c r="L15" s="21">
        <f t="shared" si="2"/>
        <v>5125459</v>
      </c>
      <c r="M15" s="21">
        <f t="shared" si="2"/>
        <v>4590434</v>
      </c>
      <c r="N15" s="21">
        <f t="shared" si="2"/>
        <v>17289237</v>
      </c>
      <c r="O15" s="21">
        <f t="shared" si="2"/>
        <v>9834525</v>
      </c>
      <c r="P15" s="21">
        <f t="shared" si="2"/>
        <v>4016263</v>
      </c>
      <c r="Q15" s="21">
        <f t="shared" si="2"/>
        <v>2526122</v>
      </c>
      <c r="R15" s="21">
        <f t="shared" si="2"/>
        <v>16376910</v>
      </c>
      <c r="S15" s="21">
        <f t="shared" si="2"/>
        <v>3070136</v>
      </c>
      <c r="T15" s="21">
        <f t="shared" si="2"/>
        <v>13095423</v>
      </c>
      <c r="U15" s="21">
        <f t="shared" si="2"/>
        <v>9101287</v>
      </c>
      <c r="V15" s="21">
        <f t="shared" si="2"/>
        <v>25266846</v>
      </c>
      <c r="W15" s="21">
        <f t="shared" si="2"/>
        <v>65863186</v>
      </c>
      <c r="X15" s="21">
        <f t="shared" si="2"/>
        <v>114193628</v>
      </c>
      <c r="Y15" s="21">
        <f t="shared" si="2"/>
        <v>-48330442</v>
      </c>
      <c r="Z15" s="4">
        <f>+IF(X15&lt;&gt;0,+(Y15/X15)*100,0)</f>
        <v>-42.32323891136903</v>
      </c>
      <c r="AA15" s="19">
        <f>SUM(AA16:AA18)</f>
        <v>86289719</v>
      </c>
    </row>
    <row r="16" spans="1:27" ht="13.5">
      <c r="A16" s="5" t="s">
        <v>43</v>
      </c>
      <c r="B16" s="3"/>
      <c r="C16" s="22">
        <v>30809755</v>
      </c>
      <c r="D16" s="22"/>
      <c r="E16" s="23">
        <v>71884811</v>
      </c>
      <c r="F16" s="24">
        <v>71884806</v>
      </c>
      <c r="G16" s="24">
        <v>1395532</v>
      </c>
      <c r="H16" s="24">
        <v>1425552</v>
      </c>
      <c r="I16" s="24">
        <v>1814985</v>
      </c>
      <c r="J16" s="24">
        <v>4636069</v>
      </c>
      <c r="K16" s="24">
        <v>6368492</v>
      </c>
      <c r="L16" s="24">
        <v>4226325</v>
      </c>
      <c r="M16" s="24">
        <v>3655805</v>
      </c>
      <c r="N16" s="24">
        <v>14250622</v>
      </c>
      <c r="O16" s="24">
        <v>8683269</v>
      </c>
      <c r="P16" s="24">
        <v>3122813</v>
      </c>
      <c r="Q16" s="24">
        <v>1559291</v>
      </c>
      <c r="R16" s="24">
        <v>13365373</v>
      </c>
      <c r="S16" s="24">
        <v>2134097</v>
      </c>
      <c r="T16" s="24">
        <v>11854031</v>
      </c>
      <c r="U16" s="24">
        <v>8285114</v>
      </c>
      <c r="V16" s="24">
        <v>22273242</v>
      </c>
      <c r="W16" s="24">
        <v>54525306</v>
      </c>
      <c r="X16" s="24">
        <v>71884812</v>
      </c>
      <c r="Y16" s="24">
        <v>-17359506</v>
      </c>
      <c r="Z16" s="6">
        <v>-24.15</v>
      </c>
      <c r="AA16" s="22">
        <v>71884806</v>
      </c>
    </row>
    <row r="17" spans="1:27" ht="13.5">
      <c r="A17" s="5" t="s">
        <v>44</v>
      </c>
      <c r="B17" s="3"/>
      <c r="C17" s="22">
        <v>7942860</v>
      </c>
      <c r="D17" s="22"/>
      <c r="E17" s="23">
        <v>12036846</v>
      </c>
      <c r="F17" s="24">
        <v>12132945</v>
      </c>
      <c r="G17" s="24">
        <v>310200</v>
      </c>
      <c r="H17" s="24">
        <v>956374</v>
      </c>
      <c r="I17" s="24">
        <v>587422</v>
      </c>
      <c r="J17" s="24">
        <v>1853996</v>
      </c>
      <c r="K17" s="24">
        <v>1045834</v>
      </c>
      <c r="L17" s="24">
        <v>819780</v>
      </c>
      <c r="M17" s="24">
        <v>850170</v>
      </c>
      <c r="N17" s="24">
        <v>2715784</v>
      </c>
      <c r="O17" s="24">
        <v>1012489</v>
      </c>
      <c r="P17" s="24">
        <v>830810</v>
      </c>
      <c r="Q17" s="24">
        <v>817795</v>
      </c>
      <c r="R17" s="24">
        <v>2661094</v>
      </c>
      <c r="S17" s="24">
        <v>853935</v>
      </c>
      <c r="T17" s="24">
        <v>1114042</v>
      </c>
      <c r="U17" s="24">
        <v>675734</v>
      </c>
      <c r="V17" s="24">
        <v>2643711</v>
      </c>
      <c r="W17" s="24">
        <v>9874585</v>
      </c>
      <c r="X17" s="24">
        <v>12036846</v>
      </c>
      <c r="Y17" s="24">
        <v>-2162261</v>
      </c>
      <c r="Z17" s="6">
        <v>-17.96</v>
      </c>
      <c r="AA17" s="22">
        <v>12132945</v>
      </c>
    </row>
    <row r="18" spans="1:27" ht="13.5">
      <c r="A18" s="5" t="s">
        <v>45</v>
      </c>
      <c r="B18" s="3"/>
      <c r="C18" s="22">
        <v>3206227</v>
      </c>
      <c r="D18" s="22"/>
      <c r="E18" s="23">
        <v>30271970</v>
      </c>
      <c r="F18" s="24">
        <v>2271968</v>
      </c>
      <c r="G18" s="24">
        <v>139622</v>
      </c>
      <c r="H18" s="24">
        <v>167677</v>
      </c>
      <c r="I18" s="24">
        <v>132829</v>
      </c>
      <c r="J18" s="24">
        <v>440128</v>
      </c>
      <c r="K18" s="24">
        <v>159018</v>
      </c>
      <c r="L18" s="24">
        <v>79354</v>
      </c>
      <c r="M18" s="24">
        <v>84459</v>
      </c>
      <c r="N18" s="24">
        <v>322831</v>
      </c>
      <c r="O18" s="24">
        <v>138767</v>
      </c>
      <c r="P18" s="24">
        <v>62640</v>
      </c>
      <c r="Q18" s="24">
        <v>149036</v>
      </c>
      <c r="R18" s="24">
        <v>350443</v>
      </c>
      <c r="S18" s="24">
        <v>82104</v>
      </c>
      <c r="T18" s="24">
        <v>127350</v>
      </c>
      <c r="U18" s="24">
        <v>140439</v>
      </c>
      <c r="V18" s="24">
        <v>349893</v>
      </c>
      <c r="W18" s="24">
        <v>1463295</v>
      </c>
      <c r="X18" s="24">
        <v>30271970</v>
      </c>
      <c r="Y18" s="24">
        <v>-28808675</v>
      </c>
      <c r="Z18" s="6">
        <v>-95.17</v>
      </c>
      <c r="AA18" s="22">
        <v>2271968</v>
      </c>
    </row>
    <row r="19" spans="1:27" ht="13.5">
      <c r="A19" s="2" t="s">
        <v>46</v>
      </c>
      <c r="B19" s="8"/>
      <c r="C19" s="19">
        <f aca="true" t="shared" si="3" ref="C19:Y19">SUM(C20:C23)</f>
        <v>1182076579</v>
      </c>
      <c r="D19" s="19">
        <f>SUM(D20:D23)</f>
        <v>0</v>
      </c>
      <c r="E19" s="20">
        <f t="shared" si="3"/>
        <v>1334762213</v>
      </c>
      <c r="F19" s="21">
        <f t="shared" si="3"/>
        <v>1334762213</v>
      </c>
      <c r="G19" s="21">
        <f t="shared" si="3"/>
        <v>108909535</v>
      </c>
      <c r="H19" s="21">
        <f t="shared" si="3"/>
        <v>112738363</v>
      </c>
      <c r="I19" s="21">
        <f t="shared" si="3"/>
        <v>115973773</v>
      </c>
      <c r="J19" s="21">
        <f t="shared" si="3"/>
        <v>337621671</v>
      </c>
      <c r="K19" s="21">
        <f t="shared" si="3"/>
        <v>104959851</v>
      </c>
      <c r="L19" s="21">
        <f t="shared" si="3"/>
        <v>124272617</v>
      </c>
      <c r="M19" s="21">
        <f t="shared" si="3"/>
        <v>104879783</v>
      </c>
      <c r="N19" s="21">
        <f t="shared" si="3"/>
        <v>334112251</v>
      </c>
      <c r="O19" s="21">
        <f t="shared" si="3"/>
        <v>83633325</v>
      </c>
      <c r="P19" s="21">
        <f t="shared" si="3"/>
        <v>98132967</v>
      </c>
      <c r="Q19" s="21">
        <f t="shared" si="3"/>
        <v>100124100</v>
      </c>
      <c r="R19" s="21">
        <f t="shared" si="3"/>
        <v>281890392</v>
      </c>
      <c r="S19" s="21">
        <f t="shared" si="3"/>
        <v>96712923</v>
      </c>
      <c r="T19" s="21">
        <f t="shared" si="3"/>
        <v>100341754</v>
      </c>
      <c r="U19" s="21">
        <f t="shared" si="3"/>
        <v>97123114</v>
      </c>
      <c r="V19" s="21">
        <f t="shared" si="3"/>
        <v>294177791</v>
      </c>
      <c r="W19" s="21">
        <f t="shared" si="3"/>
        <v>1247802105</v>
      </c>
      <c r="X19" s="21">
        <f t="shared" si="3"/>
        <v>1334762213</v>
      </c>
      <c r="Y19" s="21">
        <f t="shared" si="3"/>
        <v>-86960108</v>
      </c>
      <c r="Z19" s="4">
        <f>+IF(X19&lt;&gt;0,+(Y19/X19)*100,0)</f>
        <v>-6.515026208642004</v>
      </c>
      <c r="AA19" s="19">
        <f>SUM(AA20:AA23)</f>
        <v>1334762213</v>
      </c>
    </row>
    <row r="20" spans="1:27" ht="13.5">
      <c r="A20" s="5" t="s">
        <v>47</v>
      </c>
      <c r="B20" s="3"/>
      <c r="C20" s="22">
        <v>781216274</v>
      </c>
      <c r="D20" s="22"/>
      <c r="E20" s="23">
        <v>917430091</v>
      </c>
      <c r="F20" s="24">
        <v>917430091</v>
      </c>
      <c r="G20" s="24">
        <v>75652423</v>
      </c>
      <c r="H20" s="24">
        <v>74757321</v>
      </c>
      <c r="I20" s="24">
        <v>75465968</v>
      </c>
      <c r="J20" s="24">
        <v>225875712</v>
      </c>
      <c r="K20" s="24">
        <v>67617865</v>
      </c>
      <c r="L20" s="24">
        <v>72649266</v>
      </c>
      <c r="M20" s="24">
        <v>68593523</v>
      </c>
      <c r="N20" s="24">
        <v>208860654</v>
      </c>
      <c r="O20" s="24">
        <v>62038999</v>
      </c>
      <c r="P20" s="24">
        <v>63905007</v>
      </c>
      <c r="Q20" s="24">
        <v>70827010</v>
      </c>
      <c r="R20" s="24">
        <v>196771016</v>
      </c>
      <c r="S20" s="24">
        <v>65190946</v>
      </c>
      <c r="T20" s="24">
        <v>68731728</v>
      </c>
      <c r="U20" s="24">
        <v>67858057</v>
      </c>
      <c r="V20" s="24">
        <v>201780731</v>
      </c>
      <c r="W20" s="24">
        <v>833288113</v>
      </c>
      <c r="X20" s="24">
        <v>917430091</v>
      </c>
      <c r="Y20" s="24">
        <v>-84141978</v>
      </c>
      <c r="Z20" s="6">
        <v>-9.17</v>
      </c>
      <c r="AA20" s="22">
        <v>917430091</v>
      </c>
    </row>
    <row r="21" spans="1:27" ht="13.5">
      <c r="A21" s="5" t="s">
        <v>48</v>
      </c>
      <c r="B21" s="3"/>
      <c r="C21" s="22">
        <v>288462912</v>
      </c>
      <c r="D21" s="22"/>
      <c r="E21" s="23">
        <v>284955713</v>
      </c>
      <c r="F21" s="24">
        <v>284955714</v>
      </c>
      <c r="G21" s="24">
        <v>23975645</v>
      </c>
      <c r="H21" s="24">
        <v>27339792</v>
      </c>
      <c r="I21" s="24">
        <v>28892382</v>
      </c>
      <c r="J21" s="24">
        <v>80207819</v>
      </c>
      <c r="K21" s="24">
        <v>24826266</v>
      </c>
      <c r="L21" s="24">
        <v>29543518</v>
      </c>
      <c r="M21" s="24">
        <v>24993229</v>
      </c>
      <c r="N21" s="24">
        <v>79363013</v>
      </c>
      <c r="O21" s="24">
        <v>21210790</v>
      </c>
      <c r="P21" s="24">
        <v>22304961</v>
      </c>
      <c r="Q21" s="24">
        <v>17504874</v>
      </c>
      <c r="R21" s="24">
        <v>61020625</v>
      </c>
      <c r="S21" s="24">
        <v>19297943</v>
      </c>
      <c r="T21" s="24">
        <v>20262568</v>
      </c>
      <c r="U21" s="24">
        <v>17182177</v>
      </c>
      <c r="V21" s="24">
        <v>56742688</v>
      </c>
      <c r="W21" s="24">
        <v>277334145</v>
      </c>
      <c r="X21" s="24">
        <v>284955713</v>
      </c>
      <c r="Y21" s="24">
        <v>-7621568</v>
      </c>
      <c r="Z21" s="6">
        <v>-2.67</v>
      </c>
      <c r="AA21" s="22">
        <v>284955714</v>
      </c>
    </row>
    <row r="22" spans="1:27" ht="13.5">
      <c r="A22" s="5" t="s">
        <v>49</v>
      </c>
      <c r="B22" s="3"/>
      <c r="C22" s="25">
        <v>47636629</v>
      </c>
      <c r="D22" s="25"/>
      <c r="E22" s="26">
        <v>60858000</v>
      </c>
      <c r="F22" s="27">
        <v>60857999</v>
      </c>
      <c r="G22" s="27">
        <v>4184427</v>
      </c>
      <c r="H22" s="27">
        <v>5018387</v>
      </c>
      <c r="I22" s="27">
        <v>4250334</v>
      </c>
      <c r="J22" s="27">
        <v>13453148</v>
      </c>
      <c r="K22" s="27">
        <v>6372132</v>
      </c>
      <c r="L22" s="27">
        <v>9739316</v>
      </c>
      <c r="M22" s="27">
        <v>4958058</v>
      </c>
      <c r="N22" s="27">
        <v>21069506</v>
      </c>
      <c r="O22" s="27">
        <v>118181</v>
      </c>
      <c r="P22" s="27">
        <v>5450633</v>
      </c>
      <c r="Q22" s="27">
        <v>5014125</v>
      </c>
      <c r="R22" s="27">
        <v>10582939</v>
      </c>
      <c r="S22" s="27">
        <v>4451538</v>
      </c>
      <c r="T22" s="27">
        <v>4938962</v>
      </c>
      <c r="U22" s="27">
        <v>5749771</v>
      </c>
      <c r="V22" s="27">
        <v>15140271</v>
      </c>
      <c r="W22" s="27">
        <v>60245864</v>
      </c>
      <c r="X22" s="27">
        <v>60858000</v>
      </c>
      <c r="Y22" s="27">
        <v>-612136</v>
      </c>
      <c r="Z22" s="7">
        <v>-1.01</v>
      </c>
      <c r="AA22" s="25">
        <v>60857999</v>
      </c>
    </row>
    <row r="23" spans="1:27" ht="13.5">
      <c r="A23" s="5" t="s">
        <v>50</v>
      </c>
      <c r="B23" s="3"/>
      <c r="C23" s="22">
        <v>64760764</v>
      </c>
      <c r="D23" s="22"/>
      <c r="E23" s="23">
        <v>71518409</v>
      </c>
      <c r="F23" s="24">
        <v>71518409</v>
      </c>
      <c r="G23" s="24">
        <v>5097040</v>
      </c>
      <c r="H23" s="24">
        <v>5622863</v>
      </c>
      <c r="I23" s="24">
        <v>7365089</v>
      </c>
      <c r="J23" s="24">
        <v>18084992</v>
      </c>
      <c r="K23" s="24">
        <v>6143588</v>
      </c>
      <c r="L23" s="24">
        <v>12340517</v>
      </c>
      <c r="M23" s="24">
        <v>6334973</v>
      </c>
      <c r="N23" s="24">
        <v>24819078</v>
      </c>
      <c r="O23" s="24">
        <v>265355</v>
      </c>
      <c r="P23" s="24">
        <v>6472366</v>
      </c>
      <c r="Q23" s="24">
        <v>6778091</v>
      </c>
      <c r="R23" s="24">
        <v>13515812</v>
      </c>
      <c r="S23" s="24">
        <v>7772496</v>
      </c>
      <c r="T23" s="24">
        <v>6408496</v>
      </c>
      <c r="U23" s="24">
        <v>6333109</v>
      </c>
      <c r="V23" s="24">
        <v>20514101</v>
      </c>
      <c r="W23" s="24">
        <v>76933983</v>
      </c>
      <c r="X23" s="24">
        <v>71518409</v>
      </c>
      <c r="Y23" s="24">
        <v>5415574</v>
      </c>
      <c r="Z23" s="6">
        <v>7.57</v>
      </c>
      <c r="AA23" s="22">
        <v>71518409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2733240064</v>
      </c>
      <c r="D25" s="40">
        <f>+D5+D9+D15+D19+D24</f>
        <v>0</v>
      </c>
      <c r="E25" s="41">
        <f t="shared" si="4"/>
        <v>3440350997</v>
      </c>
      <c r="F25" s="42">
        <f t="shared" si="4"/>
        <v>3480347443</v>
      </c>
      <c r="G25" s="42">
        <f t="shared" si="4"/>
        <v>198767442</v>
      </c>
      <c r="H25" s="42">
        <f t="shared" si="4"/>
        <v>284334677</v>
      </c>
      <c r="I25" s="42">
        <f t="shared" si="4"/>
        <v>239404683</v>
      </c>
      <c r="J25" s="42">
        <f t="shared" si="4"/>
        <v>722506802</v>
      </c>
      <c r="K25" s="42">
        <f t="shared" si="4"/>
        <v>270071119</v>
      </c>
      <c r="L25" s="42">
        <f t="shared" si="4"/>
        <v>196073515</v>
      </c>
      <c r="M25" s="42">
        <f t="shared" si="4"/>
        <v>333716092</v>
      </c>
      <c r="N25" s="42">
        <f t="shared" si="4"/>
        <v>799860726</v>
      </c>
      <c r="O25" s="42">
        <f t="shared" si="4"/>
        <v>191855132</v>
      </c>
      <c r="P25" s="42">
        <f t="shared" si="4"/>
        <v>237845652</v>
      </c>
      <c r="Q25" s="42">
        <f t="shared" si="4"/>
        <v>313954994</v>
      </c>
      <c r="R25" s="42">
        <f t="shared" si="4"/>
        <v>743655778</v>
      </c>
      <c r="S25" s="42">
        <f t="shared" si="4"/>
        <v>271597948</v>
      </c>
      <c r="T25" s="42">
        <f t="shared" si="4"/>
        <v>272302436</v>
      </c>
      <c r="U25" s="42">
        <f t="shared" si="4"/>
        <v>394491666</v>
      </c>
      <c r="V25" s="42">
        <f t="shared" si="4"/>
        <v>938392050</v>
      </c>
      <c r="W25" s="42">
        <f t="shared" si="4"/>
        <v>3204415356</v>
      </c>
      <c r="X25" s="42">
        <f t="shared" si="4"/>
        <v>3440350999</v>
      </c>
      <c r="Y25" s="42">
        <f t="shared" si="4"/>
        <v>-235935643</v>
      </c>
      <c r="Z25" s="43">
        <f>+IF(X25&lt;&gt;0,+(Y25/X25)*100,0)</f>
        <v>-6.857894530778369</v>
      </c>
      <c r="AA25" s="40">
        <f>+AA5+AA9+AA15+AA19+AA24</f>
        <v>3480347443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805574734</v>
      </c>
      <c r="D28" s="19">
        <f>SUM(D29:D31)</f>
        <v>0</v>
      </c>
      <c r="E28" s="20">
        <f t="shared" si="5"/>
        <v>706232861</v>
      </c>
      <c r="F28" s="21">
        <f t="shared" si="5"/>
        <v>711057323</v>
      </c>
      <c r="G28" s="21">
        <f t="shared" si="5"/>
        <v>34250565</v>
      </c>
      <c r="H28" s="21">
        <f t="shared" si="5"/>
        <v>63197943</v>
      </c>
      <c r="I28" s="21">
        <f t="shared" si="5"/>
        <v>46822770</v>
      </c>
      <c r="J28" s="21">
        <f t="shared" si="5"/>
        <v>144271278</v>
      </c>
      <c r="K28" s="21">
        <f t="shared" si="5"/>
        <v>56841918</v>
      </c>
      <c r="L28" s="21">
        <f t="shared" si="5"/>
        <v>62916564</v>
      </c>
      <c r="M28" s="21">
        <f t="shared" si="5"/>
        <v>64980382</v>
      </c>
      <c r="N28" s="21">
        <f t="shared" si="5"/>
        <v>184738864</v>
      </c>
      <c r="O28" s="21">
        <f t="shared" si="5"/>
        <v>46348055</v>
      </c>
      <c r="P28" s="21">
        <f t="shared" si="5"/>
        <v>51754609</v>
      </c>
      <c r="Q28" s="21">
        <f t="shared" si="5"/>
        <v>61461460</v>
      </c>
      <c r="R28" s="21">
        <f t="shared" si="5"/>
        <v>159564124</v>
      </c>
      <c r="S28" s="21">
        <f t="shared" si="5"/>
        <v>48588888</v>
      </c>
      <c r="T28" s="21">
        <f t="shared" si="5"/>
        <v>49482656</v>
      </c>
      <c r="U28" s="21">
        <f t="shared" si="5"/>
        <v>79461668</v>
      </c>
      <c r="V28" s="21">
        <f t="shared" si="5"/>
        <v>177533212</v>
      </c>
      <c r="W28" s="21">
        <f t="shared" si="5"/>
        <v>666107478</v>
      </c>
      <c r="X28" s="21">
        <f t="shared" si="5"/>
        <v>706232863</v>
      </c>
      <c r="Y28" s="21">
        <f t="shared" si="5"/>
        <v>-40125385</v>
      </c>
      <c r="Z28" s="4">
        <f>+IF(X28&lt;&gt;0,+(Y28/X28)*100,0)</f>
        <v>-5.681608305446415</v>
      </c>
      <c r="AA28" s="19">
        <f>SUM(AA29:AA31)</f>
        <v>711057323</v>
      </c>
    </row>
    <row r="29" spans="1:27" ht="13.5">
      <c r="A29" s="5" t="s">
        <v>33</v>
      </c>
      <c r="B29" s="3"/>
      <c r="C29" s="22">
        <v>272921810</v>
      </c>
      <c r="D29" s="22"/>
      <c r="E29" s="23">
        <v>161813999</v>
      </c>
      <c r="F29" s="24">
        <v>132238632</v>
      </c>
      <c r="G29" s="24">
        <v>9121509</v>
      </c>
      <c r="H29" s="24">
        <v>11769651</v>
      </c>
      <c r="I29" s="24">
        <v>13329405</v>
      </c>
      <c r="J29" s="24">
        <v>34220565</v>
      </c>
      <c r="K29" s="24">
        <v>12222207</v>
      </c>
      <c r="L29" s="24">
        <v>11189280</v>
      </c>
      <c r="M29" s="24">
        <v>9451575</v>
      </c>
      <c r="N29" s="24">
        <v>32863062</v>
      </c>
      <c r="O29" s="24">
        <v>14798895</v>
      </c>
      <c r="P29" s="24">
        <v>13056086</v>
      </c>
      <c r="Q29" s="24">
        <v>8907274</v>
      </c>
      <c r="R29" s="24">
        <v>36762255</v>
      </c>
      <c r="S29" s="24">
        <v>9211212</v>
      </c>
      <c r="T29" s="24">
        <v>8535017</v>
      </c>
      <c r="U29" s="24">
        <v>9754434</v>
      </c>
      <c r="V29" s="24">
        <v>27500663</v>
      </c>
      <c r="W29" s="24">
        <v>131346545</v>
      </c>
      <c r="X29" s="24">
        <v>161814001</v>
      </c>
      <c r="Y29" s="24">
        <v>-30467456</v>
      </c>
      <c r="Z29" s="6">
        <v>-18.83</v>
      </c>
      <c r="AA29" s="22">
        <v>132238632</v>
      </c>
    </row>
    <row r="30" spans="1:27" ht="13.5">
      <c r="A30" s="5" t="s">
        <v>34</v>
      </c>
      <c r="B30" s="3"/>
      <c r="C30" s="25">
        <v>110450411</v>
      </c>
      <c r="D30" s="25"/>
      <c r="E30" s="26">
        <v>265699588</v>
      </c>
      <c r="F30" s="27">
        <v>280161709</v>
      </c>
      <c r="G30" s="27">
        <v>10462609</v>
      </c>
      <c r="H30" s="27">
        <v>16719126</v>
      </c>
      <c r="I30" s="27">
        <v>8269612</v>
      </c>
      <c r="J30" s="27">
        <v>35451347</v>
      </c>
      <c r="K30" s="27">
        <v>19277443</v>
      </c>
      <c r="L30" s="27">
        <v>23821748</v>
      </c>
      <c r="M30" s="27">
        <v>30442883</v>
      </c>
      <c r="N30" s="27">
        <v>73542074</v>
      </c>
      <c r="O30" s="27">
        <v>9453967</v>
      </c>
      <c r="P30" s="27">
        <v>13039902</v>
      </c>
      <c r="Q30" s="27">
        <v>21838333</v>
      </c>
      <c r="R30" s="27">
        <v>44332202</v>
      </c>
      <c r="S30" s="27">
        <v>15055603</v>
      </c>
      <c r="T30" s="27">
        <v>17828930</v>
      </c>
      <c r="U30" s="27">
        <v>36250869</v>
      </c>
      <c r="V30" s="27">
        <v>69135402</v>
      </c>
      <c r="W30" s="27">
        <v>222461025</v>
      </c>
      <c r="X30" s="27">
        <v>265699588</v>
      </c>
      <c r="Y30" s="27">
        <v>-43238563</v>
      </c>
      <c r="Z30" s="7">
        <v>-16.27</v>
      </c>
      <c r="AA30" s="25">
        <v>280161709</v>
      </c>
    </row>
    <row r="31" spans="1:27" ht="13.5">
      <c r="A31" s="5" t="s">
        <v>35</v>
      </c>
      <c r="B31" s="3"/>
      <c r="C31" s="22">
        <v>422202513</v>
      </c>
      <c r="D31" s="22"/>
      <c r="E31" s="23">
        <v>278719274</v>
      </c>
      <c r="F31" s="24">
        <v>298656982</v>
      </c>
      <c r="G31" s="24">
        <v>14666447</v>
      </c>
      <c r="H31" s="24">
        <v>34709166</v>
      </c>
      <c r="I31" s="24">
        <v>25223753</v>
      </c>
      <c r="J31" s="24">
        <v>74599366</v>
      </c>
      <c r="K31" s="24">
        <v>25342268</v>
      </c>
      <c r="L31" s="24">
        <v>27905536</v>
      </c>
      <c r="M31" s="24">
        <v>25085924</v>
      </c>
      <c r="N31" s="24">
        <v>78333728</v>
      </c>
      <c r="O31" s="24">
        <v>22095193</v>
      </c>
      <c r="P31" s="24">
        <v>25658621</v>
      </c>
      <c r="Q31" s="24">
        <v>30715853</v>
      </c>
      <c r="R31" s="24">
        <v>78469667</v>
      </c>
      <c r="S31" s="24">
        <v>24322073</v>
      </c>
      <c r="T31" s="24">
        <v>23118709</v>
      </c>
      <c r="U31" s="24">
        <v>33456365</v>
      </c>
      <c r="V31" s="24">
        <v>80897147</v>
      </c>
      <c r="W31" s="24">
        <v>312299908</v>
      </c>
      <c r="X31" s="24">
        <v>278719274</v>
      </c>
      <c r="Y31" s="24">
        <v>33580634</v>
      </c>
      <c r="Z31" s="6">
        <v>12.05</v>
      </c>
      <c r="AA31" s="22">
        <v>298656982</v>
      </c>
    </row>
    <row r="32" spans="1:27" ht="13.5">
      <c r="A32" s="2" t="s">
        <v>36</v>
      </c>
      <c r="B32" s="3"/>
      <c r="C32" s="19">
        <f aca="true" t="shared" si="6" ref="C32:Y32">SUM(C33:C37)</f>
        <v>371800768</v>
      </c>
      <c r="D32" s="19">
        <f>SUM(D33:D37)</f>
        <v>0</v>
      </c>
      <c r="E32" s="20">
        <f t="shared" si="6"/>
        <v>376136861</v>
      </c>
      <c r="F32" s="21">
        <f t="shared" si="6"/>
        <v>390948238</v>
      </c>
      <c r="G32" s="21">
        <f t="shared" si="6"/>
        <v>20022032</v>
      </c>
      <c r="H32" s="21">
        <f t="shared" si="6"/>
        <v>27674871</v>
      </c>
      <c r="I32" s="21">
        <f t="shared" si="6"/>
        <v>34983266</v>
      </c>
      <c r="J32" s="21">
        <f t="shared" si="6"/>
        <v>82680169</v>
      </c>
      <c r="K32" s="21">
        <f t="shared" si="6"/>
        <v>30391255</v>
      </c>
      <c r="L32" s="21">
        <f t="shared" si="6"/>
        <v>39309405</v>
      </c>
      <c r="M32" s="21">
        <f t="shared" si="6"/>
        <v>36472137</v>
      </c>
      <c r="N32" s="21">
        <f t="shared" si="6"/>
        <v>106172797</v>
      </c>
      <c r="O32" s="21">
        <f t="shared" si="6"/>
        <v>30000509</v>
      </c>
      <c r="P32" s="21">
        <f t="shared" si="6"/>
        <v>28952957</v>
      </c>
      <c r="Q32" s="21">
        <f t="shared" si="6"/>
        <v>30596049</v>
      </c>
      <c r="R32" s="21">
        <f t="shared" si="6"/>
        <v>89549515</v>
      </c>
      <c r="S32" s="21">
        <f t="shared" si="6"/>
        <v>32833770</v>
      </c>
      <c r="T32" s="21">
        <f t="shared" si="6"/>
        <v>33080927</v>
      </c>
      <c r="U32" s="21">
        <f t="shared" si="6"/>
        <v>38248451</v>
      </c>
      <c r="V32" s="21">
        <f t="shared" si="6"/>
        <v>104163148</v>
      </c>
      <c r="W32" s="21">
        <f t="shared" si="6"/>
        <v>382565629</v>
      </c>
      <c r="X32" s="21">
        <f t="shared" si="6"/>
        <v>376136859</v>
      </c>
      <c r="Y32" s="21">
        <f t="shared" si="6"/>
        <v>6428770</v>
      </c>
      <c r="Z32" s="4">
        <f>+IF(X32&lt;&gt;0,+(Y32/X32)*100,0)</f>
        <v>1.709157144846578</v>
      </c>
      <c r="AA32" s="19">
        <f>SUM(AA33:AA37)</f>
        <v>390948238</v>
      </c>
    </row>
    <row r="33" spans="1:27" ht="13.5">
      <c r="A33" s="5" t="s">
        <v>37</v>
      </c>
      <c r="B33" s="3"/>
      <c r="C33" s="22">
        <v>83260018</v>
      </c>
      <c r="D33" s="22"/>
      <c r="E33" s="23">
        <v>85910603</v>
      </c>
      <c r="F33" s="24">
        <v>87359151</v>
      </c>
      <c r="G33" s="24">
        <v>5173423</v>
      </c>
      <c r="H33" s="24">
        <v>6678950</v>
      </c>
      <c r="I33" s="24">
        <v>7858577</v>
      </c>
      <c r="J33" s="24">
        <v>19710950</v>
      </c>
      <c r="K33" s="24">
        <v>6053951</v>
      </c>
      <c r="L33" s="24">
        <v>8508556</v>
      </c>
      <c r="M33" s="24">
        <v>7711798</v>
      </c>
      <c r="N33" s="24">
        <v>22274305</v>
      </c>
      <c r="O33" s="24">
        <v>6165279</v>
      </c>
      <c r="P33" s="24">
        <v>7164271</v>
      </c>
      <c r="Q33" s="24">
        <v>7651793</v>
      </c>
      <c r="R33" s="24">
        <v>20981343</v>
      </c>
      <c r="S33" s="24">
        <v>6304149</v>
      </c>
      <c r="T33" s="24">
        <v>6569648</v>
      </c>
      <c r="U33" s="24">
        <v>7997862</v>
      </c>
      <c r="V33" s="24">
        <v>20871659</v>
      </c>
      <c r="W33" s="24">
        <v>83838257</v>
      </c>
      <c r="X33" s="24">
        <v>85910603</v>
      </c>
      <c r="Y33" s="24">
        <v>-2072346</v>
      </c>
      <c r="Z33" s="6">
        <v>-2.41</v>
      </c>
      <c r="AA33" s="22">
        <v>87359151</v>
      </c>
    </row>
    <row r="34" spans="1:27" ht="13.5">
      <c r="A34" s="5" t="s">
        <v>38</v>
      </c>
      <c r="B34" s="3"/>
      <c r="C34" s="22">
        <v>120247745</v>
      </c>
      <c r="D34" s="22"/>
      <c r="E34" s="23">
        <v>100955806</v>
      </c>
      <c r="F34" s="24">
        <v>101062234</v>
      </c>
      <c r="G34" s="24">
        <v>1898042</v>
      </c>
      <c r="H34" s="24">
        <v>5190569</v>
      </c>
      <c r="I34" s="24">
        <v>9365899</v>
      </c>
      <c r="J34" s="24">
        <v>16454510</v>
      </c>
      <c r="K34" s="24">
        <v>8289947</v>
      </c>
      <c r="L34" s="24">
        <v>7255734</v>
      </c>
      <c r="M34" s="24">
        <v>8325931</v>
      </c>
      <c r="N34" s="24">
        <v>23871612</v>
      </c>
      <c r="O34" s="24">
        <v>6810762</v>
      </c>
      <c r="P34" s="24">
        <v>6947092</v>
      </c>
      <c r="Q34" s="24">
        <v>8087740</v>
      </c>
      <c r="R34" s="24">
        <v>21845594</v>
      </c>
      <c r="S34" s="24">
        <v>8768889</v>
      </c>
      <c r="T34" s="24">
        <v>8530910</v>
      </c>
      <c r="U34" s="24">
        <v>10997480</v>
      </c>
      <c r="V34" s="24">
        <v>28297279</v>
      </c>
      <c r="W34" s="24">
        <v>90468995</v>
      </c>
      <c r="X34" s="24">
        <v>100955805</v>
      </c>
      <c r="Y34" s="24">
        <v>-10486810</v>
      </c>
      <c r="Z34" s="6">
        <v>-10.39</v>
      </c>
      <c r="AA34" s="22">
        <v>101062234</v>
      </c>
    </row>
    <row r="35" spans="1:27" ht="13.5">
      <c r="A35" s="5" t="s">
        <v>39</v>
      </c>
      <c r="B35" s="3"/>
      <c r="C35" s="22">
        <v>155011023</v>
      </c>
      <c r="D35" s="22"/>
      <c r="E35" s="23">
        <v>175977533</v>
      </c>
      <c r="F35" s="24">
        <v>190122370</v>
      </c>
      <c r="G35" s="24">
        <v>12083325</v>
      </c>
      <c r="H35" s="24">
        <v>14480739</v>
      </c>
      <c r="I35" s="24">
        <v>16921790</v>
      </c>
      <c r="J35" s="24">
        <v>43485854</v>
      </c>
      <c r="K35" s="24">
        <v>15131733</v>
      </c>
      <c r="L35" s="24">
        <v>22681113</v>
      </c>
      <c r="M35" s="24">
        <v>19588063</v>
      </c>
      <c r="N35" s="24">
        <v>57400909</v>
      </c>
      <c r="O35" s="24">
        <v>16134378</v>
      </c>
      <c r="P35" s="24">
        <v>13985979</v>
      </c>
      <c r="Q35" s="24">
        <v>13879304</v>
      </c>
      <c r="R35" s="24">
        <v>43999661</v>
      </c>
      <c r="S35" s="24">
        <v>16746416</v>
      </c>
      <c r="T35" s="24">
        <v>16593600</v>
      </c>
      <c r="U35" s="24">
        <v>18368015</v>
      </c>
      <c r="V35" s="24">
        <v>51708031</v>
      </c>
      <c r="W35" s="24">
        <v>196594455</v>
      </c>
      <c r="X35" s="24">
        <v>175977533</v>
      </c>
      <c r="Y35" s="24">
        <v>20616922</v>
      </c>
      <c r="Z35" s="6">
        <v>11.72</v>
      </c>
      <c r="AA35" s="22">
        <v>190122370</v>
      </c>
    </row>
    <row r="36" spans="1:27" ht="13.5">
      <c r="A36" s="5" t="s">
        <v>40</v>
      </c>
      <c r="B36" s="3"/>
      <c r="C36" s="22">
        <v>9068528</v>
      </c>
      <c r="D36" s="22"/>
      <c r="E36" s="23">
        <v>8747495</v>
      </c>
      <c r="F36" s="24">
        <v>7967797</v>
      </c>
      <c r="G36" s="24">
        <v>618503</v>
      </c>
      <c r="H36" s="24">
        <v>863976</v>
      </c>
      <c r="I36" s="24">
        <v>574766</v>
      </c>
      <c r="J36" s="24">
        <v>2057245</v>
      </c>
      <c r="K36" s="24">
        <v>624122</v>
      </c>
      <c r="L36" s="24">
        <v>599784</v>
      </c>
      <c r="M36" s="24">
        <v>579005</v>
      </c>
      <c r="N36" s="24">
        <v>1802911</v>
      </c>
      <c r="O36" s="24">
        <v>625151</v>
      </c>
      <c r="P36" s="24">
        <v>579534</v>
      </c>
      <c r="Q36" s="24">
        <v>656587</v>
      </c>
      <c r="R36" s="24">
        <v>1861272</v>
      </c>
      <c r="S36" s="24">
        <v>661111</v>
      </c>
      <c r="T36" s="24">
        <v>1053984</v>
      </c>
      <c r="U36" s="24">
        <v>612493</v>
      </c>
      <c r="V36" s="24">
        <v>2327588</v>
      </c>
      <c r="W36" s="24">
        <v>8049016</v>
      </c>
      <c r="X36" s="24">
        <v>8747494</v>
      </c>
      <c r="Y36" s="24">
        <v>-698478</v>
      </c>
      <c r="Z36" s="6">
        <v>-7.98</v>
      </c>
      <c r="AA36" s="22">
        <v>7967797</v>
      </c>
    </row>
    <row r="37" spans="1:27" ht="13.5">
      <c r="A37" s="5" t="s">
        <v>41</v>
      </c>
      <c r="B37" s="3"/>
      <c r="C37" s="25">
        <v>4213454</v>
      </c>
      <c r="D37" s="25"/>
      <c r="E37" s="26">
        <v>4545424</v>
      </c>
      <c r="F37" s="27">
        <v>4436686</v>
      </c>
      <c r="G37" s="27">
        <v>248739</v>
      </c>
      <c r="H37" s="27">
        <v>460637</v>
      </c>
      <c r="I37" s="27">
        <v>262234</v>
      </c>
      <c r="J37" s="27">
        <v>971610</v>
      </c>
      <c r="K37" s="27">
        <v>291502</v>
      </c>
      <c r="L37" s="27">
        <v>264218</v>
      </c>
      <c r="M37" s="27">
        <v>267340</v>
      </c>
      <c r="N37" s="27">
        <v>823060</v>
      </c>
      <c r="O37" s="27">
        <v>264939</v>
      </c>
      <c r="P37" s="27">
        <v>276081</v>
      </c>
      <c r="Q37" s="27">
        <v>320625</v>
      </c>
      <c r="R37" s="27">
        <v>861645</v>
      </c>
      <c r="S37" s="27">
        <v>353205</v>
      </c>
      <c r="T37" s="27">
        <v>332785</v>
      </c>
      <c r="U37" s="27">
        <v>272601</v>
      </c>
      <c r="V37" s="27">
        <v>958591</v>
      </c>
      <c r="W37" s="27">
        <v>3614906</v>
      </c>
      <c r="X37" s="27">
        <v>4545424</v>
      </c>
      <c r="Y37" s="27">
        <v>-930518</v>
      </c>
      <c r="Z37" s="7">
        <v>-20.47</v>
      </c>
      <c r="AA37" s="25">
        <v>4436686</v>
      </c>
    </row>
    <row r="38" spans="1:27" ht="13.5">
      <c r="A38" s="2" t="s">
        <v>42</v>
      </c>
      <c r="B38" s="8"/>
      <c r="C38" s="19">
        <f aca="true" t="shared" si="7" ref="C38:Y38">SUM(C39:C41)</f>
        <v>326311077</v>
      </c>
      <c r="D38" s="19">
        <f>SUM(D39:D41)</f>
        <v>0</v>
      </c>
      <c r="E38" s="20">
        <f t="shared" si="7"/>
        <v>240663229</v>
      </c>
      <c r="F38" s="21">
        <f t="shared" si="7"/>
        <v>285850396</v>
      </c>
      <c r="G38" s="21">
        <f t="shared" si="7"/>
        <v>11243196</v>
      </c>
      <c r="H38" s="21">
        <f t="shared" si="7"/>
        <v>18648729</v>
      </c>
      <c r="I38" s="21">
        <f t="shared" si="7"/>
        <v>23900012</v>
      </c>
      <c r="J38" s="21">
        <f t="shared" si="7"/>
        <v>53791937</v>
      </c>
      <c r="K38" s="21">
        <f t="shared" si="7"/>
        <v>22597459</v>
      </c>
      <c r="L38" s="21">
        <f t="shared" si="7"/>
        <v>25751890</v>
      </c>
      <c r="M38" s="21">
        <f t="shared" si="7"/>
        <v>25799877</v>
      </c>
      <c r="N38" s="21">
        <f t="shared" si="7"/>
        <v>74149226</v>
      </c>
      <c r="O38" s="21">
        <f t="shared" si="7"/>
        <v>13205096</v>
      </c>
      <c r="P38" s="21">
        <f t="shared" si="7"/>
        <v>13854284</v>
      </c>
      <c r="Q38" s="21">
        <f t="shared" si="7"/>
        <v>22634486</v>
      </c>
      <c r="R38" s="21">
        <f t="shared" si="7"/>
        <v>49693866</v>
      </c>
      <c r="S38" s="21">
        <f t="shared" si="7"/>
        <v>19344632</v>
      </c>
      <c r="T38" s="21">
        <f t="shared" si="7"/>
        <v>29711009</v>
      </c>
      <c r="U38" s="21">
        <f t="shared" si="7"/>
        <v>36796084</v>
      </c>
      <c r="V38" s="21">
        <f t="shared" si="7"/>
        <v>85851725</v>
      </c>
      <c r="W38" s="21">
        <f t="shared" si="7"/>
        <v>263486754</v>
      </c>
      <c r="X38" s="21">
        <f t="shared" si="7"/>
        <v>240663229</v>
      </c>
      <c r="Y38" s="21">
        <f t="shared" si="7"/>
        <v>22823525</v>
      </c>
      <c r="Z38" s="4">
        <f>+IF(X38&lt;&gt;0,+(Y38/X38)*100,0)</f>
        <v>9.48359460430908</v>
      </c>
      <c r="AA38" s="19">
        <f>SUM(AA39:AA41)</f>
        <v>285850396</v>
      </c>
    </row>
    <row r="39" spans="1:27" ht="13.5">
      <c r="A39" s="5" t="s">
        <v>43</v>
      </c>
      <c r="B39" s="3"/>
      <c r="C39" s="22">
        <v>64210782</v>
      </c>
      <c r="D39" s="22"/>
      <c r="E39" s="23">
        <v>81469135</v>
      </c>
      <c r="F39" s="24">
        <v>85860350</v>
      </c>
      <c r="G39" s="24">
        <v>5651417</v>
      </c>
      <c r="H39" s="24">
        <v>6445807</v>
      </c>
      <c r="I39" s="24">
        <v>6278217</v>
      </c>
      <c r="J39" s="24">
        <v>18375441</v>
      </c>
      <c r="K39" s="24">
        <v>6383776</v>
      </c>
      <c r="L39" s="24">
        <v>6347122</v>
      </c>
      <c r="M39" s="24">
        <v>6282119</v>
      </c>
      <c r="N39" s="24">
        <v>19013017</v>
      </c>
      <c r="O39" s="24">
        <v>5962699</v>
      </c>
      <c r="P39" s="24">
        <v>5896623</v>
      </c>
      <c r="Q39" s="24">
        <v>6727351</v>
      </c>
      <c r="R39" s="24">
        <v>18586673</v>
      </c>
      <c r="S39" s="24">
        <v>7114540</v>
      </c>
      <c r="T39" s="24">
        <v>7724186</v>
      </c>
      <c r="U39" s="24">
        <v>6763511</v>
      </c>
      <c r="V39" s="24">
        <v>21602237</v>
      </c>
      <c r="W39" s="24">
        <v>77577368</v>
      </c>
      <c r="X39" s="24">
        <v>81469135</v>
      </c>
      <c r="Y39" s="24">
        <v>-3891767</v>
      </c>
      <c r="Z39" s="6">
        <v>-4.78</v>
      </c>
      <c r="AA39" s="22">
        <v>85860350</v>
      </c>
    </row>
    <row r="40" spans="1:27" ht="13.5">
      <c r="A40" s="5" t="s">
        <v>44</v>
      </c>
      <c r="B40" s="3"/>
      <c r="C40" s="22">
        <v>253835258</v>
      </c>
      <c r="D40" s="22"/>
      <c r="E40" s="23">
        <v>149199257</v>
      </c>
      <c r="F40" s="24">
        <v>189934218</v>
      </c>
      <c r="G40" s="24">
        <v>5028779</v>
      </c>
      <c r="H40" s="24">
        <v>11391371</v>
      </c>
      <c r="I40" s="24">
        <v>16933949</v>
      </c>
      <c r="J40" s="24">
        <v>33354099</v>
      </c>
      <c r="K40" s="24">
        <v>15644101</v>
      </c>
      <c r="L40" s="24">
        <v>18606578</v>
      </c>
      <c r="M40" s="24">
        <v>18811866</v>
      </c>
      <c r="N40" s="24">
        <v>53062545</v>
      </c>
      <c r="O40" s="24">
        <v>6632004</v>
      </c>
      <c r="P40" s="24">
        <v>7428021</v>
      </c>
      <c r="Q40" s="24">
        <v>15298608</v>
      </c>
      <c r="R40" s="24">
        <v>29358633</v>
      </c>
      <c r="S40" s="24">
        <v>11686080</v>
      </c>
      <c r="T40" s="24">
        <v>21566242</v>
      </c>
      <c r="U40" s="24">
        <v>28380781</v>
      </c>
      <c r="V40" s="24">
        <v>61633103</v>
      </c>
      <c r="W40" s="24">
        <v>177408380</v>
      </c>
      <c r="X40" s="24">
        <v>149199257</v>
      </c>
      <c r="Y40" s="24">
        <v>28209123</v>
      </c>
      <c r="Z40" s="6">
        <v>18.91</v>
      </c>
      <c r="AA40" s="22">
        <v>189934218</v>
      </c>
    </row>
    <row r="41" spans="1:27" ht="13.5">
      <c r="A41" s="5" t="s">
        <v>45</v>
      </c>
      <c r="B41" s="3"/>
      <c r="C41" s="22">
        <v>8265037</v>
      </c>
      <c r="D41" s="22"/>
      <c r="E41" s="23">
        <v>9994837</v>
      </c>
      <c r="F41" s="24">
        <v>10055828</v>
      </c>
      <c r="G41" s="24">
        <v>563000</v>
      </c>
      <c r="H41" s="24">
        <v>811551</v>
      </c>
      <c r="I41" s="24">
        <v>687846</v>
      </c>
      <c r="J41" s="24">
        <v>2062397</v>
      </c>
      <c r="K41" s="24">
        <v>569582</v>
      </c>
      <c r="L41" s="24">
        <v>798190</v>
      </c>
      <c r="M41" s="24">
        <v>705892</v>
      </c>
      <c r="N41" s="24">
        <v>2073664</v>
      </c>
      <c r="O41" s="24">
        <v>610393</v>
      </c>
      <c r="P41" s="24">
        <v>529640</v>
      </c>
      <c r="Q41" s="24">
        <v>608527</v>
      </c>
      <c r="R41" s="24">
        <v>1748560</v>
      </c>
      <c r="S41" s="24">
        <v>544012</v>
      </c>
      <c r="T41" s="24">
        <v>420581</v>
      </c>
      <c r="U41" s="24">
        <v>1651792</v>
      </c>
      <c r="V41" s="24">
        <v>2616385</v>
      </c>
      <c r="W41" s="24">
        <v>8501006</v>
      </c>
      <c r="X41" s="24">
        <v>9994837</v>
      </c>
      <c r="Y41" s="24">
        <v>-1493831</v>
      </c>
      <c r="Z41" s="6">
        <v>-14.95</v>
      </c>
      <c r="AA41" s="22">
        <v>10055828</v>
      </c>
    </row>
    <row r="42" spans="1:27" ht="13.5">
      <c r="A42" s="2" t="s">
        <v>46</v>
      </c>
      <c r="B42" s="8"/>
      <c r="C42" s="19">
        <f aca="true" t="shared" si="8" ref="C42:Y42">SUM(C43:C46)</f>
        <v>1321666607</v>
      </c>
      <c r="D42" s="19">
        <f>SUM(D43:D46)</f>
        <v>0</v>
      </c>
      <c r="E42" s="20">
        <f t="shared" si="8"/>
        <v>1255523049</v>
      </c>
      <c r="F42" s="21">
        <f t="shared" si="8"/>
        <v>1273755043</v>
      </c>
      <c r="G42" s="21">
        <f t="shared" si="8"/>
        <v>102188932</v>
      </c>
      <c r="H42" s="21">
        <f t="shared" si="8"/>
        <v>117362152</v>
      </c>
      <c r="I42" s="21">
        <f t="shared" si="8"/>
        <v>99266838</v>
      </c>
      <c r="J42" s="21">
        <f t="shared" si="8"/>
        <v>318817922</v>
      </c>
      <c r="K42" s="21">
        <f t="shared" si="8"/>
        <v>94581934</v>
      </c>
      <c r="L42" s="21">
        <f t="shared" si="8"/>
        <v>93376915</v>
      </c>
      <c r="M42" s="21">
        <f t="shared" si="8"/>
        <v>88216435</v>
      </c>
      <c r="N42" s="21">
        <f t="shared" si="8"/>
        <v>276175284</v>
      </c>
      <c r="O42" s="21">
        <f t="shared" si="8"/>
        <v>87555140</v>
      </c>
      <c r="P42" s="21">
        <f t="shared" si="8"/>
        <v>90295022</v>
      </c>
      <c r="Q42" s="21">
        <f t="shared" si="8"/>
        <v>92295408</v>
      </c>
      <c r="R42" s="21">
        <f t="shared" si="8"/>
        <v>270145570</v>
      </c>
      <c r="S42" s="21">
        <f t="shared" si="8"/>
        <v>88122154</v>
      </c>
      <c r="T42" s="21">
        <f t="shared" si="8"/>
        <v>97350956</v>
      </c>
      <c r="U42" s="21">
        <f t="shared" si="8"/>
        <v>142525934</v>
      </c>
      <c r="V42" s="21">
        <f t="shared" si="8"/>
        <v>327999044</v>
      </c>
      <c r="W42" s="21">
        <f t="shared" si="8"/>
        <v>1193137820</v>
      </c>
      <c r="X42" s="21">
        <f t="shared" si="8"/>
        <v>1255523048</v>
      </c>
      <c r="Y42" s="21">
        <f t="shared" si="8"/>
        <v>-62385228</v>
      </c>
      <c r="Z42" s="4">
        <f>+IF(X42&lt;&gt;0,+(Y42/X42)*100,0)</f>
        <v>-4.9688636221674525</v>
      </c>
      <c r="AA42" s="19">
        <f>SUM(AA43:AA46)</f>
        <v>1273755043</v>
      </c>
    </row>
    <row r="43" spans="1:27" ht="13.5">
      <c r="A43" s="5" t="s">
        <v>47</v>
      </c>
      <c r="B43" s="3"/>
      <c r="C43" s="22">
        <v>820140265</v>
      </c>
      <c r="D43" s="22"/>
      <c r="E43" s="23">
        <v>778997119</v>
      </c>
      <c r="F43" s="24">
        <v>791275415</v>
      </c>
      <c r="G43" s="24">
        <v>79765990</v>
      </c>
      <c r="H43" s="24">
        <v>90539007</v>
      </c>
      <c r="I43" s="24">
        <v>62800533</v>
      </c>
      <c r="J43" s="24">
        <v>233105530</v>
      </c>
      <c r="K43" s="24">
        <v>58547461</v>
      </c>
      <c r="L43" s="24">
        <v>58670447</v>
      </c>
      <c r="M43" s="24">
        <v>54051452</v>
      </c>
      <c r="N43" s="24">
        <v>171269360</v>
      </c>
      <c r="O43" s="24">
        <v>53044779</v>
      </c>
      <c r="P43" s="24">
        <v>55979819</v>
      </c>
      <c r="Q43" s="24">
        <v>54945681</v>
      </c>
      <c r="R43" s="24">
        <v>163970279</v>
      </c>
      <c r="S43" s="24">
        <v>54485143</v>
      </c>
      <c r="T43" s="24">
        <v>56465656</v>
      </c>
      <c r="U43" s="24">
        <v>88296268</v>
      </c>
      <c r="V43" s="24">
        <v>199247067</v>
      </c>
      <c r="W43" s="24">
        <v>767592236</v>
      </c>
      <c r="X43" s="24">
        <v>778997119</v>
      </c>
      <c r="Y43" s="24">
        <v>-11404883</v>
      </c>
      <c r="Z43" s="6">
        <v>-1.46</v>
      </c>
      <c r="AA43" s="22">
        <v>791275415</v>
      </c>
    </row>
    <row r="44" spans="1:27" ht="13.5">
      <c r="A44" s="5" t="s">
        <v>48</v>
      </c>
      <c r="B44" s="3"/>
      <c r="C44" s="22">
        <v>318482386</v>
      </c>
      <c r="D44" s="22"/>
      <c r="E44" s="23">
        <v>304708832</v>
      </c>
      <c r="F44" s="24">
        <v>310127881</v>
      </c>
      <c r="G44" s="24">
        <v>13089935</v>
      </c>
      <c r="H44" s="24">
        <v>16628367</v>
      </c>
      <c r="I44" s="24">
        <v>24018992</v>
      </c>
      <c r="J44" s="24">
        <v>53737294</v>
      </c>
      <c r="K44" s="24">
        <v>25286853</v>
      </c>
      <c r="L44" s="24">
        <v>23268987</v>
      </c>
      <c r="M44" s="24">
        <v>24207368</v>
      </c>
      <c r="N44" s="24">
        <v>72763208</v>
      </c>
      <c r="O44" s="24">
        <v>24615933</v>
      </c>
      <c r="P44" s="24">
        <v>24562785</v>
      </c>
      <c r="Q44" s="24">
        <v>24639286</v>
      </c>
      <c r="R44" s="24">
        <v>73818004</v>
      </c>
      <c r="S44" s="24">
        <v>22647662</v>
      </c>
      <c r="T44" s="24">
        <v>26198554</v>
      </c>
      <c r="U44" s="24">
        <v>30192983</v>
      </c>
      <c r="V44" s="24">
        <v>79039199</v>
      </c>
      <c r="W44" s="24">
        <v>279357705</v>
      </c>
      <c r="X44" s="24">
        <v>304708832</v>
      </c>
      <c r="Y44" s="24">
        <v>-25351127</v>
      </c>
      <c r="Z44" s="6">
        <v>-8.32</v>
      </c>
      <c r="AA44" s="22">
        <v>310127881</v>
      </c>
    </row>
    <row r="45" spans="1:27" ht="13.5">
      <c r="A45" s="5" t="s">
        <v>49</v>
      </c>
      <c r="B45" s="3"/>
      <c r="C45" s="25">
        <v>112295797</v>
      </c>
      <c r="D45" s="25"/>
      <c r="E45" s="26">
        <v>102559149</v>
      </c>
      <c r="F45" s="27">
        <v>103659919</v>
      </c>
      <c r="G45" s="27">
        <v>4029218</v>
      </c>
      <c r="H45" s="27">
        <v>5964194</v>
      </c>
      <c r="I45" s="27">
        <v>5656224</v>
      </c>
      <c r="J45" s="27">
        <v>15649636</v>
      </c>
      <c r="K45" s="27">
        <v>7042722</v>
      </c>
      <c r="L45" s="27">
        <v>5810750</v>
      </c>
      <c r="M45" s="27">
        <v>4131932</v>
      </c>
      <c r="N45" s="27">
        <v>16985404</v>
      </c>
      <c r="O45" s="27">
        <v>4535752</v>
      </c>
      <c r="P45" s="27">
        <v>5179362</v>
      </c>
      <c r="Q45" s="27">
        <v>6799766</v>
      </c>
      <c r="R45" s="27">
        <v>16514880</v>
      </c>
      <c r="S45" s="27">
        <v>6336959</v>
      </c>
      <c r="T45" s="27">
        <v>8623613</v>
      </c>
      <c r="U45" s="27">
        <v>18478545</v>
      </c>
      <c r="V45" s="27">
        <v>33439117</v>
      </c>
      <c r="W45" s="27">
        <v>82589037</v>
      </c>
      <c r="X45" s="27">
        <v>102559148</v>
      </c>
      <c r="Y45" s="27">
        <v>-19970111</v>
      </c>
      <c r="Z45" s="7">
        <v>-19.47</v>
      </c>
      <c r="AA45" s="25">
        <v>103659919</v>
      </c>
    </row>
    <row r="46" spans="1:27" ht="13.5">
      <c r="A46" s="5" t="s">
        <v>50</v>
      </c>
      <c r="B46" s="3"/>
      <c r="C46" s="22">
        <v>70748159</v>
      </c>
      <c r="D46" s="22"/>
      <c r="E46" s="23">
        <v>69257949</v>
      </c>
      <c r="F46" s="24">
        <v>68691828</v>
      </c>
      <c r="G46" s="24">
        <v>5303789</v>
      </c>
      <c r="H46" s="24">
        <v>4230584</v>
      </c>
      <c r="I46" s="24">
        <v>6791089</v>
      </c>
      <c r="J46" s="24">
        <v>16325462</v>
      </c>
      <c r="K46" s="24">
        <v>3704898</v>
      </c>
      <c r="L46" s="24">
        <v>5626731</v>
      </c>
      <c r="M46" s="24">
        <v>5825683</v>
      </c>
      <c r="N46" s="24">
        <v>15157312</v>
      </c>
      <c r="O46" s="24">
        <v>5358676</v>
      </c>
      <c r="P46" s="24">
        <v>4573056</v>
      </c>
      <c r="Q46" s="24">
        <v>5910675</v>
      </c>
      <c r="R46" s="24">
        <v>15842407</v>
      </c>
      <c r="S46" s="24">
        <v>4652390</v>
      </c>
      <c r="T46" s="24">
        <v>6063133</v>
      </c>
      <c r="U46" s="24">
        <v>5558138</v>
      </c>
      <c r="V46" s="24">
        <v>16273661</v>
      </c>
      <c r="W46" s="24">
        <v>63598842</v>
      </c>
      <c r="X46" s="24">
        <v>69257949</v>
      </c>
      <c r="Y46" s="24">
        <v>-5659107</v>
      </c>
      <c r="Z46" s="6">
        <v>-8.17</v>
      </c>
      <c r="AA46" s="22">
        <v>68691828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2825353186</v>
      </c>
      <c r="D48" s="40">
        <f>+D28+D32+D38+D42+D47</f>
        <v>0</v>
      </c>
      <c r="E48" s="41">
        <f t="shared" si="9"/>
        <v>2578556000</v>
      </c>
      <c r="F48" s="42">
        <f t="shared" si="9"/>
        <v>2661611000</v>
      </c>
      <c r="G48" s="42">
        <f t="shared" si="9"/>
        <v>167704725</v>
      </c>
      <c r="H48" s="42">
        <f t="shared" si="9"/>
        <v>226883695</v>
      </c>
      <c r="I48" s="42">
        <f t="shared" si="9"/>
        <v>204972886</v>
      </c>
      <c r="J48" s="42">
        <f t="shared" si="9"/>
        <v>599561306</v>
      </c>
      <c r="K48" s="42">
        <f t="shared" si="9"/>
        <v>204412566</v>
      </c>
      <c r="L48" s="42">
        <f t="shared" si="9"/>
        <v>221354774</v>
      </c>
      <c r="M48" s="42">
        <f t="shared" si="9"/>
        <v>215468831</v>
      </c>
      <c r="N48" s="42">
        <f t="shared" si="9"/>
        <v>641236171</v>
      </c>
      <c r="O48" s="42">
        <f t="shared" si="9"/>
        <v>177108800</v>
      </c>
      <c r="P48" s="42">
        <f t="shared" si="9"/>
        <v>184856872</v>
      </c>
      <c r="Q48" s="42">
        <f t="shared" si="9"/>
        <v>206987403</v>
      </c>
      <c r="R48" s="42">
        <f t="shared" si="9"/>
        <v>568953075</v>
      </c>
      <c r="S48" s="42">
        <f t="shared" si="9"/>
        <v>188889444</v>
      </c>
      <c r="T48" s="42">
        <f t="shared" si="9"/>
        <v>209625548</v>
      </c>
      <c r="U48" s="42">
        <f t="shared" si="9"/>
        <v>297032137</v>
      </c>
      <c r="V48" s="42">
        <f t="shared" si="9"/>
        <v>695547129</v>
      </c>
      <c r="W48" s="42">
        <f t="shared" si="9"/>
        <v>2505297681</v>
      </c>
      <c r="X48" s="42">
        <f t="shared" si="9"/>
        <v>2578555999</v>
      </c>
      <c r="Y48" s="42">
        <f t="shared" si="9"/>
        <v>-73258318</v>
      </c>
      <c r="Z48" s="43">
        <f>+IF(X48&lt;&gt;0,+(Y48/X48)*100,0)</f>
        <v>-2.8410598035648866</v>
      </c>
      <c r="AA48" s="40">
        <f>+AA28+AA32+AA38+AA42+AA47</f>
        <v>2661611000</v>
      </c>
    </row>
    <row r="49" spans="1:27" ht="13.5">
      <c r="A49" s="14" t="s">
        <v>58</v>
      </c>
      <c r="B49" s="15"/>
      <c r="C49" s="44">
        <f aca="true" t="shared" si="10" ref="C49:Y49">+C25-C48</f>
        <v>-92113122</v>
      </c>
      <c r="D49" s="44">
        <f>+D25-D48</f>
        <v>0</v>
      </c>
      <c r="E49" s="45">
        <f t="shared" si="10"/>
        <v>861794997</v>
      </c>
      <c r="F49" s="46">
        <f t="shared" si="10"/>
        <v>818736443</v>
      </c>
      <c r="G49" s="46">
        <f t="shared" si="10"/>
        <v>31062717</v>
      </c>
      <c r="H49" s="46">
        <f t="shared" si="10"/>
        <v>57450982</v>
      </c>
      <c r="I49" s="46">
        <f t="shared" si="10"/>
        <v>34431797</v>
      </c>
      <c r="J49" s="46">
        <f t="shared" si="10"/>
        <v>122945496</v>
      </c>
      <c r="K49" s="46">
        <f t="shared" si="10"/>
        <v>65658553</v>
      </c>
      <c r="L49" s="46">
        <f t="shared" si="10"/>
        <v>-25281259</v>
      </c>
      <c r="M49" s="46">
        <f t="shared" si="10"/>
        <v>118247261</v>
      </c>
      <c r="N49" s="46">
        <f t="shared" si="10"/>
        <v>158624555</v>
      </c>
      <c r="O49" s="46">
        <f t="shared" si="10"/>
        <v>14746332</v>
      </c>
      <c r="P49" s="46">
        <f t="shared" si="10"/>
        <v>52988780</v>
      </c>
      <c r="Q49" s="46">
        <f t="shared" si="10"/>
        <v>106967591</v>
      </c>
      <c r="R49" s="46">
        <f t="shared" si="10"/>
        <v>174702703</v>
      </c>
      <c r="S49" s="46">
        <f t="shared" si="10"/>
        <v>82708504</v>
      </c>
      <c r="T49" s="46">
        <f t="shared" si="10"/>
        <v>62676888</v>
      </c>
      <c r="U49" s="46">
        <f t="shared" si="10"/>
        <v>97459529</v>
      </c>
      <c r="V49" s="46">
        <f t="shared" si="10"/>
        <v>242844921</v>
      </c>
      <c r="W49" s="46">
        <f t="shared" si="10"/>
        <v>699117675</v>
      </c>
      <c r="X49" s="46">
        <f>IF(F25=F48,0,X25-X48)</f>
        <v>861795000</v>
      </c>
      <c r="Y49" s="46">
        <f t="shared" si="10"/>
        <v>-162677325</v>
      </c>
      <c r="Z49" s="47">
        <f>+IF(X49&lt;&gt;0,+(Y49/X49)*100,0)</f>
        <v>-18.876568673524446</v>
      </c>
      <c r="AA49" s="44">
        <f>+AA25-AA48</f>
        <v>818736443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531894684</v>
      </c>
      <c r="D5" s="19">
        <f>SUM(D6:D8)</f>
        <v>0</v>
      </c>
      <c r="E5" s="20">
        <f t="shared" si="0"/>
        <v>514897322</v>
      </c>
      <c r="F5" s="21">
        <f t="shared" si="0"/>
        <v>514897322</v>
      </c>
      <c r="G5" s="21">
        <f t="shared" si="0"/>
        <v>109940726</v>
      </c>
      <c r="H5" s="21">
        <f t="shared" si="0"/>
        <v>27079509</v>
      </c>
      <c r="I5" s="21">
        <f t="shared" si="0"/>
        <v>32005642</v>
      </c>
      <c r="J5" s="21">
        <f t="shared" si="0"/>
        <v>169025877</v>
      </c>
      <c r="K5" s="21">
        <f t="shared" si="0"/>
        <v>23686124</v>
      </c>
      <c r="L5" s="21">
        <f t="shared" si="0"/>
        <v>16902923</v>
      </c>
      <c r="M5" s="21">
        <f t="shared" si="0"/>
        <v>93002692</v>
      </c>
      <c r="N5" s="21">
        <f t="shared" si="0"/>
        <v>133591739</v>
      </c>
      <c r="O5" s="21">
        <f t="shared" si="0"/>
        <v>38768193</v>
      </c>
      <c r="P5" s="21">
        <f t="shared" si="0"/>
        <v>32164968</v>
      </c>
      <c r="Q5" s="21">
        <f t="shared" si="0"/>
        <v>0</v>
      </c>
      <c r="R5" s="21">
        <f t="shared" si="0"/>
        <v>70933161</v>
      </c>
      <c r="S5" s="21">
        <f t="shared" si="0"/>
        <v>8040336</v>
      </c>
      <c r="T5" s="21">
        <f t="shared" si="0"/>
        <v>0</v>
      </c>
      <c r="U5" s="21">
        <f t="shared" si="0"/>
        <v>20333844</v>
      </c>
      <c r="V5" s="21">
        <f t="shared" si="0"/>
        <v>28374180</v>
      </c>
      <c r="W5" s="21">
        <f t="shared" si="0"/>
        <v>401924957</v>
      </c>
      <c r="X5" s="21">
        <f t="shared" si="0"/>
        <v>514897332</v>
      </c>
      <c r="Y5" s="21">
        <f t="shared" si="0"/>
        <v>-112972375</v>
      </c>
      <c r="Z5" s="4">
        <f>+IF(X5&lt;&gt;0,+(Y5/X5)*100,0)</f>
        <v>-21.9407575023131</v>
      </c>
      <c r="AA5" s="19">
        <f>SUM(AA6:AA8)</f>
        <v>514897322</v>
      </c>
    </row>
    <row r="6" spans="1:27" ht="13.5">
      <c r="A6" s="5" t="s">
        <v>33</v>
      </c>
      <c r="B6" s="3"/>
      <c r="C6" s="22">
        <v>73335436</v>
      </c>
      <c r="D6" s="22"/>
      <c r="E6" s="23">
        <v>5000000</v>
      </c>
      <c r="F6" s="24">
        <v>5000000</v>
      </c>
      <c r="G6" s="24">
        <v>2000000</v>
      </c>
      <c r="H6" s="24">
        <v>1000658</v>
      </c>
      <c r="I6" s="24">
        <v>1000000</v>
      </c>
      <c r="J6" s="24">
        <v>4000658</v>
      </c>
      <c r="K6" s="24"/>
      <c r="L6" s="24">
        <v>1000000</v>
      </c>
      <c r="M6" s="24"/>
      <c r="N6" s="24">
        <v>1000000</v>
      </c>
      <c r="O6" s="24"/>
      <c r="P6" s="24"/>
      <c r="Q6" s="24"/>
      <c r="R6" s="24"/>
      <c r="S6" s="24"/>
      <c r="T6" s="24"/>
      <c r="U6" s="24"/>
      <c r="V6" s="24"/>
      <c r="W6" s="24">
        <v>5000658</v>
      </c>
      <c r="X6" s="24">
        <v>5000004</v>
      </c>
      <c r="Y6" s="24">
        <v>654</v>
      </c>
      <c r="Z6" s="6">
        <v>0.01</v>
      </c>
      <c r="AA6" s="22">
        <v>5000000</v>
      </c>
    </row>
    <row r="7" spans="1:27" ht="13.5">
      <c r="A7" s="5" t="s">
        <v>34</v>
      </c>
      <c r="B7" s="3"/>
      <c r="C7" s="25">
        <v>431725081</v>
      </c>
      <c r="D7" s="25"/>
      <c r="E7" s="26">
        <v>494449017</v>
      </c>
      <c r="F7" s="27">
        <v>494449017</v>
      </c>
      <c r="G7" s="27">
        <v>107933678</v>
      </c>
      <c r="H7" s="27">
        <v>25779901</v>
      </c>
      <c r="I7" s="27">
        <v>23896851</v>
      </c>
      <c r="J7" s="27">
        <v>157610430</v>
      </c>
      <c r="K7" s="27">
        <v>23663775</v>
      </c>
      <c r="L7" s="27">
        <v>15889627</v>
      </c>
      <c r="M7" s="27">
        <v>92999902</v>
      </c>
      <c r="N7" s="27">
        <v>132553304</v>
      </c>
      <c r="O7" s="27">
        <v>38562845</v>
      </c>
      <c r="P7" s="27">
        <v>25156676</v>
      </c>
      <c r="Q7" s="27"/>
      <c r="R7" s="27">
        <v>63719521</v>
      </c>
      <c r="S7" s="27">
        <v>7864459</v>
      </c>
      <c r="T7" s="27"/>
      <c r="U7" s="27">
        <v>20316202</v>
      </c>
      <c r="V7" s="27">
        <v>28180661</v>
      </c>
      <c r="W7" s="27">
        <v>382063916</v>
      </c>
      <c r="X7" s="27">
        <v>494449020</v>
      </c>
      <c r="Y7" s="27">
        <v>-112385104</v>
      </c>
      <c r="Z7" s="7">
        <v>-22.73</v>
      </c>
      <c r="AA7" s="25">
        <v>494449017</v>
      </c>
    </row>
    <row r="8" spans="1:27" ht="13.5">
      <c r="A8" s="5" t="s">
        <v>35</v>
      </c>
      <c r="B8" s="3"/>
      <c r="C8" s="22">
        <v>26834167</v>
      </c>
      <c r="D8" s="22"/>
      <c r="E8" s="23">
        <v>15448305</v>
      </c>
      <c r="F8" s="24">
        <v>15448305</v>
      </c>
      <c r="G8" s="24">
        <v>7048</v>
      </c>
      <c r="H8" s="24">
        <v>298950</v>
      </c>
      <c r="I8" s="24">
        <v>7108791</v>
      </c>
      <c r="J8" s="24">
        <v>7414789</v>
      </c>
      <c r="K8" s="24">
        <v>22349</v>
      </c>
      <c r="L8" s="24">
        <v>13296</v>
      </c>
      <c r="M8" s="24">
        <v>2790</v>
      </c>
      <c r="N8" s="24">
        <v>38435</v>
      </c>
      <c r="O8" s="24">
        <v>205348</v>
      </c>
      <c r="P8" s="24">
        <v>7008292</v>
      </c>
      <c r="Q8" s="24"/>
      <c r="R8" s="24">
        <v>7213640</v>
      </c>
      <c r="S8" s="24">
        <v>175877</v>
      </c>
      <c r="T8" s="24"/>
      <c r="U8" s="24">
        <v>17642</v>
      </c>
      <c r="V8" s="24">
        <v>193519</v>
      </c>
      <c r="W8" s="24">
        <v>14860383</v>
      </c>
      <c r="X8" s="24">
        <v>15448308</v>
      </c>
      <c r="Y8" s="24">
        <v>-587925</v>
      </c>
      <c r="Z8" s="6">
        <v>-3.81</v>
      </c>
      <c r="AA8" s="22">
        <v>15448305</v>
      </c>
    </row>
    <row r="9" spans="1:27" ht="13.5">
      <c r="A9" s="2" t="s">
        <v>36</v>
      </c>
      <c r="B9" s="3"/>
      <c r="C9" s="19">
        <f aca="true" t="shared" si="1" ref="C9:Y9">SUM(C10:C14)</f>
        <v>31540208</v>
      </c>
      <c r="D9" s="19">
        <f>SUM(D10:D14)</f>
        <v>0</v>
      </c>
      <c r="E9" s="20">
        <f t="shared" si="1"/>
        <v>15255720</v>
      </c>
      <c r="F9" s="21">
        <f t="shared" si="1"/>
        <v>33356063</v>
      </c>
      <c r="G9" s="21">
        <f t="shared" si="1"/>
        <v>455097</v>
      </c>
      <c r="H9" s="21">
        <f t="shared" si="1"/>
        <v>-453639</v>
      </c>
      <c r="I9" s="21">
        <f t="shared" si="1"/>
        <v>2521098</v>
      </c>
      <c r="J9" s="21">
        <f t="shared" si="1"/>
        <v>2522556</v>
      </c>
      <c r="K9" s="21">
        <f t="shared" si="1"/>
        <v>-237909</v>
      </c>
      <c r="L9" s="21">
        <f t="shared" si="1"/>
        <v>307105</v>
      </c>
      <c r="M9" s="21">
        <f t="shared" si="1"/>
        <v>18312</v>
      </c>
      <c r="N9" s="21">
        <f t="shared" si="1"/>
        <v>87508</v>
      </c>
      <c r="O9" s="21">
        <f t="shared" si="1"/>
        <v>309640</v>
      </c>
      <c r="P9" s="21">
        <f t="shared" si="1"/>
        <v>704925</v>
      </c>
      <c r="Q9" s="21">
        <f t="shared" si="1"/>
        <v>0</v>
      </c>
      <c r="R9" s="21">
        <f t="shared" si="1"/>
        <v>1014565</v>
      </c>
      <c r="S9" s="21">
        <f t="shared" si="1"/>
        <v>167328</v>
      </c>
      <c r="T9" s="21">
        <f t="shared" si="1"/>
        <v>0</v>
      </c>
      <c r="U9" s="21">
        <f t="shared" si="1"/>
        <v>1453035</v>
      </c>
      <c r="V9" s="21">
        <f t="shared" si="1"/>
        <v>1620363</v>
      </c>
      <c r="W9" s="21">
        <f t="shared" si="1"/>
        <v>5244992</v>
      </c>
      <c r="X9" s="21">
        <f t="shared" si="1"/>
        <v>49256573</v>
      </c>
      <c r="Y9" s="21">
        <f t="shared" si="1"/>
        <v>-44011581</v>
      </c>
      <c r="Z9" s="4">
        <f>+IF(X9&lt;&gt;0,+(Y9/X9)*100,0)</f>
        <v>-89.35169119459448</v>
      </c>
      <c r="AA9" s="19">
        <f>SUM(AA10:AA14)</f>
        <v>33356063</v>
      </c>
    </row>
    <row r="10" spans="1:27" ht="13.5">
      <c r="A10" s="5" t="s">
        <v>37</v>
      </c>
      <c r="B10" s="3"/>
      <c r="C10" s="22">
        <v>1669677</v>
      </c>
      <c r="D10" s="22"/>
      <c r="E10" s="23">
        <v>1883236</v>
      </c>
      <c r="F10" s="24">
        <v>1883664</v>
      </c>
      <c r="G10" s="24">
        <v>-766071</v>
      </c>
      <c r="H10" s="24">
        <v>-651037</v>
      </c>
      <c r="I10" s="24">
        <v>-394745</v>
      </c>
      <c r="J10" s="24">
        <v>-1811853</v>
      </c>
      <c r="K10" s="24">
        <v>-470217</v>
      </c>
      <c r="L10" s="24">
        <v>-391765</v>
      </c>
      <c r="M10" s="24">
        <v>-296677</v>
      </c>
      <c r="N10" s="24">
        <v>-1158659</v>
      </c>
      <c r="O10" s="24">
        <v>149589</v>
      </c>
      <c r="P10" s="24">
        <v>106728</v>
      </c>
      <c r="Q10" s="24"/>
      <c r="R10" s="24">
        <v>256317</v>
      </c>
      <c r="S10" s="24">
        <v>56557</v>
      </c>
      <c r="T10" s="24"/>
      <c r="U10" s="24">
        <v>688863</v>
      </c>
      <c r="V10" s="24">
        <v>745420</v>
      </c>
      <c r="W10" s="24">
        <v>-1968775</v>
      </c>
      <c r="X10" s="24">
        <v>1884096</v>
      </c>
      <c r="Y10" s="24">
        <v>-3852871</v>
      </c>
      <c r="Z10" s="6">
        <v>-204.49</v>
      </c>
      <c r="AA10" s="22">
        <v>1883664</v>
      </c>
    </row>
    <row r="11" spans="1:27" ht="13.5">
      <c r="A11" s="5" t="s">
        <v>38</v>
      </c>
      <c r="B11" s="3"/>
      <c r="C11" s="22">
        <v>15501</v>
      </c>
      <c r="D11" s="22"/>
      <c r="E11" s="23">
        <v>252015</v>
      </c>
      <c r="F11" s="24">
        <v>252015</v>
      </c>
      <c r="G11" s="24"/>
      <c r="H11" s="24">
        <v>1316</v>
      </c>
      <c r="I11" s="24"/>
      <c r="J11" s="24">
        <v>1316</v>
      </c>
      <c r="K11" s="24">
        <v>3377</v>
      </c>
      <c r="L11" s="24"/>
      <c r="M11" s="24"/>
      <c r="N11" s="24">
        <v>3377</v>
      </c>
      <c r="O11" s="24"/>
      <c r="P11" s="24"/>
      <c r="Q11" s="24"/>
      <c r="R11" s="24"/>
      <c r="S11" s="24"/>
      <c r="T11" s="24"/>
      <c r="U11" s="24">
        <v>6207</v>
      </c>
      <c r="V11" s="24">
        <v>6207</v>
      </c>
      <c r="W11" s="24">
        <v>10900</v>
      </c>
      <c r="X11" s="24">
        <v>252012</v>
      </c>
      <c r="Y11" s="24">
        <v>-241112</v>
      </c>
      <c r="Z11" s="6">
        <v>-95.67</v>
      </c>
      <c r="AA11" s="22">
        <v>252015</v>
      </c>
    </row>
    <row r="12" spans="1:27" ht="13.5">
      <c r="A12" s="5" t="s">
        <v>39</v>
      </c>
      <c r="B12" s="3"/>
      <c r="C12" s="22">
        <v>25075648</v>
      </c>
      <c r="D12" s="22"/>
      <c r="E12" s="23">
        <v>28977578</v>
      </c>
      <c r="F12" s="24">
        <v>30077493</v>
      </c>
      <c r="G12" s="24">
        <v>1164293</v>
      </c>
      <c r="H12" s="24">
        <v>233552</v>
      </c>
      <c r="I12" s="24">
        <v>2899783</v>
      </c>
      <c r="J12" s="24">
        <v>4297628</v>
      </c>
      <c r="K12" s="24">
        <v>215147</v>
      </c>
      <c r="L12" s="24">
        <v>804729</v>
      </c>
      <c r="M12" s="24">
        <v>309095</v>
      </c>
      <c r="N12" s="24">
        <v>1328971</v>
      </c>
      <c r="O12" s="24">
        <v>157441</v>
      </c>
      <c r="P12" s="24">
        <v>592577</v>
      </c>
      <c r="Q12" s="24"/>
      <c r="R12" s="24">
        <v>750018</v>
      </c>
      <c r="S12" s="24">
        <v>105517</v>
      </c>
      <c r="T12" s="24"/>
      <c r="U12" s="24">
        <v>752485</v>
      </c>
      <c r="V12" s="24">
        <v>858002</v>
      </c>
      <c r="W12" s="24">
        <v>7234619</v>
      </c>
      <c r="X12" s="24">
        <v>28977573</v>
      </c>
      <c r="Y12" s="24">
        <v>-21742954</v>
      </c>
      <c r="Z12" s="6">
        <v>-75.03</v>
      </c>
      <c r="AA12" s="22">
        <v>30077493</v>
      </c>
    </row>
    <row r="13" spans="1:27" ht="13.5">
      <c r="A13" s="5" t="s">
        <v>40</v>
      </c>
      <c r="B13" s="3"/>
      <c r="C13" s="22">
        <v>4779382</v>
      </c>
      <c r="D13" s="22"/>
      <c r="E13" s="23">
        <v>-15857109</v>
      </c>
      <c r="F13" s="24">
        <v>1142891</v>
      </c>
      <c r="G13" s="24">
        <v>56875</v>
      </c>
      <c r="H13" s="24">
        <v>-37470</v>
      </c>
      <c r="I13" s="24">
        <v>16060</v>
      </c>
      <c r="J13" s="24">
        <v>35465</v>
      </c>
      <c r="K13" s="24">
        <v>13784</v>
      </c>
      <c r="L13" s="24">
        <v>-105859</v>
      </c>
      <c r="M13" s="24">
        <v>5894</v>
      </c>
      <c r="N13" s="24">
        <v>-86181</v>
      </c>
      <c r="O13" s="24">
        <v>2610</v>
      </c>
      <c r="P13" s="24">
        <v>5620</v>
      </c>
      <c r="Q13" s="24"/>
      <c r="R13" s="24">
        <v>8230</v>
      </c>
      <c r="S13" s="24">
        <v>5254</v>
      </c>
      <c r="T13" s="24"/>
      <c r="U13" s="24">
        <v>5480</v>
      </c>
      <c r="V13" s="24">
        <v>10734</v>
      </c>
      <c r="W13" s="24">
        <v>-31752</v>
      </c>
      <c r="X13" s="24">
        <v>18142892</v>
      </c>
      <c r="Y13" s="24">
        <v>-18174644</v>
      </c>
      <c r="Z13" s="6">
        <v>-100.18</v>
      </c>
      <c r="AA13" s="22">
        <v>1142891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73557390</v>
      </c>
      <c r="D15" s="19">
        <f>SUM(D16:D18)</f>
        <v>0</v>
      </c>
      <c r="E15" s="20">
        <f t="shared" si="2"/>
        <v>108263908</v>
      </c>
      <c r="F15" s="21">
        <f t="shared" si="2"/>
        <v>121027954</v>
      </c>
      <c r="G15" s="21">
        <f t="shared" si="2"/>
        <v>36644180</v>
      </c>
      <c r="H15" s="21">
        <f t="shared" si="2"/>
        <v>22117432</v>
      </c>
      <c r="I15" s="21">
        <f t="shared" si="2"/>
        <v>9113007</v>
      </c>
      <c r="J15" s="21">
        <f t="shared" si="2"/>
        <v>67874619</v>
      </c>
      <c r="K15" s="21">
        <f t="shared" si="2"/>
        <v>5595316</v>
      </c>
      <c r="L15" s="21">
        <f t="shared" si="2"/>
        <v>16056772</v>
      </c>
      <c r="M15" s="21">
        <f t="shared" si="2"/>
        <v>28049208</v>
      </c>
      <c r="N15" s="21">
        <f t="shared" si="2"/>
        <v>49701296</v>
      </c>
      <c r="O15" s="21">
        <f t="shared" si="2"/>
        <v>14341499</v>
      </c>
      <c r="P15" s="21">
        <f t="shared" si="2"/>
        <v>-3638673</v>
      </c>
      <c r="Q15" s="21">
        <f t="shared" si="2"/>
        <v>0</v>
      </c>
      <c r="R15" s="21">
        <f t="shared" si="2"/>
        <v>10702826</v>
      </c>
      <c r="S15" s="21">
        <f t="shared" si="2"/>
        <v>10444425</v>
      </c>
      <c r="T15" s="21">
        <f t="shared" si="2"/>
        <v>0</v>
      </c>
      <c r="U15" s="21">
        <f t="shared" si="2"/>
        <v>139525</v>
      </c>
      <c r="V15" s="21">
        <f t="shared" si="2"/>
        <v>10583950</v>
      </c>
      <c r="W15" s="21">
        <f t="shared" si="2"/>
        <v>138862691</v>
      </c>
      <c r="X15" s="21">
        <f t="shared" si="2"/>
        <v>108263921</v>
      </c>
      <c r="Y15" s="21">
        <f t="shared" si="2"/>
        <v>30598770</v>
      </c>
      <c r="Z15" s="4">
        <f>+IF(X15&lt;&gt;0,+(Y15/X15)*100,0)</f>
        <v>28.26312747346367</v>
      </c>
      <c r="AA15" s="19">
        <f>SUM(AA16:AA18)</f>
        <v>121027954</v>
      </c>
    </row>
    <row r="16" spans="1:27" ht="13.5">
      <c r="A16" s="5" t="s">
        <v>43</v>
      </c>
      <c r="B16" s="3"/>
      <c r="C16" s="22">
        <v>47960969</v>
      </c>
      <c r="D16" s="22"/>
      <c r="E16" s="23">
        <v>70854625</v>
      </c>
      <c r="F16" s="24">
        <v>83618671</v>
      </c>
      <c r="G16" s="24">
        <v>28415563</v>
      </c>
      <c r="H16" s="24">
        <v>11501198</v>
      </c>
      <c r="I16" s="24">
        <v>645970</v>
      </c>
      <c r="J16" s="24">
        <v>40562731</v>
      </c>
      <c r="K16" s="24">
        <v>370344</v>
      </c>
      <c r="L16" s="24">
        <v>593702</v>
      </c>
      <c r="M16" s="24">
        <v>21726340</v>
      </c>
      <c r="N16" s="24">
        <v>22690386</v>
      </c>
      <c r="O16" s="24">
        <v>3029978</v>
      </c>
      <c r="P16" s="24">
        <v>-955831</v>
      </c>
      <c r="Q16" s="24"/>
      <c r="R16" s="24">
        <v>2074147</v>
      </c>
      <c r="S16" s="24">
        <v>3707652</v>
      </c>
      <c r="T16" s="24"/>
      <c r="U16" s="24">
        <v>2450943</v>
      </c>
      <c r="V16" s="24">
        <v>6158595</v>
      </c>
      <c r="W16" s="24">
        <v>71485859</v>
      </c>
      <c r="X16" s="24">
        <v>70854629</v>
      </c>
      <c r="Y16" s="24">
        <v>631230</v>
      </c>
      <c r="Z16" s="6">
        <v>0.89</v>
      </c>
      <c r="AA16" s="22">
        <v>83618671</v>
      </c>
    </row>
    <row r="17" spans="1:27" ht="13.5">
      <c r="A17" s="5" t="s">
        <v>44</v>
      </c>
      <c r="B17" s="3"/>
      <c r="C17" s="22">
        <v>22530641</v>
      </c>
      <c r="D17" s="22"/>
      <c r="E17" s="23">
        <v>33912211</v>
      </c>
      <c r="F17" s="24">
        <v>33912211</v>
      </c>
      <c r="G17" s="24">
        <v>8164087</v>
      </c>
      <c r="H17" s="24">
        <v>9876430</v>
      </c>
      <c r="I17" s="24">
        <v>8380530</v>
      </c>
      <c r="J17" s="24">
        <v>26421047</v>
      </c>
      <c r="K17" s="24">
        <v>5151153</v>
      </c>
      <c r="L17" s="24">
        <v>14252383</v>
      </c>
      <c r="M17" s="24">
        <v>6256244</v>
      </c>
      <c r="N17" s="24">
        <v>25659780</v>
      </c>
      <c r="O17" s="24">
        <v>11234051</v>
      </c>
      <c r="P17" s="24">
        <v>-3522899</v>
      </c>
      <c r="Q17" s="24"/>
      <c r="R17" s="24">
        <v>7711152</v>
      </c>
      <c r="S17" s="24">
        <v>6655035</v>
      </c>
      <c r="T17" s="24"/>
      <c r="U17" s="24">
        <v>-2411270</v>
      </c>
      <c r="V17" s="24">
        <v>4243765</v>
      </c>
      <c r="W17" s="24">
        <v>64035744</v>
      </c>
      <c r="X17" s="24">
        <v>33912216</v>
      </c>
      <c r="Y17" s="24">
        <v>30123528</v>
      </c>
      <c r="Z17" s="6">
        <v>88.83</v>
      </c>
      <c r="AA17" s="22">
        <v>33912211</v>
      </c>
    </row>
    <row r="18" spans="1:27" ht="13.5">
      <c r="A18" s="5" t="s">
        <v>45</v>
      </c>
      <c r="B18" s="3"/>
      <c r="C18" s="22">
        <v>3065780</v>
      </c>
      <c r="D18" s="22"/>
      <c r="E18" s="23">
        <v>3497072</v>
      </c>
      <c r="F18" s="24">
        <v>3497072</v>
      </c>
      <c r="G18" s="24">
        <v>64530</v>
      </c>
      <c r="H18" s="24">
        <v>739804</v>
      </c>
      <c r="I18" s="24">
        <v>86507</v>
      </c>
      <c r="J18" s="24">
        <v>890841</v>
      </c>
      <c r="K18" s="24">
        <v>73819</v>
      </c>
      <c r="L18" s="24">
        <v>1210687</v>
      </c>
      <c r="M18" s="24">
        <v>66624</v>
      </c>
      <c r="N18" s="24">
        <v>1351130</v>
      </c>
      <c r="O18" s="24">
        <v>77470</v>
      </c>
      <c r="P18" s="24">
        <v>840057</v>
      </c>
      <c r="Q18" s="24"/>
      <c r="R18" s="24">
        <v>917527</v>
      </c>
      <c r="S18" s="24">
        <v>81738</v>
      </c>
      <c r="T18" s="24"/>
      <c r="U18" s="24">
        <v>99852</v>
      </c>
      <c r="V18" s="24">
        <v>181590</v>
      </c>
      <c r="W18" s="24">
        <v>3341088</v>
      </c>
      <c r="X18" s="24">
        <v>3497076</v>
      </c>
      <c r="Y18" s="24">
        <v>-155988</v>
      </c>
      <c r="Z18" s="6">
        <v>-4.46</v>
      </c>
      <c r="AA18" s="22">
        <v>3497072</v>
      </c>
    </row>
    <row r="19" spans="1:27" ht="13.5">
      <c r="A19" s="2" t="s">
        <v>46</v>
      </c>
      <c r="B19" s="8"/>
      <c r="C19" s="19">
        <f aca="true" t="shared" si="3" ref="C19:Y19">SUM(C20:C23)</f>
        <v>975413229</v>
      </c>
      <c r="D19" s="19">
        <f>SUM(D20:D23)</f>
        <v>0</v>
      </c>
      <c r="E19" s="20">
        <f t="shared" si="3"/>
        <v>1136755186</v>
      </c>
      <c r="F19" s="21">
        <f t="shared" si="3"/>
        <v>1136755186</v>
      </c>
      <c r="G19" s="21">
        <f t="shared" si="3"/>
        <v>91520344</v>
      </c>
      <c r="H19" s="21">
        <f t="shared" si="3"/>
        <v>95859565</v>
      </c>
      <c r="I19" s="21">
        <f t="shared" si="3"/>
        <v>95895406</v>
      </c>
      <c r="J19" s="21">
        <f t="shared" si="3"/>
        <v>283275315</v>
      </c>
      <c r="K19" s="21">
        <f t="shared" si="3"/>
        <v>80577723</v>
      </c>
      <c r="L19" s="21">
        <f t="shared" si="3"/>
        <v>86575386</v>
      </c>
      <c r="M19" s="21">
        <f t="shared" si="3"/>
        <v>75856545</v>
      </c>
      <c r="N19" s="21">
        <f t="shared" si="3"/>
        <v>243009654</v>
      </c>
      <c r="O19" s="21">
        <f t="shared" si="3"/>
        <v>97695528</v>
      </c>
      <c r="P19" s="21">
        <f t="shared" si="3"/>
        <v>86662321</v>
      </c>
      <c r="Q19" s="21">
        <f t="shared" si="3"/>
        <v>0</v>
      </c>
      <c r="R19" s="21">
        <f t="shared" si="3"/>
        <v>184357849</v>
      </c>
      <c r="S19" s="21">
        <f t="shared" si="3"/>
        <v>77522361</v>
      </c>
      <c r="T19" s="21">
        <f t="shared" si="3"/>
        <v>0</v>
      </c>
      <c r="U19" s="21">
        <f t="shared" si="3"/>
        <v>85378460</v>
      </c>
      <c r="V19" s="21">
        <f t="shared" si="3"/>
        <v>162900821</v>
      </c>
      <c r="W19" s="21">
        <f t="shared" si="3"/>
        <v>873543639</v>
      </c>
      <c r="X19" s="21">
        <f t="shared" si="3"/>
        <v>1136755191</v>
      </c>
      <c r="Y19" s="21">
        <f t="shared" si="3"/>
        <v>-263211552</v>
      </c>
      <c r="Z19" s="4">
        <f>+IF(X19&lt;&gt;0,+(Y19/X19)*100,0)</f>
        <v>-23.15463822676311</v>
      </c>
      <c r="AA19" s="19">
        <f>SUM(AA20:AA23)</f>
        <v>1136755186</v>
      </c>
    </row>
    <row r="20" spans="1:27" ht="13.5">
      <c r="A20" s="5" t="s">
        <v>47</v>
      </c>
      <c r="B20" s="3"/>
      <c r="C20" s="22">
        <v>466762675</v>
      </c>
      <c r="D20" s="22"/>
      <c r="E20" s="23">
        <v>565582341</v>
      </c>
      <c r="F20" s="24">
        <v>565582341</v>
      </c>
      <c r="G20" s="24">
        <v>48215818</v>
      </c>
      <c r="H20" s="24">
        <v>47377080</v>
      </c>
      <c r="I20" s="24">
        <v>48140024</v>
      </c>
      <c r="J20" s="24">
        <v>143732922</v>
      </c>
      <c r="K20" s="24">
        <v>36285918</v>
      </c>
      <c r="L20" s="24">
        <v>36615111</v>
      </c>
      <c r="M20" s="24">
        <v>34934895</v>
      </c>
      <c r="N20" s="24">
        <v>107835924</v>
      </c>
      <c r="O20" s="24">
        <v>42432333</v>
      </c>
      <c r="P20" s="24">
        <v>41237790</v>
      </c>
      <c r="Q20" s="24"/>
      <c r="R20" s="24">
        <v>83670123</v>
      </c>
      <c r="S20" s="24">
        <v>36867689</v>
      </c>
      <c r="T20" s="24"/>
      <c r="U20" s="24">
        <v>40394773</v>
      </c>
      <c r="V20" s="24">
        <v>77262462</v>
      </c>
      <c r="W20" s="24">
        <v>412501431</v>
      </c>
      <c r="X20" s="24">
        <v>565582344</v>
      </c>
      <c r="Y20" s="24">
        <v>-153080913</v>
      </c>
      <c r="Z20" s="6">
        <v>-27.07</v>
      </c>
      <c r="AA20" s="22">
        <v>565582341</v>
      </c>
    </row>
    <row r="21" spans="1:27" ht="13.5">
      <c r="A21" s="5" t="s">
        <v>48</v>
      </c>
      <c r="B21" s="3"/>
      <c r="C21" s="22">
        <v>319795502</v>
      </c>
      <c r="D21" s="22"/>
      <c r="E21" s="23">
        <v>361571632</v>
      </c>
      <c r="F21" s="24">
        <v>361571632</v>
      </c>
      <c r="G21" s="24">
        <v>26819840</v>
      </c>
      <c r="H21" s="24">
        <v>31608853</v>
      </c>
      <c r="I21" s="24">
        <v>31262879</v>
      </c>
      <c r="J21" s="24">
        <v>89691572</v>
      </c>
      <c r="K21" s="24">
        <v>27608380</v>
      </c>
      <c r="L21" s="24">
        <v>33588289</v>
      </c>
      <c r="M21" s="24">
        <v>25157295</v>
      </c>
      <c r="N21" s="24">
        <v>86353964</v>
      </c>
      <c r="O21" s="24">
        <v>36565496</v>
      </c>
      <c r="P21" s="24">
        <v>28867571</v>
      </c>
      <c r="Q21" s="24"/>
      <c r="R21" s="24">
        <v>65433067</v>
      </c>
      <c r="S21" s="24">
        <v>26739368</v>
      </c>
      <c r="T21" s="24"/>
      <c r="U21" s="24">
        <v>28316059</v>
      </c>
      <c r="V21" s="24">
        <v>55055427</v>
      </c>
      <c r="W21" s="24">
        <v>296534030</v>
      </c>
      <c r="X21" s="24">
        <v>361571628</v>
      </c>
      <c r="Y21" s="24">
        <v>-65037598</v>
      </c>
      <c r="Z21" s="6">
        <v>-17.99</v>
      </c>
      <c r="AA21" s="22">
        <v>361571632</v>
      </c>
    </row>
    <row r="22" spans="1:27" ht="13.5">
      <c r="A22" s="5" t="s">
        <v>49</v>
      </c>
      <c r="B22" s="3"/>
      <c r="C22" s="25">
        <v>87641523</v>
      </c>
      <c r="D22" s="25"/>
      <c r="E22" s="26">
        <v>101214335</v>
      </c>
      <c r="F22" s="27">
        <v>101214335</v>
      </c>
      <c r="G22" s="27">
        <v>7212613</v>
      </c>
      <c r="H22" s="27">
        <v>8013925</v>
      </c>
      <c r="I22" s="27">
        <v>7665215</v>
      </c>
      <c r="J22" s="27">
        <v>22891753</v>
      </c>
      <c r="K22" s="27">
        <v>7787708</v>
      </c>
      <c r="L22" s="27">
        <v>7591657</v>
      </c>
      <c r="M22" s="27">
        <v>6928629</v>
      </c>
      <c r="N22" s="27">
        <v>22307994</v>
      </c>
      <c r="O22" s="27">
        <v>8629924</v>
      </c>
      <c r="P22" s="27">
        <v>7721574</v>
      </c>
      <c r="Q22" s="27"/>
      <c r="R22" s="27">
        <v>16351498</v>
      </c>
      <c r="S22" s="27">
        <v>5062140</v>
      </c>
      <c r="T22" s="27"/>
      <c r="U22" s="27">
        <v>7816941</v>
      </c>
      <c r="V22" s="27">
        <v>12879081</v>
      </c>
      <c r="W22" s="27">
        <v>74430326</v>
      </c>
      <c r="X22" s="27">
        <v>101214339</v>
      </c>
      <c r="Y22" s="27">
        <v>-26784013</v>
      </c>
      <c r="Z22" s="7">
        <v>-26.46</v>
      </c>
      <c r="AA22" s="25">
        <v>101214335</v>
      </c>
    </row>
    <row r="23" spans="1:27" ht="13.5">
      <c r="A23" s="5" t="s">
        <v>50</v>
      </c>
      <c r="B23" s="3"/>
      <c r="C23" s="22">
        <v>101213529</v>
      </c>
      <c r="D23" s="22"/>
      <c r="E23" s="23">
        <v>108386878</v>
      </c>
      <c r="F23" s="24">
        <v>108386878</v>
      </c>
      <c r="G23" s="24">
        <v>9272073</v>
      </c>
      <c r="H23" s="24">
        <v>8859707</v>
      </c>
      <c r="I23" s="24">
        <v>8827288</v>
      </c>
      <c r="J23" s="24">
        <v>26959068</v>
      </c>
      <c r="K23" s="24">
        <v>8895717</v>
      </c>
      <c r="L23" s="24">
        <v>8780329</v>
      </c>
      <c r="M23" s="24">
        <v>8835726</v>
      </c>
      <c r="N23" s="24">
        <v>26511772</v>
      </c>
      <c r="O23" s="24">
        <v>10067775</v>
      </c>
      <c r="P23" s="24">
        <v>8835386</v>
      </c>
      <c r="Q23" s="24"/>
      <c r="R23" s="24">
        <v>18903161</v>
      </c>
      <c r="S23" s="24">
        <v>8853164</v>
      </c>
      <c r="T23" s="24"/>
      <c r="U23" s="24">
        <v>8850687</v>
      </c>
      <c r="V23" s="24">
        <v>17703851</v>
      </c>
      <c r="W23" s="24">
        <v>90077852</v>
      </c>
      <c r="X23" s="24">
        <v>108386880</v>
      </c>
      <c r="Y23" s="24">
        <v>-18309028</v>
      </c>
      <c r="Z23" s="6">
        <v>-16.89</v>
      </c>
      <c r="AA23" s="22">
        <v>108386878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1612405511</v>
      </c>
      <c r="D25" s="40">
        <f>+D5+D9+D15+D19+D24</f>
        <v>0</v>
      </c>
      <c r="E25" s="41">
        <f t="shared" si="4"/>
        <v>1775172136</v>
      </c>
      <c r="F25" s="42">
        <f t="shared" si="4"/>
        <v>1806036525</v>
      </c>
      <c r="G25" s="42">
        <f t="shared" si="4"/>
        <v>238560347</v>
      </c>
      <c r="H25" s="42">
        <f t="shared" si="4"/>
        <v>144602867</v>
      </c>
      <c r="I25" s="42">
        <f t="shared" si="4"/>
        <v>139535153</v>
      </c>
      <c r="J25" s="42">
        <f t="shared" si="4"/>
        <v>522698367</v>
      </c>
      <c r="K25" s="42">
        <f t="shared" si="4"/>
        <v>109621254</v>
      </c>
      <c r="L25" s="42">
        <f t="shared" si="4"/>
        <v>119842186</v>
      </c>
      <c r="M25" s="42">
        <f t="shared" si="4"/>
        <v>196926757</v>
      </c>
      <c r="N25" s="42">
        <f t="shared" si="4"/>
        <v>426390197</v>
      </c>
      <c r="O25" s="42">
        <f t="shared" si="4"/>
        <v>151114860</v>
      </c>
      <c r="P25" s="42">
        <f t="shared" si="4"/>
        <v>115893541</v>
      </c>
      <c r="Q25" s="42">
        <f t="shared" si="4"/>
        <v>0</v>
      </c>
      <c r="R25" s="42">
        <f t="shared" si="4"/>
        <v>267008401</v>
      </c>
      <c r="S25" s="42">
        <f t="shared" si="4"/>
        <v>96174450</v>
      </c>
      <c r="T25" s="42">
        <f t="shared" si="4"/>
        <v>0</v>
      </c>
      <c r="U25" s="42">
        <f t="shared" si="4"/>
        <v>107304864</v>
      </c>
      <c r="V25" s="42">
        <f t="shared" si="4"/>
        <v>203479314</v>
      </c>
      <c r="W25" s="42">
        <f t="shared" si="4"/>
        <v>1419576279</v>
      </c>
      <c r="X25" s="42">
        <f t="shared" si="4"/>
        <v>1809173017</v>
      </c>
      <c r="Y25" s="42">
        <f t="shared" si="4"/>
        <v>-389596738</v>
      </c>
      <c r="Z25" s="43">
        <f>+IF(X25&lt;&gt;0,+(Y25/X25)*100,0)</f>
        <v>-21.534520708585163</v>
      </c>
      <c r="AA25" s="40">
        <f>+AA5+AA9+AA15+AA19+AA24</f>
        <v>1806036525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466298640</v>
      </c>
      <c r="D28" s="19">
        <f>SUM(D29:D31)</f>
        <v>0</v>
      </c>
      <c r="E28" s="20">
        <f t="shared" si="5"/>
        <v>283994406</v>
      </c>
      <c r="F28" s="21">
        <f t="shared" si="5"/>
        <v>270883909</v>
      </c>
      <c r="G28" s="21">
        <f t="shared" si="5"/>
        <v>17225091</v>
      </c>
      <c r="H28" s="21">
        <f t="shared" si="5"/>
        <v>18805581</v>
      </c>
      <c r="I28" s="21">
        <f t="shared" si="5"/>
        <v>66717542</v>
      </c>
      <c r="J28" s="21">
        <f t="shared" si="5"/>
        <v>102748214</v>
      </c>
      <c r="K28" s="21">
        <f t="shared" si="5"/>
        <v>-5726259</v>
      </c>
      <c r="L28" s="21">
        <f t="shared" si="5"/>
        <v>23096091</v>
      </c>
      <c r="M28" s="21">
        <f t="shared" si="5"/>
        <v>26801892</v>
      </c>
      <c r="N28" s="21">
        <f t="shared" si="5"/>
        <v>44171724</v>
      </c>
      <c r="O28" s="21">
        <f t="shared" si="5"/>
        <v>21096555</v>
      </c>
      <c r="P28" s="21">
        <f t="shared" si="5"/>
        <v>15706742</v>
      </c>
      <c r="Q28" s="21">
        <f t="shared" si="5"/>
        <v>0</v>
      </c>
      <c r="R28" s="21">
        <f t="shared" si="5"/>
        <v>36803297</v>
      </c>
      <c r="S28" s="21">
        <f t="shared" si="5"/>
        <v>18499722</v>
      </c>
      <c r="T28" s="21">
        <f t="shared" si="5"/>
        <v>0</v>
      </c>
      <c r="U28" s="21">
        <f t="shared" si="5"/>
        <v>18631310</v>
      </c>
      <c r="V28" s="21">
        <f t="shared" si="5"/>
        <v>37131032</v>
      </c>
      <c r="W28" s="21">
        <f t="shared" si="5"/>
        <v>220854267</v>
      </c>
      <c r="X28" s="21">
        <f t="shared" si="5"/>
        <v>283994406</v>
      </c>
      <c r="Y28" s="21">
        <f t="shared" si="5"/>
        <v>-63140139</v>
      </c>
      <c r="Z28" s="4">
        <f>+IF(X28&lt;&gt;0,+(Y28/X28)*100,0)</f>
        <v>-22.23288123499165</v>
      </c>
      <c r="AA28" s="19">
        <f>SUM(AA29:AA31)</f>
        <v>270883909</v>
      </c>
    </row>
    <row r="29" spans="1:27" ht="13.5">
      <c r="A29" s="5" t="s">
        <v>33</v>
      </c>
      <c r="B29" s="3"/>
      <c r="C29" s="22">
        <v>63110571</v>
      </c>
      <c r="D29" s="22"/>
      <c r="E29" s="23">
        <v>61623424</v>
      </c>
      <c r="F29" s="24">
        <v>58627474</v>
      </c>
      <c r="G29" s="24">
        <v>4205611</v>
      </c>
      <c r="H29" s="24">
        <v>4081307</v>
      </c>
      <c r="I29" s="24">
        <v>4258066</v>
      </c>
      <c r="J29" s="24">
        <v>12544984</v>
      </c>
      <c r="K29" s="24">
        <v>4256718</v>
      </c>
      <c r="L29" s="24">
        <v>4763566</v>
      </c>
      <c r="M29" s="24">
        <v>4623815</v>
      </c>
      <c r="N29" s="24">
        <v>13644099</v>
      </c>
      <c r="O29" s="24">
        <v>4488691</v>
      </c>
      <c r="P29" s="24">
        <v>4987219</v>
      </c>
      <c r="Q29" s="24"/>
      <c r="R29" s="24">
        <v>9475910</v>
      </c>
      <c r="S29" s="24">
        <v>4477367</v>
      </c>
      <c r="T29" s="24"/>
      <c r="U29" s="24">
        <v>4937812</v>
      </c>
      <c r="V29" s="24">
        <v>9415179</v>
      </c>
      <c r="W29" s="24">
        <v>45080172</v>
      </c>
      <c r="X29" s="24">
        <v>61623424</v>
      </c>
      <c r="Y29" s="24">
        <v>-16543252</v>
      </c>
      <c r="Z29" s="6">
        <v>-26.85</v>
      </c>
      <c r="AA29" s="22">
        <v>58627474</v>
      </c>
    </row>
    <row r="30" spans="1:27" ht="13.5">
      <c r="A30" s="5" t="s">
        <v>34</v>
      </c>
      <c r="B30" s="3"/>
      <c r="C30" s="25">
        <v>329827219</v>
      </c>
      <c r="D30" s="25"/>
      <c r="E30" s="26">
        <v>157422320</v>
      </c>
      <c r="F30" s="27">
        <v>142750053</v>
      </c>
      <c r="G30" s="27">
        <v>9735510</v>
      </c>
      <c r="H30" s="27">
        <v>10242828</v>
      </c>
      <c r="I30" s="27">
        <v>57980283</v>
      </c>
      <c r="J30" s="27">
        <v>77958621</v>
      </c>
      <c r="K30" s="27">
        <v>-15110911</v>
      </c>
      <c r="L30" s="27">
        <v>12489757</v>
      </c>
      <c r="M30" s="27">
        <v>11010805</v>
      </c>
      <c r="N30" s="27">
        <v>8389651</v>
      </c>
      <c r="O30" s="27">
        <v>10596363</v>
      </c>
      <c r="P30" s="27">
        <v>7676348</v>
      </c>
      <c r="Q30" s="27"/>
      <c r="R30" s="27">
        <v>18272711</v>
      </c>
      <c r="S30" s="27">
        <v>9611607</v>
      </c>
      <c r="T30" s="27"/>
      <c r="U30" s="27">
        <v>7747069</v>
      </c>
      <c r="V30" s="27">
        <v>17358676</v>
      </c>
      <c r="W30" s="27">
        <v>121979659</v>
      </c>
      <c r="X30" s="27">
        <v>157422322</v>
      </c>
      <c r="Y30" s="27">
        <v>-35442663</v>
      </c>
      <c r="Z30" s="7">
        <v>-22.51</v>
      </c>
      <c r="AA30" s="25">
        <v>142750053</v>
      </c>
    </row>
    <row r="31" spans="1:27" ht="13.5">
      <c r="A31" s="5" t="s">
        <v>35</v>
      </c>
      <c r="B31" s="3"/>
      <c r="C31" s="22">
        <v>73360850</v>
      </c>
      <c r="D31" s="22"/>
      <c r="E31" s="23">
        <v>64948662</v>
      </c>
      <c r="F31" s="24">
        <v>69506382</v>
      </c>
      <c r="G31" s="24">
        <v>3283970</v>
      </c>
      <c r="H31" s="24">
        <v>4481446</v>
      </c>
      <c r="I31" s="24">
        <v>4479193</v>
      </c>
      <c r="J31" s="24">
        <v>12244609</v>
      </c>
      <c r="K31" s="24">
        <v>5127934</v>
      </c>
      <c r="L31" s="24">
        <v>5842768</v>
      </c>
      <c r="M31" s="24">
        <v>11167272</v>
      </c>
      <c r="N31" s="24">
        <v>22137974</v>
      </c>
      <c r="O31" s="24">
        <v>6011501</v>
      </c>
      <c r="P31" s="24">
        <v>3043175</v>
      </c>
      <c r="Q31" s="24"/>
      <c r="R31" s="24">
        <v>9054676</v>
      </c>
      <c r="S31" s="24">
        <v>4410748</v>
      </c>
      <c r="T31" s="24"/>
      <c r="U31" s="24">
        <v>5946429</v>
      </c>
      <c r="V31" s="24">
        <v>10357177</v>
      </c>
      <c r="W31" s="24">
        <v>53794436</v>
      </c>
      <c r="X31" s="24">
        <v>64948660</v>
      </c>
      <c r="Y31" s="24">
        <v>-11154224</v>
      </c>
      <c r="Z31" s="6">
        <v>-17.17</v>
      </c>
      <c r="AA31" s="22">
        <v>69506382</v>
      </c>
    </row>
    <row r="32" spans="1:27" ht="13.5">
      <c r="A32" s="2" t="s">
        <v>36</v>
      </c>
      <c r="B32" s="3"/>
      <c r="C32" s="19">
        <f aca="true" t="shared" si="6" ref="C32:Y32">SUM(C33:C37)</f>
        <v>115406191</v>
      </c>
      <c r="D32" s="19">
        <f>SUM(D33:D37)</f>
        <v>0</v>
      </c>
      <c r="E32" s="20">
        <f t="shared" si="6"/>
        <v>180465272</v>
      </c>
      <c r="F32" s="21">
        <f t="shared" si="6"/>
        <v>186956808</v>
      </c>
      <c r="G32" s="21">
        <f t="shared" si="6"/>
        <v>8762658</v>
      </c>
      <c r="H32" s="21">
        <f t="shared" si="6"/>
        <v>10337517</v>
      </c>
      <c r="I32" s="21">
        <f t="shared" si="6"/>
        <v>20981691</v>
      </c>
      <c r="J32" s="21">
        <f t="shared" si="6"/>
        <v>40081866</v>
      </c>
      <c r="K32" s="21">
        <f t="shared" si="6"/>
        <v>13288693</v>
      </c>
      <c r="L32" s="21">
        <f t="shared" si="6"/>
        <v>13093686</v>
      </c>
      <c r="M32" s="21">
        <f t="shared" si="6"/>
        <v>18247907</v>
      </c>
      <c r="N32" s="21">
        <f t="shared" si="6"/>
        <v>44630286</v>
      </c>
      <c r="O32" s="21">
        <f t="shared" si="6"/>
        <v>11240991</v>
      </c>
      <c r="P32" s="21">
        <f t="shared" si="6"/>
        <v>10173483</v>
      </c>
      <c r="Q32" s="21">
        <f t="shared" si="6"/>
        <v>0</v>
      </c>
      <c r="R32" s="21">
        <f t="shared" si="6"/>
        <v>21414474</v>
      </c>
      <c r="S32" s="21">
        <f t="shared" si="6"/>
        <v>13412182</v>
      </c>
      <c r="T32" s="21">
        <f t="shared" si="6"/>
        <v>0</v>
      </c>
      <c r="U32" s="21">
        <f t="shared" si="6"/>
        <v>17462005</v>
      </c>
      <c r="V32" s="21">
        <f t="shared" si="6"/>
        <v>30874187</v>
      </c>
      <c r="W32" s="21">
        <f t="shared" si="6"/>
        <v>137000813</v>
      </c>
      <c r="X32" s="21">
        <f t="shared" si="6"/>
        <v>180465263</v>
      </c>
      <c r="Y32" s="21">
        <f t="shared" si="6"/>
        <v>-43464450</v>
      </c>
      <c r="Z32" s="4">
        <f>+IF(X32&lt;&gt;0,+(Y32/X32)*100,0)</f>
        <v>-24.084662764157557</v>
      </c>
      <c r="AA32" s="19">
        <f>SUM(AA33:AA37)</f>
        <v>186956808</v>
      </c>
    </row>
    <row r="33" spans="1:27" ht="13.5">
      <c r="A33" s="5" t="s">
        <v>37</v>
      </c>
      <c r="B33" s="3"/>
      <c r="C33" s="22">
        <v>59295534</v>
      </c>
      <c r="D33" s="22"/>
      <c r="E33" s="23">
        <v>60814075</v>
      </c>
      <c r="F33" s="24">
        <v>61462553</v>
      </c>
      <c r="G33" s="24">
        <v>2663465</v>
      </c>
      <c r="H33" s="24">
        <v>2565605</v>
      </c>
      <c r="I33" s="24">
        <v>12547864</v>
      </c>
      <c r="J33" s="24">
        <v>17776934</v>
      </c>
      <c r="K33" s="24">
        <v>5017838</v>
      </c>
      <c r="L33" s="24">
        <v>4936110</v>
      </c>
      <c r="M33" s="24">
        <v>7431789</v>
      </c>
      <c r="N33" s="24">
        <v>17385737</v>
      </c>
      <c r="O33" s="24">
        <v>4828566</v>
      </c>
      <c r="P33" s="24">
        <v>4088458</v>
      </c>
      <c r="Q33" s="24"/>
      <c r="R33" s="24">
        <v>8917024</v>
      </c>
      <c r="S33" s="24">
        <v>4766315</v>
      </c>
      <c r="T33" s="24"/>
      <c r="U33" s="24">
        <v>7449184</v>
      </c>
      <c r="V33" s="24">
        <v>12215499</v>
      </c>
      <c r="W33" s="24">
        <v>56295194</v>
      </c>
      <c r="X33" s="24">
        <v>60814071</v>
      </c>
      <c r="Y33" s="24">
        <v>-4518877</v>
      </c>
      <c r="Z33" s="6">
        <v>-7.43</v>
      </c>
      <c r="AA33" s="22">
        <v>61462553</v>
      </c>
    </row>
    <row r="34" spans="1:27" ht="13.5">
      <c r="A34" s="5" t="s">
        <v>38</v>
      </c>
      <c r="B34" s="3"/>
      <c r="C34" s="22">
        <v>3239114</v>
      </c>
      <c r="D34" s="22"/>
      <c r="E34" s="23">
        <v>4035234</v>
      </c>
      <c r="F34" s="24">
        <v>3960879</v>
      </c>
      <c r="G34" s="24">
        <v>283074</v>
      </c>
      <c r="H34" s="24">
        <v>281880</v>
      </c>
      <c r="I34" s="24">
        <v>291652</v>
      </c>
      <c r="J34" s="24">
        <v>856606</v>
      </c>
      <c r="K34" s="24">
        <v>314137</v>
      </c>
      <c r="L34" s="24">
        <v>284063</v>
      </c>
      <c r="M34" s="24">
        <v>329515</v>
      </c>
      <c r="N34" s="24">
        <v>927715</v>
      </c>
      <c r="O34" s="24">
        <v>375040</v>
      </c>
      <c r="P34" s="24">
        <v>299619</v>
      </c>
      <c r="Q34" s="24"/>
      <c r="R34" s="24">
        <v>674659</v>
      </c>
      <c r="S34" s="24">
        <v>198709</v>
      </c>
      <c r="T34" s="24"/>
      <c r="U34" s="24">
        <v>289642</v>
      </c>
      <c r="V34" s="24">
        <v>488351</v>
      </c>
      <c r="W34" s="24">
        <v>2947331</v>
      </c>
      <c r="X34" s="24">
        <v>4035228</v>
      </c>
      <c r="Y34" s="24">
        <v>-1087897</v>
      </c>
      <c r="Z34" s="6">
        <v>-26.96</v>
      </c>
      <c r="AA34" s="22">
        <v>3960879</v>
      </c>
    </row>
    <row r="35" spans="1:27" ht="13.5">
      <c r="A35" s="5" t="s">
        <v>39</v>
      </c>
      <c r="B35" s="3"/>
      <c r="C35" s="22">
        <v>46439251</v>
      </c>
      <c r="D35" s="22"/>
      <c r="E35" s="23">
        <v>107745216</v>
      </c>
      <c r="F35" s="24">
        <v>113019280</v>
      </c>
      <c r="G35" s="24">
        <v>5162069</v>
      </c>
      <c r="H35" s="24">
        <v>6926751</v>
      </c>
      <c r="I35" s="24">
        <v>7568729</v>
      </c>
      <c r="J35" s="24">
        <v>19657549</v>
      </c>
      <c r="K35" s="24">
        <v>7409305</v>
      </c>
      <c r="L35" s="24">
        <v>7322441</v>
      </c>
      <c r="M35" s="24">
        <v>9933178</v>
      </c>
      <c r="N35" s="24">
        <v>24664924</v>
      </c>
      <c r="O35" s="24">
        <v>5458462</v>
      </c>
      <c r="P35" s="24">
        <v>5224103</v>
      </c>
      <c r="Q35" s="24"/>
      <c r="R35" s="24">
        <v>10682565</v>
      </c>
      <c r="S35" s="24">
        <v>7940320</v>
      </c>
      <c r="T35" s="24"/>
      <c r="U35" s="24">
        <v>9014665</v>
      </c>
      <c r="V35" s="24">
        <v>16954985</v>
      </c>
      <c r="W35" s="24">
        <v>71960023</v>
      </c>
      <c r="X35" s="24">
        <v>107745212</v>
      </c>
      <c r="Y35" s="24">
        <v>-35785189</v>
      </c>
      <c r="Z35" s="6">
        <v>-33.21</v>
      </c>
      <c r="AA35" s="22">
        <v>113019280</v>
      </c>
    </row>
    <row r="36" spans="1:27" ht="13.5">
      <c r="A36" s="5" t="s">
        <v>40</v>
      </c>
      <c r="B36" s="3"/>
      <c r="C36" s="22">
        <v>6432292</v>
      </c>
      <c r="D36" s="22"/>
      <c r="E36" s="23">
        <v>7870747</v>
      </c>
      <c r="F36" s="24">
        <v>8514096</v>
      </c>
      <c r="G36" s="24">
        <v>654050</v>
      </c>
      <c r="H36" s="24">
        <v>563281</v>
      </c>
      <c r="I36" s="24">
        <v>573446</v>
      </c>
      <c r="J36" s="24">
        <v>1790777</v>
      </c>
      <c r="K36" s="24">
        <v>547413</v>
      </c>
      <c r="L36" s="24">
        <v>551072</v>
      </c>
      <c r="M36" s="24">
        <v>553425</v>
      </c>
      <c r="N36" s="24">
        <v>1651910</v>
      </c>
      <c r="O36" s="24">
        <v>578923</v>
      </c>
      <c r="P36" s="24">
        <v>561303</v>
      </c>
      <c r="Q36" s="24"/>
      <c r="R36" s="24">
        <v>1140226</v>
      </c>
      <c r="S36" s="24">
        <v>506838</v>
      </c>
      <c r="T36" s="24"/>
      <c r="U36" s="24">
        <v>708514</v>
      </c>
      <c r="V36" s="24">
        <v>1215352</v>
      </c>
      <c r="W36" s="24">
        <v>5798265</v>
      </c>
      <c r="X36" s="24">
        <v>7870752</v>
      </c>
      <c r="Y36" s="24">
        <v>-2072487</v>
      </c>
      <c r="Z36" s="6">
        <v>-26.33</v>
      </c>
      <c r="AA36" s="22">
        <v>8514096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189005994</v>
      </c>
      <c r="D38" s="19">
        <f>SUM(D39:D41)</f>
        <v>0</v>
      </c>
      <c r="E38" s="20">
        <f t="shared" si="7"/>
        <v>182232591</v>
      </c>
      <c r="F38" s="21">
        <f t="shared" si="7"/>
        <v>180577437</v>
      </c>
      <c r="G38" s="21">
        <f t="shared" si="7"/>
        <v>11866533</v>
      </c>
      <c r="H38" s="21">
        <f t="shared" si="7"/>
        <v>18766428</v>
      </c>
      <c r="I38" s="21">
        <f t="shared" si="7"/>
        <v>27815827</v>
      </c>
      <c r="J38" s="21">
        <f t="shared" si="7"/>
        <v>58448788</v>
      </c>
      <c r="K38" s="21">
        <f t="shared" si="7"/>
        <v>15216685</v>
      </c>
      <c r="L38" s="21">
        <f t="shared" si="7"/>
        <v>20326014</v>
      </c>
      <c r="M38" s="21">
        <f t="shared" si="7"/>
        <v>18622917</v>
      </c>
      <c r="N38" s="21">
        <f t="shared" si="7"/>
        <v>54165616</v>
      </c>
      <c r="O38" s="21">
        <f t="shared" si="7"/>
        <v>18264101</v>
      </c>
      <c r="P38" s="21">
        <f t="shared" si="7"/>
        <v>6835499</v>
      </c>
      <c r="Q38" s="21">
        <f t="shared" si="7"/>
        <v>0</v>
      </c>
      <c r="R38" s="21">
        <f t="shared" si="7"/>
        <v>25099600</v>
      </c>
      <c r="S38" s="21">
        <f t="shared" si="7"/>
        <v>20869968</v>
      </c>
      <c r="T38" s="21">
        <f t="shared" si="7"/>
        <v>0</v>
      </c>
      <c r="U38" s="21">
        <f t="shared" si="7"/>
        <v>16789956</v>
      </c>
      <c r="V38" s="21">
        <f t="shared" si="7"/>
        <v>37659924</v>
      </c>
      <c r="W38" s="21">
        <f t="shared" si="7"/>
        <v>175373928</v>
      </c>
      <c r="X38" s="21">
        <f t="shared" si="7"/>
        <v>182232593</v>
      </c>
      <c r="Y38" s="21">
        <f t="shared" si="7"/>
        <v>-6858665</v>
      </c>
      <c r="Z38" s="4">
        <f>+IF(X38&lt;&gt;0,+(Y38/X38)*100,0)</f>
        <v>-3.763687322388043</v>
      </c>
      <c r="AA38" s="19">
        <f>SUM(AA39:AA41)</f>
        <v>180577437</v>
      </c>
    </row>
    <row r="39" spans="1:27" ht="13.5">
      <c r="A39" s="5" t="s">
        <v>43</v>
      </c>
      <c r="B39" s="3"/>
      <c r="C39" s="22">
        <v>31422259</v>
      </c>
      <c r="D39" s="22"/>
      <c r="E39" s="23">
        <v>31535789</v>
      </c>
      <c r="F39" s="24">
        <v>33762938</v>
      </c>
      <c r="G39" s="24">
        <v>1859684</v>
      </c>
      <c r="H39" s="24">
        <v>2489687</v>
      </c>
      <c r="I39" s="24">
        <v>1988667</v>
      </c>
      <c r="J39" s="24">
        <v>6338038</v>
      </c>
      <c r="K39" s="24">
        <v>2012989</v>
      </c>
      <c r="L39" s="24">
        <v>2649698</v>
      </c>
      <c r="M39" s="24">
        <v>3331431</v>
      </c>
      <c r="N39" s="24">
        <v>7994118</v>
      </c>
      <c r="O39" s="24">
        <v>1974847</v>
      </c>
      <c r="P39" s="24">
        <v>2030732</v>
      </c>
      <c r="Q39" s="24"/>
      <c r="R39" s="24">
        <v>4005579</v>
      </c>
      <c r="S39" s="24">
        <v>1874017</v>
      </c>
      <c r="T39" s="24"/>
      <c r="U39" s="24">
        <v>4750026</v>
      </c>
      <c r="V39" s="24">
        <v>6624043</v>
      </c>
      <c r="W39" s="24">
        <v>24961778</v>
      </c>
      <c r="X39" s="24">
        <v>31535789</v>
      </c>
      <c r="Y39" s="24">
        <v>-6574011</v>
      </c>
      <c r="Z39" s="6">
        <v>-20.85</v>
      </c>
      <c r="AA39" s="22">
        <v>33762938</v>
      </c>
    </row>
    <row r="40" spans="1:27" ht="13.5">
      <c r="A40" s="5" t="s">
        <v>44</v>
      </c>
      <c r="B40" s="3"/>
      <c r="C40" s="22">
        <v>124432870</v>
      </c>
      <c r="D40" s="22"/>
      <c r="E40" s="23">
        <v>122218305</v>
      </c>
      <c r="F40" s="24">
        <v>118034770</v>
      </c>
      <c r="G40" s="24">
        <v>7470497</v>
      </c>
      <c r="H40" s="24">
        <v>13630729</v>
      </c>
      <c r="I40" s="24">
        <v>23995861</v>
      </c>
      <c r="J40" s="24">
        <v>45097087</v>
      </c>
      <c r="K40" s="24">
        <v>11211249</v>
      </c>
      <c r="L40" s="24">
        <v>15774352</v>
      </c>
      <c r="M40" s="24">
        <v>13445849</v>
      </c>
      <c r="N40" s="24">
        <v>40431450</v>
      </c>
      <c r="O40" s="24">
        <v>14014302</v>
      </c>
      <c r="P40" s="24">
        <v>2581012</v>
      </c>
      <c r="Q40" s="24"/>
      <c r="R40" s="24">
        <v>16595314</v>
      </c>
      <c r="S40" s="24">
        <v>16548710</v>
      </c>
      <c r="T40" s="24"/>
      <c r="U40" s="24">
        <v>9811815</v>
      </c>
      <c r="V40" s="24">
        <v>26360525</v>
      </c>
      <c r="W40" s="24">
        <v>128484376</v>
      </c>
      <c r="X40" s="24">
        <v>122218308</v>
      </c>
      <c r="Y40" s="24">
        <v>6266068</v>
      </c>
      <c r="Z40" s="6">
        <v>5.13</v>
      </c>
      <c r="AA40" s="22">
        <v>118034770</v>
      </c>
    </row>
    <row r="41" spans="1:27" ht="13.5">
      <c r="A41" s="5" t="s">
        <v>45</v>
      </c>
      <c r="B41" s="3"/>
      <c r="C41" s="22">
        <v>33150865</v>
      </c>
      <c r="D41" s="22"/>
      <c r="E41" s="23">
        <v>28478497</v>
      </c>
      <c r="F41" s="24">
        <v>28779729</v>
      </c>
      <c r="G41" s="24">
        <v>2536352</v>
      </c>
      <c r="H41" s="24">
        <v>2646012</v>
      </c>
      <c r="I41" s="24">
        <v>1831299</v>
      </c>
      <c r="J41" s="24">
        <v>7013663</v>
      </c>
      <c r="K41" s="24">
        <v>1992447</v>
      </c>
      <c r="L41" s="24">
        <v>1901964</v>
      </c>
      <c r="M41" s="24">
        <v>1845637</v>
      </c>
      <c r="N41" s="24">
        <v>5740048</v>
      </c>
      <c r="O41" s="24">
        <v>2274952</v>
      </c>
      <c r="P41" s="24">
        <v>2223755</v>
      </c>
      <c r="Q41" s="24"/>
      <c r="R41" s="24">
        <v>4498707</v>
      </c>
      <c r="S41" s="24">
        <v>2447241</v>
      </c>
      <c r="T41" s="24"/>
      <c r="U41" s="24">
        <v>2228115</v>
      </c>
      <c r="V41" s="24">
        <v>4675356</v>
      </c>
      <c r="W41" s="24">
        <v>21927774</v>
      </c>
      <c r="X41" s="24">
        <v>28478496</v>
      </c>
      <c r="Y41" s="24">
        <v>-6550722</v>
      </c>
      <c r="Z41" s="6">
        <v>-23</v>
      </c>
      <c r="AA41" s="22">
        <v>28779729</v>
      </c>
    </row>
    <row r="42" spans="1:27" ht="13.5">
      <c r="A42" s="2" t="s">
        <v>46</v>
      </c>
      <c r="B42" s="8"/>
      <c r="C42" s="19">
        <f aca="true" t="shared" si="8" ref="C42:Y42">SUM(C43:C46)</f>
        <v>1024106963</v>
      </c>
      <c r="D42" s="19">
        <f>SUM(D43:D46)</f>
        <v>0</v>
      </c>
      <c r="E42" s="20">
        <f t="shared" si="8"/>
        <v>1061586417</v>
      </c>
      <c r="F42" s="21">
        <f t="shared" si="8"/>
        <v>1095907616</v>
      </c>
      <c r="G42" s="21">
        <f t="shared" si="8"/>
        <v>109671226</v>
      </c>
      <c r="H42" s="21">
        <f t="shared" si="8"/>
        <v>126335534</v>
      </c>
      <c r="I42" s="21">
        <f t="shared" si="8"/>
        <v>152658498</v>
      </c>
      <c r="J42" s="21">
        <f t="shared" si="8"/>
        <v>388665258</v>
      </c>
      <c r="K42" s="21">
        <f t="shared" si="8"/>
        <v>93473143</v>
      </c>
      <c r="L42" s="21">
        <f t="shared" si="8"/>
        <v>92709840</v>
      </c>
      <c r="M42" s="21">
        <f t="shared" si="8"/>
        <v>49948114</v>
      </c>
      <c r="N42" s="21">
        <f t="shared" si="8"/>
        <v>236131097</v>
      </c>
      <c r="O42" s="21">
        <f t="shared" si="8"/>
        <v>84262515</v>
      </c>
      <c r="P42" s="21">
        <f t="shared" si="8"/>
        <v>56512351</v>
      </c>
      <c r="Q42" s="21">
        <f t="shared" si="8"/>
        <v>0</v>
      </c>
      <c r="R42" s="21">
        <f t="shared" si="8"/>
        <v>140774866</v>
      </c>
      <c r="S42" s="21">
        <f t="shared" si="8"/>
        <v>83987471</v>
      </c>
      <c r="T42" s="21">
        <f t="shared" si="8"/>
        <v>0</v>
      </c>
      <c r="U42" s="21">
        <f t="shared" si="8"/>
        <v>135987002</v>
      </c>
      <c r="V42" s="21">
        <f t="shared" si="8"/>
        <v>219974473</v>
      </c>
      <c r="W42" s="21">
        <f t="shared" si="8"/>
        <v>985545694</v>
      </c>
      <c r="X42" s="21">
        <f t="shared" si="8"/>
        <v>1061586412</v>
      </c>
      <c r="Y42" s="21">
        <f t="shared" si="8"/>
        <v>-76040718</v>
      </c>
      <c r="Z42" s="4">
        <f>+IF(X42&lt;&gt;0,+(Y42/X42)*100,0)</f>
        <v>-7.162932488627219</v>
      </c>
      <c r="AA42" s="19">
        <f>SUM(AA43:AA46)</f>
        <v>1095907616</v>
      </c>
    </row>
    <row r="43" spans="1:27" ht="13.5">
      <c r="A43" s="5" t="s">
        <v>47</v>
      </c>
      <c r="B43" s="3"/>
      <c r="C43" s="22">
        <v>585452446</v>
      </c>
      <c r="D43" s="22"/>
      <c r="E43" s="23">
        <v>604228699</v>
      </c>
      <c r="F43" s="24">
        <v>626647272</v>
      </c>
      <c r="G43" s="24">
        <v>77861659</v>
      </c>
      <c r="H43" s="24">
        <v>88900834</v>
      </c>
      <c r="I43" s="24">
        <v>47058042</v>
      </c>
      <c r="J43" s="24">
        <v>213820535</v>
      </c>
      <c r="K43" s="24">
        <v>55649727</v>
      </c>
      <c r="L43" s="24">
        <v>49894528</v>
      </c>
      <c r="M43" s="24">
        <v>31663004</v>
      </c>
      <c r="N43" s="24">
        <v>137207259</v>
      </c>
      <c r="O43" s="24">
        <v>43864810</v>
      </c>
      <c r="P43" s="24">
        <v>4914025</v>
      </c>
      <c r="Q43" s="24"/>
      <c r="R43" s="24">
        <v>48778835</v>
      </c>
      <c r="S43" s="24">
        <v>45223316</v>
      </c>
      <c r="T43" s="24"/>
      <c r="U43" s="24">
        <v>88671241</v>
      </c>
      <c r="V43" s="24">
        <v>133894557</v>
      </c>
      <c r="W43" s="24">
        <v>533701186</v>
      </c>
      <c r="X43" s="24">
        <v>604228696</v>
      </c>
      <c r="Y43" s="24">
        <v>-70527510</v>
      </c>
      <c r="Z43" s="6">
        <v>-11.67</v>
      </c>
      <c r="AA43" s="22">
        <v>626647272</v>
      </c>
    </row>
    <row r="44" spans="1:27" ht="13.5">
      <c r="A44" s="5" t="s">
        <v>48</v>
      </c>
      <c r="B44" s="3"/>
      <c r="C44" s="22">
        <v>286089159</v>
      </c>
      <c r="D44" s="22"/>
      <c r="E44" s="23">
        <v>283452511</v>
      </c>
      <c r="F44" s="24">
        <v>289246681</v>
      </c>
      <c r="G44" s="24">
        <v>26050992</v>
      </c>
      <c r="H44" s="24">
        <v>26701123</v>
      </c>
      <c r="I44" s="24">
        <v>133324712</v>
      </c>
      <c r="J44" s="24">
        <v>186076827</v>
      </c>
      <c r="K44" s="24">
        <v>19489231</v>
      </c>
      <c r="L44" s="24">
        <v>28506241</v>
      </c>
      <c r="M44" s="24">
        <v>7650381</v>
      </c>
      <c r="N44" s="24">
        <v>55645853</v>
      </c>
      <c r="O44" s="24">
        <v>27869185</v>
      </c>
      <c r="P44" s="24">
        <v>42132537</v>
      </c>
      <c r="Q44" s="24"/>
      <c r="R44" s="24">
        <v>70001722</v>
      </c>
      <c r="S44" s="24">
        <v>25474659</v>
      </c>
      <c r="T44" s="24"/>
      <c r="U44" s="24">
        <v>28981953</v>
      </c>
      <c r="V44" s="24">
        <v>54456612</v>
      </c>
      <c r="W44" s="24">
        <v>366181014</v>
      </c>
      <c r="X44" s="24">
        <v>283452516</v>
      </c>
      <c r="Y44" s="24">
        <v>82728498</v>
      </c>
      <c r="Z44" s="6">
        <v>29.19</v>
      </c>
      <c r="AA44" s="22">
        <v>289246681</v>
      </c>
    </row>
    <row r="45" spans="1:27" ht="13.5">
      <c r="A45" s="5" t="s">
        <v>49</v>
      </c>
      <c r="B45" s="3"/>
      <c r="C45" s="25">
        <v>87568954</v>
      </c>
      <c r="D45" s="25"/>
      <c r="E45" s="26">
        <v>93481693</v>
      </c>
      <c r="F45" s="27">
        <v>101041418</v>
      </c>
      <c r="G45" s="27">
        <v>1961537</v>
      </c>
      <c r="H45" s="27">
        <v>5232379</v>
      </c>
      <c r="I45" s="27">
        <v>-10011286</v>
      </c>
      <c r="J45" s="27">
        <v>-2817370</v>
      </c>
      <c r="K45" s="27">
        <v>9795248</v>
      </c>
      <c r="L45" s="27">
        <v>8179045</v>
      </c>
      <c r="M45" s="27">
        <v>5446772</v>
      </c>
      <c r="N45" s="27">
        <v>23421065</v>
      </c>
      <c r="O45" s="27">
        <v>6660012</v>
      </c>
      <c r="P45" s="27">
        <v>4546173</v>
      </c>
      <c r="Q45" s="27"/>
      <c r="R45" s="27">
        <v>11206185</v>
      </c>
      <c r="S45" s="27">
        <v>8123021</v>
      </c>
      <c r="T45" s="27"/>
      <c r="U45" s="27">
        <v>10226346</v>
      </c>
      <c r="V45" s="27">
        <v>18349367</v>
      </c>
      <c r="W45" s="27">
        <v>50159247</v>
      </c>
      <c r="X45" s="27">
        <v>93481692</v>
      </c>
      <c r="Y45" s="27">
        <v>-43322445</v>
      </c>
      <c r="Z45" s="7">
        <v>-46.34</v>
      </c>
      <c r="AA45" s="25">
        <v>101041418</v>
      </c>
    </row>
    <row r="46" spans="1:27" ht="13.5">
      <c r="A46" s="5" t="s">
        <v>50</v>
      </c>
      <c r="B46" s="3"/>
      <c r="C46" s="22">
        <v>64996404</v>
      </c>
      <c r="D46" s="22"/>
      <c r="E46" s="23">
        <v>80423514</v>
      </c>
      <c r="F46" s="24">
        <v>78972245</v>
      </c>
      <c r="G46" s="24">
        <v>3797038</v>
      </c>
      <c r="H46" s="24">
        <v>5501198</v>
      </c>
      <c r="I46" s="24">
        <v>-17712970</v>
      </c>
      <c r="J46" s="24">
        <v>-8414734</v>
      </c>
      <c r="K46" s="24">
        <v>8538937</v>
      </c>
      <c r="L46" s="24">
        <v>6130026</v>
      </c>
      <c r="M46" s="24">
        <v>5187957</v>
      </c>
      <c r="N46" s="24">
        <v>19856920</v>
      </c>
      <c r="O46" s="24">
        <v>5868508</v>
      </c>
      <c r="P46" s="24">
        <v>4919616</v>
      </c>
      <c r="Q46" s="24"/>
      <c r="R46" s="24">
        <v>10788124</v>
      </c>
      <c r="S46" s="24">
        <v>5166475</v>
      </c>
      <c r="T46" s="24"/>
      <c r="U46" s="24">
        <v>8107462</v>
      </c>
      <c r="V46" s="24">
        <v>13273937</v>
      </c>
      <c r="W46" s="24">
        <v>35504247</v>
      </c>
      <c r="X46" s="24">
        <v>80423508</v>
      </c>
      <c r="Y46" s="24">
        <v>-44919261</v>
      </c>
      <c r="Z46" s="6">
        <v>-55.85</v>
      </c>
      <c r="AA46" s="22">
        <v>78972245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1794817788</v>
      </c>
      <c r="D48" s="40">
        <f>+D28+D32+D38+D42+D47</f>
        <v>0</v>
      </c>
      <c r="E48" s="41">
        <f t="shared" si="9"/>
        <v>1708278686</v>
      </c>
      <c r="F48" s="42">
        <f t="shared" si="9"/>
        <v>1734325770</v>
      </c>
      <c r="G48" s="42">
        <f t="shared" si="9"/>
        <v>147525508</v>
      </c>
      <c r="H48" s="42">
        <f t="shared" si="9"/>
        <v>174245060</v>
      </c>
      <c r="I48" s="42">
        <f t="shared" si="9"/>
        <v>268173558</v>
      </c>
      <c r="J48" s="42">
        <f t="shared" si="9"/>
        <v>589944126</v>
      </c>
      <c r="K48" s="42">
        <f t="shared" si="9"/>
        <v>116252262</v>
      </c>
      <c r="L48" s="42">
        <f t="shared" si="9"/>
        <v>149225631</v>
      </c>
      <c r="M48" s="42">
        <f t="shared" si="9"/>
        <v>113620830</v>
      </c>
      <c r="N48" s="42">
        <f t="shared" si="9"/>
        <v>379098723</v>
      </c>
      <c r="O48" s="42">
        <f t="shared" si="9"/>
        <v>134864162</v>
      </c>
      <c r="P48" s="42">
        <f t="shared" si="9"/>
        <v>89228075</v>
      </c>
      <c r="Q48" s="42">
        <f t="shared" si="9"/>
        <v>0</v>
      </c>
      <c r="R48" s="42">
        <f t="shared" si="9"/>
        <v>224092237</v>
      </c>
      <c r="S48" s="42">
        <f t="shared" si="9"/>
        <v>136769343</v>
      </c>
      <c r="T48" s="42">
        <f t="shared" si="9"/>
        <v>0</v>
      </c>
      <c r="U48" s="42">
        <f t="shared" si="9"/>
        <v>188870273</v>
      </c>
      <c r="V48" s="42">
        <f t="shared" si="9"/>
        <v>325639616</v>
      </c>
      <c r="W48" s="42">
        <f t="shared" si="9"/>
        <v>1518774702</v>
      </c>
      <c r="X48" s="42">
        <f t="shared" si="9"/>
        <v>1708278674</v>
      </c>
      <c r="Y48" s="42">
        <f t="shared" si="9"/>
        <v>-189503972</v>
      </c>
      <c r="Z48" s="43">
        <f>+IF(X48&lt;&gt;0,+(Y48/X48)*100,0)</f>
        <v>-11.093270371178326</v>
      </c>
      <c r="AA48" s="40">
        <f>+AA28+AA32+AA38+AA42+AA47</f>
        <v>1734325770</v>
      </c>
    </row>
    <row r="49" spans="1:27" ht="13.5">
      <c r="A49" s="14" t="s">
        <v>58</v>
      </c>
      <c r="B49" s="15"/>
      <c r="C49" s="44">
        <f aca="true" t="shared" si="10" ref="C49:Y49">+C25-C48</f>
        <v>-182412277</v>
      </c>
      <c r="D49" s="44">
        <f>+D25-D48</f>
        <v>0</v>
      </c>
      <c r="E49" s="45">
        <f t="shared" si="10"/>
        <v>66893450</v>
      </c>
      <c r="F49" s="46">
        <f t="shared" si="10"/>
        <v>71710755</v>
      </c>
      <c r="G49" s="46">
        <f t="shared" si="10"/>
        <v>91034839</v>
      </c>
      <c r="H49" s="46">
        <f t="shared" si="10"/>
        <v>-29642193</v>
      </c>
      <c r="I49" s="46">
        <f t="shared" si="10"/>
        <v>-128638405</v>
      </c>
      <c r="J49" s="46">
        <f t="shared" si="10"/>
        <v>-67245759</v>
      </c>
      <c r="K49" s="46">
        <f t="shared" si="10"/>
        <v>-6631008</v>
      </c>
      <c r="L49" s="46">
        <f t="shared" si="10"/>
        <v>-29383445</v>
      </c>
      <c r="M49" s="46">
        <f t="shared" si="10"/>
        <v>83305927</v>
      </c>
      <c r="N49" s="46">
        <f t="shared" si="10"/>
        <v>47291474</v>
      </c>
      <c r="O49" s="46">
        <f t="shared" si="10"/>
        <v>16250698</v>
      </c>
      <c r="P49" s="46">
        <f t="shared" si="10"/>
        <v>26665466</v>
      </c>
      <c r="Q49" s="46">
        <f t="shared" si="10"/>
        <v>0</v>
      </c>
      <c r="R49" s="46">
        <f t="shared" si="10"/>
        <v>42916164</v>
      </c>
      <c r="S49" s="46">
        <f t="shared" si="10"/>
        <v>-40594893</v>
      </c>
      <c r="T49" s="46">
        <f t="shared" si="10"/>
        <v>0</v>
      </c>
      <c r="U49" s="46">
        <f t="shared" si="10"/>
        <v>-81565409</v>
      </c>
      <c r="V49" s="46">
        <f t="shared" si="10"/>
        <v>-122160302</v>
      </c>
      <c r="W49" s="46">
        <f t="shared" si="10"/>
        <v>-99198423</v>
      </c>
      <c r="X49" s="46">
        <f>IF(F25=F48,0,X25-X48)</f>
        <v>100894343</v>
      </c>
      <c r="Y49" s="46">
        <f t="shared" si="10"/>
        <v>-200092766</v>
      </c>
      <c r="Z49" s="47">
        <f>+IF(X49&lt;&gt;0,+(Y49/X49)*100,0)</f>
        <v>-198.31911289615118</v>
      </c>
      <c r="AA49" s="44">
        <f>+AA25-AA48</f>
        <v>71710755</v>
      </c>
    </row>
    <row r="50" spans="1:27" ht="13.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2017-08-01T12:18:44Z</dcterms:created>
  <dcterms:modified xsi:type="dcterms:W3CDTF">2017-08-01T12:19:40Z</dcterms:modified>
  <cp:category/>
  <cp:version/>
  <cp:contentType/>
  <cp:contentStatus/>
</cp:coreProperties>
</file>