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Summary" sheetId="1" r:id="rId1"/>
    <sheet name="ETH" sheetId="2" r:id="rId2"/>
    <sheet name="KZN212" sheetId="3" r:id="rId3"/>
    <sheet name="KZN213" sheetId="4" r:id="rId4"/>
    <sheet name="KZN214" sheetId="5" r:id="rId5"/>
    <sheet name="KZN216" sheetId="6" r:id="rId6"/>
    <sheet name="DC21" sheetId="7" r:id="rId7"/>
    <sheet name="KZN221" sheetId="8" r:id="rId8"/>
    <sheet name="KZN222" sheetId="9" r:id="rId9"/>
    <sheet name="KZN223" sheetId="10" r:id="rId10"/>
    <sheet name="KZN224" sheetId="11" r:id="rId11"/>
    <sheet name="KZN225" sheetId="12" r:id="rId12"/>
    <sheet name="KZN226" sheetId="13" r:id="rId13"/>
    <sheet name="KZN227" sheetId="14" r:id="rId14"/>
    <sheet name="DC22" sheetId="15" r:id="rId15"/>
    <sheet name="KZN235" sheetId="16" r:id="rId16"/>
    <sheet name="KZN237" sheetId="17" r:id="rId17"/>
    <sheet name="KZN238" sheetId="18" r:id="rId18"/>
    <sheet name="DC23" sheetId="19" r:id="rId19"/>
    <sheet name="KZN241" sheetId="20" r:id="rId20"/>
    <sheet name="KZN242" sheetId="21" r:id="rId21"/>
    <sheet name="KZN244" sheetId="22" r:id="rId22"/>
    <sheet name="KZN245" sheetId="23" r:id="rId23"/>
    <sheet name="DC24" sheetId="24" r:id="rId24"/>
    <sheet name="KZN252" sheetId="25" r:id="rId25"/>
    <sheet name="KZN253" sheetId="26" r:id="rId26"/>
    <sheet name="KZN254" sheetId="27" r:id="rId27"/>
    <sheet name="DC25" sheetId="28" r:id="rId28"/>
    <sheet name="KZN261" sheetId="29" r:id="rId29"/>
    <sheet name="KZN262" sheetId="30" r:id="rId30"/>
    <sheet name="KZN263" sheetId="31" r:id="rId31"/>
    <sheet name="KZN265" sheetId="32" r:id="rId32"/>
    <sheet name="KZN266" sheetId="33" r:id="rId33"/>
    <sheet name="DC26" sheetId="34" r:id="rId34"/>
    <sheet name="KZN271" sheetId="35" r:id="rId35"/>
    <sheet name="KZN272" sheetId="36" r:id="rId36"/>
    <sheet name="KZN275" sheetId="37" r:id="rId37"/>
    <sheet name="KZN276" sheetId="38" r:id="rId38"/>
    <sheet name="DC27" sheetId="39" r:id="rId39"/>
    <sheet name="KZN281" sheetId="40" r:id="rId40"/>
    <sheet name="KZN282" sheetId="41" r:id="rId41"/>
    <sheet name="KZN284" sheetId="42" r:id="rId42"/>
    <sheet name="KZN285" sheetId="43" r:id="rId43"/>
    <sheet name="KZN286" sheetId="44" r:id="rId44"/>
    <sheet name="DC28" sheetId="45" r:id="rId45"/>
    <sheet name="KZN291" sheetId="46" r:id="rId46"/>
    <sheet name="KZN292" sheetId="47" r:id="rId47"/>
    <sheet name="KZN293" sheetId="48" r:id="rId48"/>
    <sheet name="KZN294" sheetId="49" r:id="rId49"/>
    <sheet name="DC29" sheetId="50" r:id="rId50"/>
    <sheet name="KZN433" sheetId="51" r:id="rId51"/>
    <sheet name="KZN434" sheetId="52" r:id="rId52"/>
    <sheet name="KZN435" sheetId="53" r:id="rId53"/>
    <sheet name="KZN436" sheetId="54" r:id="rId54"/>
    <sheet name="DC43" sheetId="55" r:id="rId55"/>
  </sheets>
  <definedNames>
    <definedName name="_xlnm.Print_Area" localSheetId="6">'DC21'!$A$1:$AA$43</definedName>
    <definedName name="_xlnm.Print_Area" localSheetId="14">'DC22'!$A$1:$AA$43</definedName>
    <definedName name="_xlnm.Print_Area" localSheetId="18">'DC23'!$A$1:$AA$43</definedName>
    <definedName name="_xlnm.Print_Area" localSheetId="23">'DC24'!$A$1:$AA$43</definedName>
    <definedName name="_xlnm.Print_Area" localSheetId="27">'DC25'!$A$1:$AA$43</definedName>
    <definedName name="_xlnm.Print_Area" localSheetId="33">'DC26'!$A$1:$AA$43</definedName>
    <definedName name="_xlnm.Print_Area" localSheetId="38">'DC27'!$A$1:$AA$43</definedName>
    <definedName name="_xlnm.Print_Area" localSheetId="44">'DC28'!$A$1:$AA$43</definedName>
    <definedName name="_xlnm.Print_Area" localSheetId="49">'DC29'!$A$1:$AA$43</definedName>
    <definedName name="_xlnm.Print_Area" localSheetId="54">'DC43'!$A$1:$AA$43</definedName>
    <definedName name="_xlnm.Print_Area" localSheetId="1">'ETH'!$A$1:$AA$43</definedName>
    <definedName name="_xlnm.Print_Area" localSheetId="2">'KZN212'!$A$1:$AA$43</definedName>
    <definedName name="_xlnm.Print_Area" localSheetId="3">'KZN213'!$A$1:$AA$43</definedName>
    <definedName name="_xlnm.Print_Area" localSheetId="4">'KZN214'!$A$1:$AA$43</definedName>
    <definedName name="_xlnm.Print_Area" localSheetId="5">'KZN216'!$A$1:$AA$43</definedName>
    <definedName name="_xlnm.Print_Area" localSheetId="7">'KZN221'!$A$1:$AA$43</definedName>
    <definedName name="_xlnm.Print_Area" localSheetId="8">'KZN222'!$A$1:$AA$43</definedName>
    <definedName name="_xlnm.Print_Area" localSheetId="9">'KZN223'!$A$1:$AA$43</definedName>
    <definedName name="_xlnm.Print_Area" localSheetId="10">'KZN224'!$A$1:$AA$43</definedName>
    <definedName name="_xlnm.Print_Area" localSheetId="11">'KZN225'!$A$1:$AA$43</definedName>
    <definedName name="_xlnm.Print_Area" localSheetId="12">'KZN226'!$A$1:$AA$43</definedName>
    <definedName name="_xlnm.Print_Area" localSheetId="13">'KZN227'!$A$1:$AA$43</definedName>
    <definedName name="_xlnm.Print_Area" localSheetId="15">'KZN235'!$A$1:$AA$43</definedName>
    <definedName name="_xlnm.Print_Area" localSheetId="16">'KZN237'!$A$1:$AA$43</definedName>
    <definedName name="_xlnm.Print_Area" localSheetId="17">'KZN238'!$A$1:$AA$43</definedName>
    <definedName name="_xlnm.Print_Area" localSheetId="19">'KZN241'!$A$1:$AA$43</definedName>
    <definedName name="_xlnm.Print_Area" localSheetId="20">'KZN242'!$A$1:$AA$43</definedName>
    <definedName name="_xlnm.Print_Area" localSheetId="21">'KZN244'!$A$1:$AA$43</definedName>
    <definedName name="_xlnm.Print_Area" localSheetId="22">'KZN245'!$A$1:$AA$43</definedName>
    <definedName name="_xlnm.Print_Area" localSheetId="24">'KZN252'!$A$1:$AA$43</definedName>
    <definedName name="_xlnm.Print_Area" localSheetId="25">'KZN253'!$A$1:$AA$43</definedName>
    <definedName name="_xlnm.Print_Area" localSheetId="26">'KZN254'!$A$1:$AA$43</definedName>
    <definedName name="_xlnm.Print_Area" localSheetId="28">'KZN261'!$A$1:$AA$43</definedName>
    <definedName name="_xlnm.Print_Area" localSheetId="29">'KZN262'!$A$1:$AA$43</definedName>
    <definedName name="_xlnm.Print_Area" localSheetId="30">'KZN263'!$A$1:$AA$43</definedName>
    <definedName name="_xlnm.Print_Area" localSheetId="31">'KZN265'!$A$1:$AA$43</definedName>
    <definedName name="_xlnm.Print_Area" localSheetId="32">'KZN266'!$A$1:$AA$43</definedName>
    <definedName name="_xlnm.Print_Area" localSheetId="34">'KZN271'!$A$1:$AA$43</definedName>
    <definedName name="_xlnm.Print_Area" localSheetId="35">'KZN272'!$A$1:$AA$43</definedName>
    <definedName name="_xlnm.Print_Area" localSheetId="36">'KZN275'!$A$1:$AA$43</definedName>
    <definedName name="_xlnm.Print_Area" localSheetId="37">'KZN276'!$A$1:$AA$43</definedName>
    <definedName name="_xlnm.Print_Area" localSheetId="39">'KZN281'!$A$1:$AA$43</definedName>
    <definedName name="_xlnm.Print_Area" localSheetId="40">'KZN282'!$A$1:$AA$43</definedName>
    <definedName name="_xlnm.Print_Area" localSheetId="41">'KZN284'!$A$1:$AA$43</definedName>
    <definedName name="_xlnm.Print_Area" localSheetId="42">'KZN285'!$A$1:$AA$43</definedName>
    <definedName name="_xlnm.Print_Area" localSheetId="43">'KZN286'!$A$1:$AA$43</definedName>
    <definedName name="_xlnm.Print_Area" localSheetId="45">'KZN291'!$A$1:$AA$43</definedName>
    <definedName name="_xlnm.Print_Area" localSheetId="46">'KZN292'!$A$1:$AA$43</definedName>
    <definedName name="_xlnm.Print_Area" localSheetId="47">'KZN293'!$A$1:$AA$43</definedName>
    <definedName name="_xlnm.Print_Area" localSheetId="48">'KZN294'!$A$1:$AA$43</definedName>
    <definedName name="_xlnm.Print_Area" localSheetId="50">'KZN433'!$A$1:$AA$43</definedName>
    <definedName name="_xlnm.Print_Area" localSheetId="51">'KZN434'!$A$1:$AA$43</definedName>
    <definedName name="_xlnm.Print_Area" localSheetId="52">'KZN435'!$A$1:$AA$43</definedName>
    <definedName name="_xlnm.Print_Area" localSheetId="53">'KZN436'!$A$1:$AA$43</definedName>
    <definedName name="_xlnm.Print_Area" localSheetId="0">'Summary'!$A$1:$AA$43</definedName>
  </definedNames>
  <calcPr fullCalcOnLoad="1"/>
</workbook>
</file>

<file path=xl/sharedStrings.xml><?xml version="1.0" encoding="utf-8"?>
<sst xmlns="http://schemas.openxmlformats.org/spreadsheetml/2006/main" count="3795" uniqueCount="118">
  <si>
    <t>Kwazulu-Natal: eThekwini(ETH) - Table C7 Quarterly Budget Statement - Cash Flows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</si>
  <si>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</si>
  <si>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</si>
  <si>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</si>
  <si>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</si>
  <si>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</si>
  <si>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</si>
  <si>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</si>
  <si>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</si>
  <si>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</si>
  <si>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</si>
  <si>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</si>
  <si>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</si>
  <si>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</si>
  <si>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</si>
  <si>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</si>
  <si>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</si>
  <si>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</si>
  <si>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</si>
  <si>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</si>
  <si>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</si>
  <si>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</si>
  <si>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</si>
  <si>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</si>
  <si>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</si>
  <si>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</si>
  <si>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</si>
  <si>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</si>
  <si>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</si>
  <si>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</si>
  <si>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</si>
  <si>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</si>
  <si>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</si>
  <si>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</si>
  <si>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</si>
  <si>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</si>
  <si>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</si>
  <si>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</si>
  <si>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</si>
  <si>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</si>
  <si>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</si>
  <si>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</si>
  <si>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</si>
  <si>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</si>
  <si>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</si>
  <si>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</si>
  <si>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</si>
  <si>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</si>
  <si>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</si>
  <si>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</si>
  <si>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</si>
  <si>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</si>
  <si>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</si>
  <si>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</si>
  <si>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</si>
  <si>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</si>
  <si>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</si>
  <si>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</si>
  <si>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</si>
  <si>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</si>
  <si>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</si>
  <si>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Umdoni(KZN212) - Table C7 Quarterly Budget Statement - Cash Flows for 4th Quarter ended 30 June 2017 (Figures Finalised as at 2017/07/28)</t>
  </si>
  <si>
    <t>Kwazulu-Natal: Umzumbe(KZN213) - Table C7 Quarterly Budget Statement - Cash Flows for 4th Quarter ended 30 June 2017 (Figures Finalised as at 2017/07/28)</t>
  </si>
  <si>
    <t>Kwazulu-Natal: uMuziwabantu(KZN214) - Table C7 Quarterly Budget Statement - Cash Flows for 4th Quarter ended 30 June 2017 (Figures Finalised as at 2017/07/28)</t>
  </si>
  <si>
    <t>Kwazulu-Natal: Ray Nkonyeni(KZN216) - Table C7 Quarterly Budget Statement - Cash Flows for 4th Quarter ended 30 June 2017 (Figures Finalised as at 2017/07/28)</t>
  </si>
  <si>
    <t>Kwazulu-Natal: Ugu(DC21) - Table C7 Quarterly Budget Statement - Cash Flows for 4th Quarter ended 30 June 2017 (Figures Finalised as at 2017/07/28)</t>
  </si>
  <si>
    <t>Kwazulu-Natal: uMshwathi(KZN221) - Table C7 Quarterly Budget Statement - Cash Flows for 4th Quarter ended 30 June 2017 (Figures Finalised as at 2017/07/28)</t>
  </si>
  <si>
    <t>Kwazulu-Natal: uMngeni(KZN222) - Table C7 Quarterly Budget Statement - Cash Flows for 4th Quarter ended 30 June 2017 (Figures Finalised as at 2017/07/28)</t>
  </si>
  <si>
    <t>Kwazulu-Natal: Mpofana(KZN223) - Table C7 Quarterly Budget Statement - Cash Flows for 4th Quarter ended 30 June 2017 (Figures Finalised as at 2017/07/28)</t>
  </si>
  <si>
    <t>Kwazulu-Natal: Impendle(KZN224) - Table C7 Quarterly Budget Statement - Cash Flows for 4th Quarter ended 30 June 2017 (Figures Finalised as at 2017/07/28)</t>
  </si>
  <si>
    <t>Kwazulu-Natal: Msunduzi(KZN225) - Table C7 Quarterly Budget Statement - Cash Flows for 4th Quarter ended 30 June 2017 (Figures Finalised as at 2017/07/28)</t>
  </si>
  <si>
    <t>Kwazulu-Natal: Mkhambathini(KZN226) - Table C7 Quarterly Budget Statement - Cash Flows for 4th Quarter ended 30 June 2017 (Figures Finalised as at 2017/07/28)</t>
  </si>
  <si>
    <t>Kwazulu-Natal: Richmond(KZN227) - Table C7 Quarterly Budget Statement - Cash Flows for 4th Quarter ended 30 June 2017 (Figures Finalised as at 2017/07/28)</t>
  </si>
  <si>
    <t>Kwazulu-Natal: uMgungundlovu(DC22) - Table C7 Quarterly Budget Statement - Cash Flows for 4th Quarter ended 30 June 2017 (Figures Finalised as at 2017/07/28)</t>
  </si>
  <si>
    <t>Kwazulu-Natal: Okhahlamba(KZN235) - Table C7 Quarterly Budget Statement - Cash Flows for 4th Quarter ended 30 June 2017 (Figures Finalised as at 2017/07/28)</t>
  </si>
  <si>
    <t>Kwazulu-Natal: Inkosi Langalibalele(KZN237) - Table C7 Quarterly Budget Statement - Cash Flows for 4th Quarter ended 30 June 2017 (Figures Finalised as at 2017/07/28)</t>
  </si>
  <si>
    <t>Kwazulu-Natal: Alfred Duma(KZN238) - Table C7 Quarterly Budget Statement - Cash Flows for 4th Quarter ended 30 June 2017 (Figures Finalised as at 2017/07/28)</t>
  </si>
  <si>
    <t>Kwazulu-Natal: Uthukela(DC23) - Table C7 Quarterly Budget Statement - Cash Flows for 4th Quarter ended 30 June 2017 (Figures Finalised as at 2017/07/28)</t>
  </si>
  <si>
    <t>Kwazulu-Natal: Endumeni(KZN241) - Table C7 Quarterly Budget Statement - Cash Flows for 4th Quarter ended 30 June 2017 (Figures Finalised as at 2017/07/28)</t>
  </si>
  <si>
    <t>Kwazulu-Natal: Nquthu(KZN242) - Table C7 Quarterly Budget Statement - Cash Flows for 4th Quarter ended 30 June 2017 (Figures Finalised as at 2017/07/28)</t>
  </si>
  <si>
    <t>Kwazulu-Natal: Msinga(KZN244) - Table C7 Quarterly Budget Statement - Cash Flows for 4th Quarter ended 30 June 2017 (Figures Finalised as at 2017/07/28)</t>
  </si>
  <si>
    <t>Kwazulu-Natal: Umvoti(KZN245) - Table C7 Quarterly Budget Statement - Cash Flows for 4th Quarter ended 30 June 2017 (Figures Finalised as at 2017/07/28)</t>
  </si>
  <si>
    <t>Kwazulu-Natal: Umzinyathi(DC24) - Table C7 Quarterly Budget Statement - Cash Flows for 4th Quarter ended 30 June 2017 (Figures Finalised as at 2017/07/28)</t>
  </si>
  <si>
    <t>Kwazulu-Natal: Newcastle(KZN252) - Table C7 Quarterly Budget Statement - Cash Flows for 4th Quarter ended 30 June 2017 (Figures Finalised as at 2017/07/28)</t>
  </si>
  <si>
    <t>Kwazulu-Natal: eMadlangeni(KZN253) - Table C7 Quarterly Budget Statement - Cash Flows for 4th Quarter ended 30 June 2017 (Figures Finalised as at 2017/07/28)</t>
  </si>
  <si>
    <t>Kwazulu-Natal: Dannhauser(KZN254) - Table C7 Quarterly Budget Statement - Cash Flows for 4th Quarter ended 30 June 2017 (Figures Finalised as at 2017/07/28)</t>
  </si>
  <si>
    <t>Kwazulu-Natal: Amajuba(DC25) - Table C7 Quarterly Budget Statement - Cash Flows for 4th Quarter ended 30 June 2017 (Figures Finalised as at 2017/07/28)</t>
  </si>
  <si>
    <t>Kwazulu-Natal: eDumbe(KZN261) - Table C7 Quarterly Budget Statement - Cash Flows for 4th Quarter ended 30 June 2017 (Figures Finalised as at 2017/07/28)</t>
  </si>
  <si>
    <t>Kwazulu-Natal: uPhongolo(KZN262) - Table C7 Quarterly Budget Statement - Cash Flows for 4th Quarter ended 30 June 2017 (Figures Finalised as at 2017/07/28)</t>
  </si>
  <si>
    <t>Kwazulu-Natal: Abaqulusi(KZN263) - Table C7 Quarterly Budget Statement - Cash Flows for 4th Quarter ended 30 June 2017 (Figures Finalised as at 2017/07/28)</t>
  </si>
  <si>
    <t>Kwazulu-Natal: Nongoma(KZN265) - Table C7 Quarterly Budget Statement - Cash Flows for 4th Quarter ended 30 June 2017 (Figures Finalised as at 2017/07/28)</t>
  </si>
  <si>
    <t>Kwazulu-Natal: Ulundi(KZN266) - Table C7 Quarterly Budget Statement - Cash Flows for 4th Quarter ended 30 June 2017 (Figures Finalised as at 2017/07/28)</t>
  </si>
  <si>
    <t>Kwazulu-Natal: Zululand(DC26) - Table C7 Quarterly Budget Statement - Cash Flows for 4th Quarter ended 30 June 2017 (Figures Finalised as at 2017/07/28)</t>
  </si>
  <si>
    <t>Kwazulu-Natal: Umhlabuyalingana(KZN271) - Table C7 Quarterly Budget Statement - Cash Flows for 4th Quarter ended 30 June 2017 (Figures Finalised as at 2017/07/28)</t>
  </si>
  <si>
    <t>Kwazulu-Natal: Jozini(KZN272) - Table C7 Quarterly Budget Statement - Cash Flows for 4th Quarter ended 30 June 2017 (Figures Finalised as at 2017/07/28)</t>
  </si>
  <si>
    <t>Kwazulu-Natal: Mtubatuba(KZN275) - Table C7 Quarterly Budget Statement - Cash Flows for 4th Quarter ended 30 June 2017 (Figures Finalised as at 2017/07/28)</t>
  </si>
  <si>
    <t>Kwazulu-Natal: The New Big 5 False Bay(KZN276) - Table C7 Quarterly Budget Statement - Cash Flows for 4th Quarter ended 30 June 2017 (Figures Finalised as at 2017/07/28)</t>
  </si>
  <si>
    <t>Kwazulu-Natal: Umkhanyakude(DC27) - Table C7 Quarterly Budget Statement - Cash Flows for 4th Quarter ended 30 June 2017 (Figures Finalised as at 2017/07/28)</t>
  </si>
  <si>
    <t>Kwazulu-Natal: Mfolozi(KZN281) - Table C7 Quarterly Budget Statement - Cash Flows for 4th Quarter ended 30 June 2017 (Figures Finalised as at 2017/07/28)</t>
  </si>
  <si>
    <t>Kwazulu-Natal: uMhlathuze(KZN282) - Table C7 Quarterly Budget Statement - Cash Flows for 4th Quarter ended 30 June 2017 (Figures Finalised as at 2017/07/28)</t>
  </si>
  <si>
    <t>Kwazulu-Natal: uMlalazi(KZN284) - Table C7 Quarterly Budget Statement - Cash Flows for 4th Quarter ended 30 June 2017 (Figures Finalised as at 2017/07/28)</t>
  </si>
  <si>
    <t>Kwazulu-Natal: Mthonjaneni(KZN285) - Table C7 Quarterly Budget Statement - Cash Flows for 4th Quarter ended 30 June 2017 (Figures Finalised as at 2017/07/28)</t>
  </si>
  <si>
    <t>Kwazulu-Natal: Nkandla(KZN286) - Table C7 Quarterly Budget Statement - Cash Flows for 4th Quarter ended 30 June 2017 (Figures Finalised as at 2017/07/28)</t>
  </si>
  <si>
    <t>Kwazulu-Natal: King Cetshwayo(DC28) - Table C7 Quarterly Budget Statement - Cash Flows for 4th Quarter ended 30 June 2017 (Figures Finalised as at 2017/07/28)</t>
  </si>
  <si>
    <t>Kwazulu-Natal: Mandeni(KZN291) - Table C7 Quarterly Budget Statement - Cash Flows for 4th Quarter ended 30 June 2017 (Figures Finalised as at 2017/07/28)</t>
  </si>
  <si>
    <t>Kwazulu-Natal: KwaDukuza(KZN292) - Table C7 Quarterly Budget Statement - Cash Flows for 4th Quarter ended 30 June 2017 (Figures Finalised as at 2017/07/28)</t>
  </si>
  <si>
    <t>Kwazulu-Natal: Ndwedwe(KZN293) - Table C7 Quarterly Budget Statement - Cash Flows for 4th Quarter ended 30 June 2017 (Figures Finalised as at 2017/07/28)</t>
  </si>
  <si>
    <t>Kwazulu-Natal: Maphumulo(KZN294) - Table C7 Quarterly Budget Statement - Cash Flows for 4th Quarter ended 30 June 2017 (Figures Finalised as at 2017/07/28)</t>
  </si>
  <si>
    <t>Kwazulu-Natal: iLembe(DC29) - Table C7 Quarterly Budget Statement - Cash Flows for 4th Quarter ended 30 June 2017 (Figures Finalised as at 2017/07/28)</t>
  </si>
  <si>
    <t>Kwazulu-Natal: Greater Kokstad(KZN433) - Table C7 Quarterly Budget Statement - Cash Flows for 4th Quarter ended 30 June 2017 (Figures Finalised as at 2017/07/28)</t>
  </si>
  <si>
    <t>Kwazulu-Natal: Ubuhlebezwe(KZN434) - Table C7 Quarterly Budget Statement - Cash Flows for 4th Quarter ended 30 June 2017 (Figures Finalised as at 2017/07/28)</t>
  </si>
  <si>
    <t>Kwazulu-Natal: Umzimkhulu(KZN435) - Table C7 Quarterly Budget Statement - Cash Flows for 4th Quarter ended 30 June 2017 (Figures Finalised as at 2017/07/28)</t>
  </si>
  <si>
    <t>Kwazulu-Natal: Dr Nkosazana Dlamini Zuma(KZN436) - Table C7 Quarterly Budget Statement - Cash Flows for 4th Quarter ended 30 June 2017 (Figures Finalised as at 2017/07/28)</t>
  </si>
  <si>
    <t>Kwazulu-Natal: Harry Gwala(DC43) - Table C7 Quarterly Budget Statement - Cash Flows for 4th Quarter ended 30 June 2017 (Figures Finalised as at 2017/07/28)</t>
  </si>
  <si>
    <t>Summary - Table C7 Quarterly Budget Statement - Cash Flows for 4th Quarter ended 30 June 2017 (Figures Finalised as at 2017/07/28)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</si>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</sst>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2" fontId="2" fillId="0" borderId="19" xfId="0" applyNumberFormat="1" applyFont="1" applyFill="1" applyBorder="1" applyAlignment="1" applyProtection="1">
      <alignment horizontal="center"/>
      <protection/>
    </xf>
    <xf numFmtId="172" fontId="2" fillId="0" borderId="20" xfId="0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2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2" fontId="3" fillId="0" borderId="23" xfId="0" applyNumberFormat="1" applyFont="1" applyFill="1" applyBorder="1" applyAlignment="1" applyProtection="1">
      <alignment/>
      <protection/>
    </xf>
    <xf numFmtId="172" fontId="3" fillId="0" borderId="24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171" fontId="3" fillId="0" borderId="22" xfId="0" applyNumberFormat="1" applyFont="1" applyFill="1" applyBorder="1" applyAlignment="1" applyProtection="1">
      <alignment/>
      <protection/>
    </xf>
    <xf numFmtId="172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72" fontId="2" fillId="0" borderId="28" xfId="0" applyNumberFormat="1" applyFont="1" applyFill="1" applyBorder="1" applyAlignment="1" applyProtection="1">
      <alignment/>
      <protection/>
    </xf>
    <xf numFmtId="172" fontId="2" fillId="0" borderId="29" xfId="0" applyNumberFormat="1" applyFont="1" applyFill="1" applyBorder="1" applyAlignment="1" applyProtection="1">
      <alignment/>
      <protection/>
    </xf>
    <xf numFmtId="172" fontId="2" fillId="0" borderId="27" xfId="0" applyNumberFormat="1" applyFont="1" applyFill="1" applyBorder="1" applyAlignment="1" applyProtection="1">
      <alignment/>
      <protection/>
    </xf>
    <xf numFmtId="171" fontId="2" fillId="0" borderId="27" xfId="0" applyNumberFormat="1" applyFont="1" applyFill="1" applyBorder="1" applyAlignment="1" applyProtection="1">
      <alignment/>
      <protection/>
    </xf>
    <xf numFmtId="172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2" fontId="2" fillId="0" borderId="23" xfId="0" applyNumberFormat="1" applyFont="1" applyFill="1" applyBorder="1" applyAlignment="1" applyProtection="1">
      <alignment/>
      <protection/>
    </xf>
    <xf numFmtId="172" fontId="2" fillId="0" borderId="24" xfId="0" applyNumberFormat="1" applyFont="1" applyFill="1" applyBorder="1" applyAlignment="1" applyProtection="1">
      <alignment/>
      <protection/>
    </xf>
    <xf numFmtId="172" fontId="2" fillId="0" borderId="22" xfId="0" applyNumberFormat="1" applyFont="1" applyFill="1" applyBorder="1" applyAlignment="1" applyProtection="1">
      <alignment/>
      <protection/>
    </xf>
    <xf numFmtId="171" fontId="2" fillId="0" borderId="22" xfId="0" applyNumberFormat="1" applyFont="1" applyFill="1" applyBorder="1" applyAlignment="1" applyProtection="1">
      <alignment/>
      <protection/>
    </xf>
    <xf numFmtId="172" fontId="2" fillId="0" borderId="25" xfId="0" applyNumberFormat="1" applyFont="1" applyFill="1" applyBorder="1" applyAlignment="1" applyProtection="1">
      <alignment/>
      <protection/>
    </xf>
    <xf numFmtId="172" fontId="3" fillId="0" borderId="22" xfId="42" applyNumberFormat="1" applyFont="1" applyFill="1" applyBorder="1" applyAlignment="1" applyProtection="1">
      <alignment/>
      <protection/>
    </xf>
    <xf numFmtId="171" fontId="3" fillId="0" borderId="22" xfId="42" applyNumberFormat="1" applyFont="1" applyFill="1" applyBorder="1" applyAlignment="1" applyProtection="1">
      <alignment/>
      <protection/>
    </xf>
    <xf numFmtId="172" fontId="3" fillId="0" borderId="25" xfId="42" applyNumberFormat="1" applyFont="1" applyFill="1" applyBorder="1" applyAlignment="1" applyProtection="1">
      <alignment/>
      <protection/>
    </xf>
    <xf numFmtId="172" fontId="3" fillId="0" borderId="24" xfId="42" applyNumberFormat="1" applyFont="1" applyFill="1" applyBorder="1" applyAlignment="1" applyProtection="1">
      <alignment/>
      <protection/>
    </xf>
    <xf numFmtId="172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72" fontId="2" fillId="0" borderId="31" xfId="0" applyNumberFormat="1" applyFont="1" applyFill="1" applyBorder="1" applyAlignment="1" applyProtection="1">
      <alignment/>
      <protection/>
    </xf>
    <xf numFmtId="172" fontId="2" fillId="0" borderId="32" xfId="0" applyNumberFormat="1" applyFont="1" applyFill="1" applyBorder="1" applyAlignment="1" applyProtection="1">
      <alignment/>
      <protection/>
    </xf>
    <xf numFmtId="172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2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114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9864289421</v>
      </c>
      <c r="D6" s="17"/>
      <c r="E6" s="18">
        <v>9316735790</v>
      </c>
      <c r="F6" s="19">
        <v>9321382887</v>
      </c>
      <c r="G6" s="19">
        <v>405164444</v>
      </c>
      <c r="H6" s="19">
        <v>404085168</v>
      </c>
      <c r="I6" s="19">
        <v>1586288441</v>
      </c>
      <c r="J6" s="19">
        <v>2395538053</v>
      </c>
      <c r="K6" s="19">
        <v>998679921</v>
      </c>
      <c r="L6" s="19">
        <v>843353911</v>
      </c>
      <c r="M6" s="19">
        <v>843390571</v>
      </c>
      <c r="N6" s="19">
        <v>2685424403</v>
      </c>
      <c r="O6" s="19">
        <v>824117041</v>
      </c>
      <c r="P6" s="19">
        <v>860679509</v>
      </c>
      <c r="Q6" s="19">
        <v>848851592</v>
      </c>
      <c r="R6" s="19">
        <v>2533648142</v>
      </c>
      <c r="S6" s="19">
        <v>901343736</v>
      </c>
      <c r="T6" s="19">
        <v>827937539</v>
      </c>
      <c r="U6" s="19">
        <v>636237421</v>
      </c>
      <c r="V6" s="19">
        <v>2365518696</v>
      </c>
      <c r="W6" s="19">
        <v>9980129294</v>
      </c>
      <c r="X6" s="19">
        <v>9321382887</v>
      </c>
      <c r="Y6" s="19">
        <v>658746407</v>
      </c>
      <c r="Z6" s="20">
        <v>7.07</v>
      </c>
      <c r="AA6" s="21">
        <v>9321382887</v>
      </c>
    </row>
    <row r="7" spans="1:27" ht="13.5">
      <c r="A7" s="22" t="s">
        <v>34</v>
      </c>
      <c r="B7" s="16"/>
      <c r="C7" s="17">
        <v>21968170360</v>
      </c>
      <c r="D7" s="17"/>
      <c r="E7" s="18">
        <v>25197152292</v>
      </c>
      <c r="F7" s="19">
        <v>25343634279</v>
      </c>
      <c r="G7" s="19">
        <v>1093113200</v>
      </c>
      <c r="H7" s="19">
        <v>1301175283</v>
      </c>
      <c r="I7" s="19">
        <v>2811775458</v>
      </c>
      <c r="J7" s="19">
        <v>5206063941</v>
      </c>
      <c r="K7" s="19">
        <v>2262671998</v>
      </c>
      <c r="L7" s="19">
        <v>2200472717</v>
      </c>
      <c r="M7" s="19">
        <v>2068639588</v>
      </c>
      <c r="N7" s="19">
        <v>6531784303</v>
      </c>
      <c r="O7" s="19">
        <v>2060486951</v>
      </c>
      <c r="P7" s="19">
        <v>2234786350</v>
      </c>
      <c r="Q7" s="19">
        <v>2205713797</v>
      </c>
      <c r="R7" s="19">
        <v>6500987098</v>
      </c>
      <c r="S7" s="19">
        <v>1977167575</v>
      </c>
      <c r="T7" s="19">
        <v>2251965487</v>
      </c>
      <c r="U7" s="19">
        <v>1775745453</v>
      </c>
      <c r="V7" s="19">
        <v>6004878515</v>
      </c>
      <c r="W7" s="19">
        <v>24243713857</v>
      </c>
      <c r="X7" s="19">
        <v>25343634279</v>
      </c>
      <c r="Y7" s="19">
        <v>-1099920422</v>
      </c>
      <c r="Z7" s="20">
        <v>-4.34</v>
      </c>
      <c r="AA7" s="21">
        <v>25343634279</v>
      </c>
    </row>
    <row r="8" spans="1:27" ht="13.5">
      <c r="A8" s="22" t="s">
        <v>35</v>
      </c>
      <c r="B8" s="16"/>
      <c r="C8" s="17">
        <v>2957438620</v>
      </c>
      <c r="D8" s="17"/>
      <c r="E8" s="18">
        <v>4171561900</v>
      </c>
      <c r="F8" s="19">
        <v>4395045894</v>
      </c>
      <c r="G8" s="19">
        <v>879932226</v>
      </c>
      <c r="H8" s="19">
        <v>252346171</v>
      </c>
      <c r="I8" s="19">
        <v>1153138929</v>
      </c>
      <c r="J8" s="19">
        <v>2285417326</v>
      </c>
      <c r="K8" s="19">
        <v>149708105</v>
      </c>
      <c r="L8" s="19">
        <v>1266383407</v>
      </c>
      <c r="M8" s="19">
        <v>398901814</v>
      </c>
      <c r="N8" s="19">
        <v>1814993326</v>
      </c>
      <c r="O8" s="19">
        <v>357443852</v>
      </c>
      <c r="P8" s="19">
        <v>277062719</v>
      </c>
      <c r="Q8" s="19">
        <v>1038163541</v>
      </c>
      <c r="R8" s="19">
        <v>1672670112</v>
      </c>
      <c r="S8" s="19">
        <v>875249474</v>
      </c>
      <c r="T8" s="19">
        <v>239509237</v>
      </c>
      <c r="U8" s="19">
        <v>2164681293</v>
      </c>
      <c r="V8" s="19">
        <v>3279440004</v>
      </c>
      <c r="W8" s="19">
        <v>9052520768</v>
      </c>
      <c r="X8" s="19">
        <v>4395045894</v>
      </c>
      <c r="Y8" s="19">
        <v>4657474874</v>
      </c>
      <c r="Z8" s="20">
        <v>105.97</v>
      </c>
      <c r="AA8" s="21">
        <v>4395045894</v>
      </c>
    </row>
    <row r="9" spans="1:27" ht="13.5">
      <c r="A9" s="22" t="s">
        <v>36</v>
      </c>
      <c r="B9" s="16"/>
      <c r="C9" s="17">
        <v>10879688486</v>
      </c>
      <c r="D9" s="17"/>
      <c r="E9" s="18">
        <v>11937106683</v>
      </c>
      <c r="F9" s="19">
        <v>11853069098</v>
      </c>
      <c r="G9" s="19">
        <v>3972111372</v>
      </c>
      <c r="H9" s="19">
        <v>1060338724</v>
      </c>
      <c r="I9" s="19">
        <v>-668540843</v>
      </c>
      <c r="J9" s="19">
        <v>4363909253</v>
      </c>
      <c r="K9" s="19">
        <v>75648662</v>
      </c>
      <c r="L9" s="19">
        <v>289752693</v>
      </c>
      <c r="M9" s="19">
        <v>3045863245</v>
      </c>
      <c r="N9" s="19">
        <v>3411264600</v>
      </c>
      <c r="O9" s="19">
        <v>67903085</v>
      </c>
      <c r="P9" s="19">
        <v>170354268</v>
      </c>
      <c r="Q9" s="19">
        <v>2681871032</v>
      </c>
      <c r="R9" s="19">
        <v>2920128385</v>
      </c>
      <c r="S9" s="19">
        <v>690663094</v>
      </c>
      <c r="T9" s="19">
        <v>10883368</v>
      </c>
      <c r="U9" s="19">
        <v>42487044</v>
      </c>
      <c r="V9" s="19">
        <v>744033506</v>
      </c>
      <c r="W9" s="19">
        <v>11439335744</v>
      </c>
      <c r="X9" s="19">
        <v>11853069098</v>
      </c>
      <c r="Y9" s="19">
        <v>-413733354</v>
      </c>
      <c r="Z9" s="20">
        <v>-3.49</v>
      </c>
      <c r="AA9" s="21">
        <v>11853069098</v>
      </c>
    </row>
    <row r="10" spans="1:27" ht="13.5">
      <c r="A10" s="22" t="s">
        <v>37</v>
      </c>
      <c r="B10" s="16"/>
      <c r="C10" s="17">
        <v>8340260269</v>
      </c>
      <c r="D10" s="17"/>
      <c r="E10" s="18">
        <v>9056241868</v>
      </c>
      <c r="F10" s="19">
        <v>9172964471</v>
      </c>
      <c r="G10" s="19">
        <v>2206568452</v>
      </c>
      <c r="H10" s="19">
        <v>322374817</v>
      </c>
      <c r="I10" s="19">
        <v>429833610</v>
      </c>
      <c r="J10" s="19">
        <v>2958776879</v>
      </c>
      <c r="K10" s="19">
        <v>670932495</v>
      </c>
      <c r="L10" s="19">
        <v>582581741</v>
      </c>
      <c r="M10" s="19">
        <v>1312936126</v>
      </c>
      <c r="N10" s="19">
        <v>2566450362</v>
      </c>
      <c r="O10" s="19">
        <v>603762803</v>
      </c>
      <c r="P10" s="19">
        <v>186543779</v>
      </c>
      <c r="Q10" s="19">
        <v>1127857793</v>
      </c>
      <c r="R10" s="19">
        <v>1918164375</v>
      </c>
      <c r="S10" s="19">
        <v>321521093</v>
      </c>
      <c r="T10" s="19">
        <v>151810073</v>
      </c>
      <c r="U10" s="19">
        <v>33686646</v>
      </c>
      <c r="V10" s="19">
        <v>507017812</v>
      </c>
      <c r="W10" s="19">
        <v>7950409428</v>
      </c>
      <c r="X10" s="19">
        <v>9172964471</v>
      </c>
      <c r="Y10" s="19">
        <v>-1222555043</v>
      </c>
      <c r="Z10" s="20">
        <v>-13.33</v>
      </c>
      <c r="AA10" s="21">
        <v>9172964471</v>
      </c>
    </row>
    <row r="11" spans="1:27" ht="13.5">
      <c r="A11" s="22" t="s">
        <v>38</v>
      </c>
      <c r="B11" s="16"/>
      <c r="C11" s="17">
        <v>1300940005</v>
      </c>
      <c r="D11" s="17"/>
      <c r="E11" s="18">
        <v>1439483498</v>
      </c>
      <c r="F11" s="19">
        <v>1461424145</v>
      </c>
      <c r="G11" s="19">
        <v>140841690</v>
      </c>
      <c r="H11" s="19">
        <v>127150476</v>
      </c>
      <c r="I11" s="19">
        <v>185631585</v>
      </c>
      <c r="J11" s="19">
        <v>453623751</v>
      </c>
      <c r="K11" s="19">
        <v>94365847</v>
      </c>
      <c r="L11" s="19">
        <v>144951135</v>
      </c>
      <c r="M11" s="19">
        <v>68784915</v>
      </c>
      <c r="N11" s="19">
        <v>308101897</v>
      </c>
      <c r="O11" s="19">
        <v>105041038</v>
      </c>
      <c r="P11" s="19">
        <v>115924205</v>
      </c>
      <c r="Q11" s="19">
        <v>434836653</v>
      </c>
      <c r="R11" s="19">
        <v>655801896</v>
      </c>
      <c r="S11" s="19">
        <v>124355982</v>
      </c>
      <c r="T11" s="19">
        <v>56669443</v>
      </c>
      <c r="U11" s="19">
        <v>123697924</v>
      </c>
      <c r="V11" s="19">
        <v>304723349</v>
      </c>
      <c r="W11" s="19">
        <v>1722250893</v>
      </c>
      <c r="X11" s="19">
        <v>1461424145</v>
      </c>
      <c r="Y11" s="19">
        <v>260826748</v>
      </c>
      <c r="Z11" s="20">
        <v>17.85</v>
      </c>
      <c r="AA11" s="21">
        <v>1461424145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>
        <v>800</v>
      </c>
      <c r="J12" s="19">
        <v>800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>
        <v>800</v>
      </c>
      <c r="X12" s="19"/>
      <c r="Y12" s="19">
        <v>800</v>
      </c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-40580960761</v>
      </c>
      <c r="D14" s="17"/>
      <c r="E14" s="18">
        <v>-45977774004</v>
      </c>
      <c r="F14" s="19">
        <v>-47071591307</v>
      </c>
      <c r="G14" s="19">
        <v>-5407302654</v>
      </c>
      <c r="H14" s="19">
        <v>-4226670159</v>
      </c>
      <c r="I14" s="19">
        <v>-4595312696</v>
      </c>
      <c r="J14" s="19">
        <v>-14229285509</v>
      </c>
      <c r="K14" s="19">
        <v>-3927031616</v>
      </c>
      <c r="L14" s="19">
        <v>-4621496080</v>
      </c>
      <c r="M14" s="19">
        <v>-4792508717</v>
      </c>
      <c r="N14" s="19">
        <v>-13341036413</v>
      </c>
      <c r="O14" s="19">
        <v>-4042316940</v>
      </c>
      <c r="P14" s="19">
        <v>-4600145785</v>
      </c>
      <c r="Q14" s="19">
        <v>-4129521722</v>
      </c>
      <c r="R14" s="19">
        <v>-12771984447</v>
      </c>
      <c r="S14" s="19">
        <v>-3512042840</v>
      </c>
      <c r="T14" s="19">
        <v>-3245277559</v>
      </c>
      <c r="U14" s="19">
        <v>-2883486586</v>
      </c>
      <c r="V14" s="19">
        <v>-9640806985</v>
      </c>
      <c r="W14" s="19">
        <v>-49983113354</v>
      </c>
      <c r="X14" s="19">
        <v>-47071591307</v>
      </c>
      <c r="Y14" s="19">
        <v>-2911522047</v>
      </c>
      <c r="Z14" s="20">
        <v>6.19</v>
      </c>
      <c r="AA14" s="21">
        <v>-47071591307</v>
      </c>
    </row>
    <row r="15" spans="1:27" ht="13.5">
      <c r="A15" s="22" t="s">
        <v>42</v>
      </c>
      <c r="B15" s="16"/>
      <c r="C15" s="17">
        <v>-1276791310</v>
      </c>
      <c r="D15" s="17"/>
      <c r="E15" s="18">
        <v>-1798665944</v>
      </c>
      <c r="F15" s="19">
        <v>-1814036203</v>
      </c>
      <c r="G15" s="19">
        <v>-24520768</v>
      </c>
      <c r="H15" s="19">
        <v>-22949911</v>
      </c>
      <c r="I15" s="19">
        <v>-91160954</v>
      </c>
      <c r="J15" s="19">
        <v>-138631633</v>
      </c>
      <c r="K15" s="19">
        <v>-9784908</v>
      </c>
      <c r="L15" s="19">
        <v>-10102222</v>
      </c>
      <c r="M15" s="19">
        <v>-341676866</v>
      </c>
      <c r="N15" s="19">
        <v>-361563996</v>
      </c>
      <c r="O15" s="19">
        <v>-145599572</v>
      </c>
      <c r="P15" s="19">
        <v>3511615</v>
      </c>
      <c r="Q15" s="19">
        <v>-363021153</v>
      </c>
      <c r="R15" s="19">
        <v>-505109110</v>
      </c>
      <c r="S15" s="19">
        <v>-12038689</v>
      </c>
      <c r="T15" s="19">
        <v>-24373812</v>
      </c>
      <c r="U15" s="19">
        <v>-462372833</v>
      </c>
      <c r="V15" s="19">
        <v>-498785334</v>
      </c>
      <c r="W15" s="19">
        <v>-1504090073</v>
      </c>
      <c r="X15" s="19">
        <v>-1814036203</v>
      </c>
      <c r="Y15" s="19">
        <v>309946130</v>
      </c>
      <c r="Z15" s="20">
        <v>-17.09</v>
      </c>
      <c r="AA15" s="21">
        <v>-1814036203</v>
      </c>
    </row>
    <row r="16" spans="1:27" ht="13.5">
      <c r="A16" s="22" t="s">
        <v>43</v>
      </c>
      <c r="B16" s="16"/>
      <c r="C16" s="17">
        <v>-351361928</v>
      </c>
      <c r="D16" s="17"/>
      <c r="E16" s="18">
        <v>-473249629</v>
      </c>
      <c r="F16" s="19">
        <v>-594103042</v>
      </c>
      <c r="G16" s="19">
        <v>-46835658</v>
      </c>
      <c r="H16" s="19">
        <v>-13345604</v>
      </c>
      <c r="I16" s="19">
        <v>-75643312</v>
      </c>
      <c r="J16" s="19">
        <v>-135824574</v>
      </c>
      <c r="K16" s="19">
        <v>-30150122</v>
      </c>
      <c r="L16" s="19">
        <v>-23004714</v>
      </c>
      <c r="M16" s="19">
        <v>-85379966</v>
      </c>
      <c r="N16" s="19">
        <v>-138534802</v>
      </c>
      <c r="O16" s="19">
        <v>-31792315</v>
      </c>
      <c r="P16" s="19">
        <v>-26016368</v>
      </c>
      <c r="Q16" s="19">
        <v>-40815215</v>
      </c>
      <c r="R16" s="19">
        <v>-98623898</v>
      </c>
      <c r="S16" s="19">
        <v>-81126081</v>
      </c>
      <c r="T16" s="19">
        <v>-82593247</v>
      </c>
      <c r="U16" s="19">
        <v>-30726766</v>
      </c>
      <c r="V16" s="19">
        <v>-194446094</v>
      </c>
      <c r="W16" s="19">
        <v>-567429368</v>
      </c>
      <c r="X16" s="19">
        <v>-594103042</v>
      </c>
      <c r="Y16" s="19">
        <v>26673674</v>
      </c>
      <c r="Z16" s="20">
        <v>-4.49</v>
      </c>
      <c r="AA16" s="21">
        <v>-594103042</v>
      </c>
    </row>
    <row r="17" spans="1:27" ht="13.5">
      <c r="A17" s="23" t="s">
        <v>44</v>
      </c>
      <c r="B17" s="24"/>
      <c r="C17" s="25">
        <f aca="true" t="shared" si="0" ref="C17:Y17">SUM(C6:C16)</f>
        <v>13101673162</v>
      </c>
      <c r="D17" s="25">
        <f>SUM(D6:D16)</f>
        <v>0</v>
      </c>
      <c r="E17" s="26">
        <f t="shared" si="0"/>
        <v>12868592454</v>
      </c>
      <c r="F17" s="27">
        <f t="shared" si="0"/>
        <v>12067790222</v>
      </c>
      <c r="G17" s="27">
        <f t="shared" si="0"/>
        <v>3219072304</v>
      </c>
      <c r="H17" s="27">
        <f t="shared" si="0"/>
        <v>-795495035</v>
      </c>
      <c r="I17" s="27">
        <f t="shared" si="0"/>
        <v>736011018</v>
      </c>
      <c r="J17" s="27">
        <f t="shared" si="0"/>
        <v>3159588287</v>
      </c>
      <c r="K17" s="27">
        <f t="shared" si="0"/>
        <v>285040382</v>
      </c>
      <c r="L17" s="27">
        <f t="shared" si="0"/>
        <v>672892588</v>
      </c>
      <c r="M17" s="27">
        <f t="shared" si="0"/>
        <v>2518950710</v>
      </c>
      <c r="N17" s="27">
        <f t="shared" si="0"/>
        <v>3476883680</v>
      </c>
      <c r="O17" s="27">
        <f t="shared" si="0"/>
        <v>-200954057</v>
      </c>
      <c r="P17" s="27">
        <f t="shared" si="0"/>
        <v>-777299708</v>
      </c>
      <c r="Q17" s="27">
        <f t="shared" si="0"/>
        <v>3803936318</v>
      </c>
      <c r="R17" s="27">
        <f t="shared" si="0"/>
        <v>2825682553</v>
      </c>
      <c r="S17" s="27">
        <f t="shared" si="0"/>
        <v>1285093344</v>
      </c>
      <c r="T17" s="27">
        <f t="shared" si="0"/>
        <v>186530529</v>
      </c>
      <c r="U17" s="27">
        <f t="shared" si="0"/>
        <v>1399949596</v>
      </c>
      <c r="V17" s="27">
        <f t="shared" si="0"/>
        <v>2871573469</v>
      </c>
      <c r="W17" s="27">
        <f t="shared" si="0"/>
        <v>12333727989</v>
      </c>
      <c r="X17" s="27">
        <f t="shared" si="0"/>
        <v>12067790222</v>
      </c>
      <c r="Y17" s="27">
        <f t="shared" si="0"/>
        <v>265937767</v>
      </c>
      <c r="Z17" s="28">
        <f>+IF(X17&lt;&gt;0,+(Y17/X17)*100,0)</f>
        <v>2.2036989548855948</v>
      </c>
      <c r="AA17" s="29">
        <f>SUM(AA6:AA16)</f>
        <v>12067790222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59103201</v>
      </c>
      <c r="D21" s="17"/>
      <c r="E21" s="18">
        <v>219093902</v>
      </c>
      <c r="F21" s="19">
        <v>208597440</v>
      </c>
      <c r="G21" s="36">
        <v>22997682</v>
      </c>
      <c r="H21" s="36">
        <v>13315115</v>
      </c>
      <c r="I21" s="36">
        <v>23275543</v>
      </c>
      <c r="J21" s="19">
        <v>59588340</v>
      </c>
      <c r="K21" s="36">
        <v>8116923</v>
      </c>
      <c r="L21" s="36">
        <v>-2864561</v>
      </c>
      <c r="M21" s="19">
        <v>5375274</v>
      </c>
      <c r="N21" s="36">
        <v>10627636</v>
      </c>
      <c r="O21" s="36">
        <v>-986803</v>
      </c>
      <c r="P21" s="36">
        <v>2668261</v>
      </c>
      <c r="Q21" s="19">
        <v>9672183</v>
      </c>
      <c r="R21" s="36">
        <v>11353641</v>
      </c>
      <c r="S21" s="36">
        <v>-261118</v>
      </c>
      <c r="T21" s="19">
        <v>17758500</v>
      </c>
      <c r="U21" s="36">
        <v>-444457</v>
      </c>
      <c r="V21" s="36">
        <v>17052925</v>
      </c>
      <c r="W21" s="36">
        <v>98622542</v>
      </c>
      <c r="X21" s="19">
        <v>208597440</v>
      </c>
      <c r="Y21" s="36">
        <v>-109974898</v>
      </c>
      <c r="Z21" s="37">
        <v>-52.72</v>
      </c>
      <c r="AA21" s="38">
        <v>208597440</v>
      </c>
    </row>
    <row r="22" spans="1:27" ht="13.5">
      <c r="A22" s="22" t="s">
        <v>47</v>
      </c>
      <c r="B22" s="16"/>
      <c r="C22" s="17">
        <v>274998</v>
      </c>
      <c r="D22" s="17"/>
      <c r="E22" s="39">
        <v>-1746250</v>
      </c>
      <c r="F22" s="36">
        <v>-1580250</v>
      </c>
      <c r="G22" s="19">
        <v>3559152</v>
      </c>
      <c r="H22" s="19">
        <v>11603</v>
      </c>
      <c r="I22" s="19">
        <v>11796</v>
      </c>
      <c r="J22" s="19">
        <v>3582551</v>
      </c>
      <c r="K22" s="19">
        <v>12077</v>
      </c>
      <c r="L22" s="19">
        <v>4932043</v>
      </c>
      <c r="M22" s="36"/>
      <c r="N22" s="19">
        <v>4944120</v>
      </c>
      <c r="O22" s="19"/>
      <c r="P22" s="19">
        <v>1000000</v>
      </c>
      <c r="Q22" s="19">
        <v>80849000</v>
      </c>
      <c r="R22" s="19">
        <v>81849000</v>
      </c>
      <c r="S22" s="19">
        <v>2602342</v>
      </c>
      <c r="T22" s="36">
        <v>269176</v>
      </c>
      <c r="U22" s="19">
        <v>-80091462</v>
      </c>
      <c r="V22" s="19">
        <v>-77219944</v>
      </c>
      <c r="W22" s="19">
        <v>13155727</v>
      </c>
      <c r="X22" s="19">
        <v>-1580250</v>
      </c>
      <c r="Y22" s="19">
        <v>14735977</v>
      </c>
      <c r="Z22" s="20">
        <v>-932.51</v>
      </c>
      <c r="AA22" s="21">
        <v>-1580250</v>
      </c>
    </row>
    <row r="23" spans="1:27" ht="13.5">
      <c r="A23" s="22" t="s">
        <v>48</v>
      </c>
      <c r="B23" s="16"/>
      <c r="C23" s="40">
        <v>14253995</v>
      </c>
      <c r="D23" s="40"/>
      <c r="E23" s="18">
        <v>-2854359</v>
      </c>
      <c r="F23" s="19">
        <v>-6956655</v>
      </c>
      <c r="G23" s="36">
        <v>10341267</v>
      </c>
      <c r="H23" s="36">
        <v>19787978</v>
      </c>
      <c r="I23" s="36">
        <v>19064606</v>
      </c>
      <c r="J23" s="19">
        <v>49193851</v>
      </c>
      <c r="K23" s="36">
        <v>2221443</v>
      </c>
      <c r="L23" s="36">
        <v>10942164</v>
      </c>
      <c r="M23" s="19">
        <v>26456</v>
      </c>
      <c r="N23" s="36">
        <v>13190063</v>
      </c>
      <c r="O23" s="36">
        <v>21640</v>
      </c>
      <c r="P23" s="36">
        <v>1666</v>
      </c>
      <c r="Q23" s="19">
        <v>3561</v>
      </c>
      <c r="R23" s="36">
        <v>26867</v>
      </c>
      <c r="S23" s="36">
        <v>9700</v>
      </c>
      <c r="T23" s="19">
        <v>3128</v>
      </c>
      <c r="U23" s="36">
        <v>-11096</v>
      </c>
      <c r="V23" s="36">
        <v>1732</v>
      </c>
      <c r="W23" s="36">
        <v>62412513</v>
      </c>
      <c r="X23" s="19">
        <v>-6956655</v>
      </c>
      <c r="Y23" s="36">
        <v>69369168</v>
      </c>
      <c r="Z23" s="37">
        <v>-997.16</v>
      </c>
      <c r="AA23" s="38">
        <v>-6956655</v>
      </c>
    </row>
    <row r="24" spans="1:27" ht="13.5">
      <c r="A24" s="22" t="s">
        <v>49</v>
      </c>
      <c r="B24" s="16"/>
      <c r="C24" s="17">
        <v>-7253283</v>
      </c>
      <c r="D24" s="17"/>
      <c r="E24" s="18">
        <v>64778770</v>
      </c>
      <c r="F24" s="19">
        <v>40246240</v>
      </c>
      <c r="G24" s="19">
        <v>1051508805</v>
      </c>
      <c r="H24" s="19">
        <v>1021812762</v>
      </c>
      <c r="I24" s="19">
        <v>-2037838543</v>
      </c>
      <c r="J24" s="19">
        <v>35483024</v>
      </c>
      <c r="K24" s="19">
        <v>9521927</v>
      </c>
      <c r="L24" s="19">
        <v>2900000</v>
      </c>
      <c r="M24" s="19">
        <v>26466032</v>
      </c>
      <c r="N24" s="19">
        <v>38887959</v>
      </c>
      <c r="O24" s="19">
        <v>23317891</v>
      </c>
      <c r="P24" s="19">
        <v>22981519</v>
      </c>
      <c r="Q24" s="19">
        <v>53026484</v>
      </c>
      <c r="R24" s="19">
        <v>99325894</v>
      </c>
      <c r="S24" s="19">
        <v>21333873</v>
      </c>
      <c r="T24" s="19">
        <v>17010151</v>
      </c>
      <c r="U24" s="19">
        <v>45917888</v>
      </c>
      <c r="V24" s="19">
        <v>84261912</v>
      </c>
      <c r="W24" s="19">
        <v>257958789</v>
      </c>
      <c r="X24" s="19">
        <v>40246240</v>
      </c>
      <c r="Y24" s="19">
        <v>217712549</v>
      </c>
      <c r="Z24" s="20">
        <v>540.95</v>
      </c>
      <c r="AA24" s="21">
        <v>40246240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-10982928841</v>
      </c>
      <c r="D26" s="17"/>
      <c r="E26" s="18">
        <v>-13667643799</v>
      </c>
      <c r="F26" s="19">
        <v>-13683310128</v>
      </c>
      <c r="G26" s="19">
        <v>-926643779</v>
      </c>
      <c r="H26" s="19">
        <v>-891982127</v>
      </c>
      <c r="I26" s="19">
        <v>-1022080671</v>
      </c>
      <c r="J26" s="19">
        <v>-2840706577</v>
      </c>
      <c r="K26" s="19">
        <v>-813969032</v>
      </c>
      <c r="L26" s="19">
        <v>-820504015</v>
      </c>
      <c r="M26" s="19">
        <v>-839041272</v>
      </c>
      <c r="N26" s="19">
        <v>-2473514319</v>
      </c>
      <c r="O26" s="19">
        <v>-557754438</v>
      </c>
      <c r="P26" s="19">
        <v>-720206455</v>
      </c>
      <c r="Q26" s="19">
        <v>-1165131416</v>
      </c>
      <c r="R26" s="19">
        <v>-2443092309</v>
      </c>
      <c r="S26" s="19">
        <v>-1406453617</v>
      </c>
      <c r="T26" s="19">
        <v>-1212769771</v>
      </c>
      <c r="U26" s="19">
        <v>-1336715872</v>
      </c>
      <c r="V26" s="19">
        <v>-3955939260</v>
      </c>
      <c r="W26" s="19">
        <v>-11713252465</v>
      </c>
      <c r="X26" s="19">
        <v>-13683310128</v>
      </c>
      <c r="Y26" s="19">
        <v>1970057663</v>
      </c>
      <c r="Z26" s="20">
        <v>-14.4</v>
      </c>
      <c r="AA26" s="21">
        <v>-13683310128</v>
      </c>
    </row>
    <row r="27" spans="1:27" ht="13.5">
      <c r="A27" s="23" t="s">
        <v>51</v>
      </c>
      <c r="B27" s="24"/>
      <c r="C27" s="25">
        <f aca="true" t="shared" si="1" ref="C27:Y27">SUM(C21:C26)</f>
        <v>-10916549930</v>
      </c>
      <c r="D27" s="25">
        <f>SUM(D21:D26)</f>
        <v>0</v>
      </c>
      <c r="E27" s="26">
        <f t="shared" si="1"/>
        <v>-13388371736</v>
      </c>
      <c r="F27" s="27">
        <f t="shared" si="1"/>
        <v>-13443003353</v>
      </c>
      <c r="G27" s="27">
        <f t="shared" si="1"/>
        <v>161763127</v>
      </c>
      <c r="H27" s="27">
        <f t="shared" si="1"/>
        <v>162945331</v>
      </c>
      <c r="I27" s="27">
        <f t="shared" si="1"/>
        <v>-3017567269</v>
      </c>
      <c r="J27" s="27">
        <f t="shared" si="1"/>
        <v>-2692858811</v>
      </c>
      <c r="K27" s="27">
        <f t="shared" si="1"/>
        <v>-794096662</v>
      </c>
      <c r="L27" s="27">
        <f t="shared" si="1"/>
        <v>-804594369</v>
      </c>
      <c r="M27" s="27">
        <f t="shared" si="1"/>
        <v>-807173510</v>
      </c>
      <c r="N27" s="27">
        <f t="shared" si="1"/>
        <v>-2405864541</v>
      </c>
      <c r="O27" s="27">
        <f t="shared" si="1"/>
        <v>-535401710</v>
      </c>
      <c r="P27" s="27">
        <f t="shared" si="1"/>
        <v>-693555009</v>
      </c>
      <c r="Q27" s="27">
        <f t="shared" si="1"/>
        <v>-1021580188</v>
      </c>
      <c r="R27" s="27">
        <f t="shared" si="1"/>
        <v>-2250536907</v>
      </c>
      <c r="S27" s="27">
        <f t="shared" si="1"/>
        <v>-1382768820</v>
      </c>
      <c r="T27" s="27">
        <f t="shared" si="1"/>
        <v>-1177728816</v>
      </c>
      <c r="U27" s="27">
        <f t="shared" si="1"/>
        <v>-1371344999</v>
      </c>
      <c r="V27" s="27">
        <f t="shared" si="1"/>
        <v>-3931842635</v>
      </c>
      <c r="W27" s="27">
        <f t="shared" si="1"/>
        <v>-11281102894</v>
      </c>
      <c r="X27" s="27">
        <f t="shared" si="1"/>
        <v>-13443003353</v>
      </c>
      <c r="Y27" s="27">
        <f t="shared" si="1"/>
        <v>2161900459</v>
      </c>
      <c r="Z27" s="28">
        <f>+IF(X27&lt;&gt;0,+(Y27/X27)*100,0)</f>
        <v>-16.081975152654714</v>
      </c>
      <c r="AA27" s="29">
        <f>SUM(AA21:AA26)</f>
        <v>-13443003353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339334308</v>
      </c>
      <c r="D32" s="17"/>
      <c r="E32" s="18">
        <v>1592069163</v>
      </c>
      <c r="F32" s="19">
        <v>1568475503</v>
      </c>
      <c r="G32" s="19">
        <v>5465</v>
      </c>
      <c r="H32" s="19"/>
      <c r="I32" s="19">
        <v>221159000</v>
      </c>
      <c r="J32" s="19">
        <v>221164465</v>
      </c>
      <c r="K32" s="19"/>
      <c r="L32" s="19">
        <v>7000000</v>
      </c>
      <c r="M32" s="19">
        <v>228571000</v>
      </c>
      <c r="N32" s="19">
        <v>235571000</v>
      </c>
      <c r="O32" s="19"/>
      <c r="P32" s="19">
        <v>50000000</v>
      </c>
      <c r="Q32" s="19"/>
      <c r="R32" s="19">
        <v>50000000</v>
      </c>
      <c r="S32" s="19">
        <v>35453000</v>
      </c>
      <c r="T32" s="19"/>
      <c r="U32" s="19"/>
      <c r="V32" s="19">
        <v>35453000</v>
      </c>
      <c r="W32" s="19">
        <v>542188465</v>
      </c>
      <c r="X32" s="19">
        <v>1568475503</v>
      </c>
      <c r="Y32" s="19">
        <v>-1026287038</v>
      </c>
      <c r="Z32" s="20">
        <v>-65.43</v>
      </c>
      <c r="AA32" s="21">
        <v>1568475503</v>
      </c>
    </row>
    <row r="33" spans="1:27" ht="13.5">
      <c r="A33" s="22" t="s">
        <v>55</v>
      </c>
      <c r="B33" s="16"/>
      <c r="C33" s="17">
        <v>55761512</v>
      </c>
      <c r="D33" s="17"/>
      <c r="E33" s="18">
        <v>97401649</v>
      </c>
      <c r="F33" s="19">
        <v>94679739</v>
      </c>
      <c r="G33" s="19">
        <v>27483074</v>
      </c>
      <c r="H33" s="36">
        <v>5719149</v>
      </c>
      <c r="I33" s="36">
        <v>-5204848</v>
      </c>
      <c r="J33" s="36">
        <v>27997375</v>
      </c>
      <c r="K33" s="19">
        <v>4190809</v>
      </c>
      <c r="L33" s="19">
        <v>11900327</v>
      </c>
      <c r="M33" s="19">
        <v>-13998705</v>
      </c>
      <c r="N33" s="19">
        <v>2092431</v>
      </c>
      <c r="O33" s="36">
        <v>13879011</v>
      </c>
      <c r="P33" s="36">
        <v>541325</v>
      </c>
      <c r="Q33" s="36">
        <v>228840781</v>
      </c>
      <c r="R33" s="19">
        <v>243261117</v>
      </c>
      <c r="S33" s="19">
        <v>-80097026</v>
      </c>
      <c r="T33" s="19">
        <v>115065501</v>
      </c>
      <c r="U33" s="19">
        <v>83205605</v>
      </c>
      <c r="V33" s="36">
        <v>118174080</v>
      </c>
      <c r="W33" s="36">
        <v>391525003</v>
      </c>
      <c r="X33" s="36">
        <v>94679739</v>
      </c>
      <c r="Y33" s="19">
        <v>296845264</v>
      </c>
      <c r="Z33" s="20">
        <v>313.53</v>
      </c>
      <c r="AA33" s="21">
        <v>94679739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-1586265869</v>
      </c>
      <c r="D35" s="17"/>
      <c r="E35" s="18">
        <v>-1518458968</v>
      </c>
      <c r="F35" s="19">
        <v>-1507143810</v>
      </c>
      <c r="G35" s="19">
        <v>-52768932</v>
      </c>
      <c r="H35" s="19">
        <v>-62627231</v>
      </c>
      <c r="I35" s="19">
        <v>-244572329</v>
      </c>
      <c r="J35" s="19">
        <v>-359968492</v>
      </c>
      <c r="K35" s="19">
        <v>-4874512</v>
      </c>
      <c r="L35" s="19">
        <v>-4262833</v>
      </c>
      <c r="M35" s="19">
        <v>-267895079</v>
      </c>
      <c r="N35" s="19">
        <v>-277032424</v>
      </c>
      <c r="O35" s="19">
        <v>-146290403</v>
      </c>
      <c r="P35" s="19">
        <v>-54273888</v>
      </c>
      <c r="Q35" s="19">
        <v>-250075380</v>
      </c>
      <c r="R35" s="19">
        <v>-450639671</v>
      </c>
      <c r="S35" s="19">
        <v>-2580762</v>
      </c>
      <c r="T35" s="19">
        <v>-15127312</v>
      </c>
      <c r="U35" s="19">
        <v>-386880619</v>
      </c>
      <c r="V35" s="19">
        <v>-404588693</v>
      </c>
      <c r="W35" s="19">
        <v>-1492229280</v>
      </c>
      <c r="X35" s="19">
        <v>-1507143810</v>
      </c>
      <c r="Y35" s="19">
        <v>14914530</v>
      </c>
      <c r="Z35" s="20">
        <v>-0.99</v>
      </c>
      <c r="AA35" s="21">
        <v>-1507143810</v>
      </c>
    </row>
    <row r="36" spans="1:27" ht="13.5">
      <c r="A36" s="23" t="s">
        <v>57</v>
      </c>
      <c r="B36" s="24"/>
      <c r="C36" s="25">
        <f aca="true" t="shared" si="2" ref="C36:Y36">SUM(C31:C35)</f>
        <v>-1191170049</v>
      </c>
      <c r="D36" s="25">
        <f>SUM(D31:D35)</f>
        <v>0</v>
      </c>
      <c r="E36" s="26">
        <f t="shared" si="2"/>
        <v>171011844</v>
      </c>
      <c r="F36" s="27">
        <f t="shared" si="2"/>
        <v>156011432</v>
      </c>
      <c r="G36" s="27">
        <f t="shared" si="2"/>
        <v>-25280393</v>
      </c>
      <c r="H36" s="27">
        <f t="shared" si="2"/>
        <v>-56908082</v>
      </c>
      <c r="I36" s="27">
        <f t="shared" si="2"/>
        <v>-28618177</v>
      </c>
      <c r="J36" s="27">
        <f t="shared" si="2"/>
        <v>-110806652</v>
      </c>
      <c r="K36" s="27">
        <f t="shared" si="2"/>
        <v>-683703</v>
      </c>
      <c r="L36" s="27">
        <f t="shared" si="2"/>
        <v>14637494</v>
      </c>
      <c r="M36" s="27">
        <f t="shared" si="2"/>
        <v>-53322784</v>
      </c>
      <c r="N36" s="27">
        <f t="shared" si="2"/>
        <v>-39368993</v>
      </c>
      <c r="O36" s="27">
        <f t="shared" si="2"/>
        <v>-132411392</v>
      </c>
      <c r="P36" s="27">
        <f t="shared" si="2"/>
        <v>-3732563</v>
      </c>
      <c r="Q36" s="27">
        <f t="shared" si="2"/>
        <v>-21234599</v>
      </c>
      <c r="R36" s="27">
        <f t="shared" si="2"/>
        <v>-157378554</v>
      </c>
      <c r="S36" s="27">
        <f t="shared" si="2"/>
        <v>-47224788</v>
      </c>
      <c r="T36" s="27">
        <f t="shared" si="2"/>
        <v>99938189</v>
      </c>
      <c r="U36" s="27">
        <f t="shared" si="2"/>
        <v>-303675014</v>
      </c>
      <c r="V36" s="27">
        <f t="shared" si="2"/>
        <v>-250961613</v>
      </c>
      <c r="W36" s="27">
        <f t="shared" si="2"/>
        <v>-558515812</v>
      </c>
      <c r="X36" s="27">
        <f t="shared" si="2"/>
        <v>156011432</v>
      </c>
      <c r="Y36" s="27">
        <f t="shared" si="2"/>
        <v>-714527244</v>
      </c>
      <c r="Z36" s="28">
        <f>+IF(X36&lt;&gt;0,+(Y36/X36)*100,0)</f>
        <v>-457.9967216761397</v>
      </c>
      <c r="AA36" s="29">
        <f>SUM(AA31:AA35)</f>
        <v>156011432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993953183</v>
      </c>
      <c r="D38" s="31">
        <f>+D17+D27+D36</f>
        <v>0</v>
      </c>
      <c r="E38" s="32">
        <f t="shared" si="3"/>
        <v>-348767438</v>
      </c>
      <c r="F38" s="33">
        <f t="shared" si="3"/>
        <v>-1219201699</v>
      </c>
      <c r="G38" s="33">
        <f t="shared" si="3"/>
        <v>3355555038</v>
      </c>
      <c r="H38" s="33">
        <f t="shared" si="3"/>
        <v>-689457786</v>
      </c>
      <c r="I38" s="33">
        <f t="shared" si="3"/>
        <v>-2310174428</v>
      </c>
      <c r="J38" s="33">
        <f t="shared" si="3"/>
        <v>355922824</v>
      </c>
      <c r="K38" s="33">
        <f t="shared" si="3"/>
        <v>-509739983</v>
      </c>
      <c r="L38" s="33">
        <f t="shared" si="3"/>
        <v>-117064287</v>
      </c>
      <c r="M38" s="33">
        <f t="shared" si="3"/>
        <v>1658454416</v>
      </c>
      <c r="N38" s="33">
        <f t="shared" si="3"/>
        <v>1031650146</v>
      </c>
      <c r="O38" s="33">
        <f t="shared" si="3"/>
        <v>-868767159</v>
      </c>
      <c r="P38" s="33">
        <f t="shared" si="3"/>
        <v>-1474587280</v>
      </c>
      <c r="Q38" s="33">
        <f t="shared" si="3"/>
        <v>2761121531</v>
      </c>
      <c r="R38" s="33">
        <f t="shared" si="3"/>
        <v>417767092</v>
      </c>
      <c r="S38" s="33">
        <f t="shared" si="3"/>
        <v>-144900264</v>
      </c>
      <c r="T38" s="33">
        <f t="shared" si="3"/>
        <v>-891260098</v>
      </c>
      <c r="U38" s="33">
        <f t="shared" si="3"/>
        <v>-275070417</v>
      </c>
      <c r="V38" s="33">
        <f t="shared" si="3"/>
        <v>-1311230779</v>
      </c>
      <c r="W38" s="33">
        <f t="shared" si="3"/>
        <v>494109283</v>
      </c>
      <c r="X38" s="33">
        <f t="shared" si="3"/>
        <v>-1219201699</v>
      </c>
      <c r="Y38" s="33">
        <f t="shared" si="3"/>
        <v>1713310982</v>
      </c>
      <c r="Z38" s="34">
        <f>+IF(X38&lt;&gt;0,+(Y38/X38)*100,0)</f>
        <v>-140.52727972781474</v>
      </c>
      <c r="AA38" s="35">
        <f>+AA17+AA27+AA36</f>
        <v>-1219201699</v>
      </c>
    </row>
    <row r="39" spans="1:27" ht="13.5">
      <c r="A39" s="22" t="s">
        <v>59</v>
      </c>
      <c r="B39" s="16"/>
      <c r="C39" s="31">
        <v>10890697394</v>
      </c>
      <c r="D39" s="31"/>
      <c r="E39" s="32">
        <v>10659721663</v>
      </c>
      <c r="F39" s="33">
        <v>12002676791</v>
      </c>
      <c r="G39" s="33">
        <v>10973536903</v>
      </c>
      <c r="H39" s="33">
        <v>14329091941</v>
      </c>
      <c r="I39" s="33">
        <v>13639634155</v>
      </c>
      <c r="J39" s="33">
        <v>10973536903</v>
      </c>
      <c r="K39" s="33">
        <v>11329459727</v>
      </c>
      <c r="L39" s="33">
        <v>10819719744</v>
      </c>
      <c r="M39" s="33">
        <v>10702655457</v>
      </c>
      <c r="N39" s="33">
        <v>11329459727</v>
      </c>
      <c r="O39" s="33">
        <v>12361109873</v>
      </c>
      <c r="P39" s="33">
        <v>11492342714</v>
      </c>
      <c r="Q39" s="33">
        <v>10017755434</v>
      </c>
      <c r="R39" s="33">
        <v>12361109873</v>
      </c>
      <c r="S39" s="33">
        <v>12663111953</v>
      </c>
      <c r="T39" s="33">
        <v>12523675565</v>
      </c>
      <c r="U39" s="33">
        <v>10914434619</v>
      </c>
      <c r="V39" s="33">
        <v>12663111953</v>
      </c>
      <c r="W39" s="33">
        <v>10973536903</v>
      </c>
      <c r="X39" s="33">
        <v>12002676791</v>
      </c>
      <c r="Y39" s="33">
        <v>-1029139888</v>
      </c>
      <c r="Z39" s="34">
        <v>-8.57</v>
      </c>
      <c r="AA39" s="35">
        <v>12002676791</v>
      </c>
    </row>
    <row r="40" spans="1:27" ht="13.5">
      <c r="A40" s="41" t="s">
        <v>60</v>
      </c>
      <c r="B40" s="42"/>
      <c r="C40" s="43">
        <v>11884650576</v>
      </c>
      <c r="D40" s="43"/>
      <c r="E40" s="44">
        <v>10249763463</v>
      </c>
      <c r="F40" s="45">
        <v>10783475090</v>
      </c>
      <c r="G40" s="45">
        <v>14329091941</v>
      </c>
      <c r="H40" s="45">
        <v>13639634155</v>
      </c>
      <c r="I40" s="45">
        <v>11329459727</v>
      </c>
      <c r="J40" s="45">
        <v>11329459727</v>
      </c>
      <c r="K40" s="45">
        <v>10819719744</v>
      </c>
      <c r="L40" s="45">
        <v>10702655457</v>
      </c>
      <c r="M40" s="45">
        <v>12361109873</v>
      </c>
      <c r="N40" s="45">
        <v>12361109873</v>
      </c>
      <c r="O40" s="45">
        <v>11492342714</v>
      </c>
      <c r="P40" s="45">
        <v>10017755434</v>
      </c>
      <c r="Q40" s="45">
        <v>12778876965</v>
      </c>
      <c r="R40" s="45">
        <v>11492342714</v>
      </c>
      <c r="S40" s="45">
        <v>12518211689</v>
      </c>
      <c r="T40" s="45">
        <v>11632415467</v>
      </c>
      <c r="U40" s="45">
        <v>10639364202</v>
      </c>
      <c r="V40" s="45">
        <v>11351881174</v>
      </c>
      <c r="W40" s="45">
        <v>11351881174</v>
      </c>
      <c r="X40" s="45">
        <v>10783475090</v>
      </c>
      <c r="Y40" s="45">
        <v>568406084</v>
      </c>
      <c r="Z40" s="46">
        <v>5.27</v>
      </c>
      <c r="AA40" s="47">
        <v>10783475090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13053080</v>
      </c>
      <c r="D6" s="17"/>
      <c r="E6" s="18">
        <v>9378600</v>
      </c>
      <c r="F6" s="19">
        <v>9378600</v>
      </c>
      <c r="G6" s="19">
        <v>189289</v>
      </c>
      <c r="H6" s="19">
        <v>727000</v>
      </c>
      <c r="I6" s="19">
        <v>322239</v>
      </c>
      <c r="J6" s="19">
        <v>1238528</v>
      </c>
      <c r="K6" s="19">
        <v>461000</v>
      </c>
      <c r="L6" s="19">
        <v>901000</v>
      </c>
      <c r="M6" s="19">
        <v>365000</v>
      </c>
      <c r="N6" s="19">
        <v>1727000</v>
      </c>
      <c r="O6" s="19">
        <v>1095000</v>
      </c>
      <c r="P6" s="19">
        <v>322000</v>
      </c>
      <c r="Q6" s="19">
        <v>596000</v>
      </c>
      <c r="R6" s="19">
        <v>2013000</v>
      </c>
      <c r="S6" s="19">
        <v>594968</v>
      </c>
      <c r="T6" s="19"/>
      <c r="U6" s="19"/>
      <c r="V6" s="19">
        <v>594968</v>
      </c>
      <c r="W6" s="19">
        <v>5573496</v>
      </c>
      <c r="X6" s="19">
        <v>9378600</v>
      </c>
      <c r="Y6" s="19">
        <v>-3805104</v>
      </c>
      <c r="Z6" s="20">
        <v>-40.57</v>
      </c>
      <c r="AA6" s="21">
        <v>9378600</v>
      </c>
    </row>
    <row r="7" spans="1:27" ht="13.5">
      <c r="A7" s="22" t="s">
        <v>34</v>
      </c>
      <c r="B7" s="16"/>
      <c r="C7" s="17">
        <v>45991510</v>
      </c>
      <c r="D7" s="17"/>
      <c r="E7" s="18">
        <v>38547700</v>
      </c>
      <c r="F7" s="19">
        <v>38547700</v>
      </c>
      <c r="G7" s="19">
        <v>300000</v>
      </c>
      <c r="H7" s="19">
        <v>3129000</v>
      </c>
      <c r="I7" s="19">
        <v>335981</v>
      </c>
      <c r="J7" s="19">
        <v>3764981</v>
      </c>
      <c r="K7" s="19">
        <v>3075000</v>
      </c>
      <c r="L7" s="19">
        <v>5776000</v>
      </c>
      <c r="M7" s="19">
        <v>339000</v>
      </c>
      <c r="N7" s="19">
        <v>9190000</v>
      </c>
      <c r="O7" s="19">
        <v>6715000</v>
      </c>
      <c r="P7" s="19">
        <v>3273000</v>
      </c>
      <c r="Q7" s="19">
        <v>3486000</v>
      </c>
      <c r="R7" s="19">
        <v>13474000</v>
      </c>
      <c r="S7" s="19">
        <v>2725719</v>
      </c>
      <c r="T7" s="19"/>
      <c r="U7" s="19"/>
      <c r="V7" s="19">
        <v>2725719</v>
      </c>
      <c r="W7" s="19">
        <v>29154700</v>
      </c>
      <c r="X7" s="19">
        <v>38547700</v>
      </c>
      <c r="Y7" s="19">
        <v>-9393000</v>
      </c>
      <c r="Z7" s="20">
        <v>-24.37</v>
      </c>
      <c r="AA7" s="21">
        <v>38547700</v>
      </c>
    </row>
    <row r="8" spans="1:27" ht="13.5">
      <c r="A8" s="22" t="s">
        <v>35</v>
      </c>
      <c r="B8" s="16"/>
      <c r="C8" s="17">
        <v>1484236</v>
      </c>
      <c r="D8" s="17"/>
      <c r="E8" s="18">
        <v>11405000</v>
      </c>
      <c r="F8" s="19">
        <v>11405000</v>
      </c>
      <c r="G8" s="19">
        <v>189560</v>
      </c>
      <c r="H8" s="19">
        <v>650650</v>
      </c>
      <c r="I8" s="19">
        <v>359945</v>
      </c>
      <c r="J8" s="19">
        <v>1200155</v>
      </c>
      <c r="K8" s="19">
        <v>1108000</v>
      </c>
      <c r="L8" s="19">
        <v>36000</v>
      </c>
      <c r="M8" s="19">
        <v>304000</v>
      </c>
      <c r="N8" s="19">
        <v>1448000</v>
      </c>
      <c r="O8" s="19">
        <v>1209000</v>
      </c>
      <c r="P8" s="19">
        <v>360000</v>
      </c>
      <c r="Q8" s="19">
        <v>307000</v>
      </c>
      <c r="R8" s="19">
        <v>1876000</v>
      </c>
      <c r="S8" s="19">
        <v>878514</v>
      </c>
      <c r="T8" s="19"/>
      <c r="U8" s="19"/>
      <c r="V8" s="19">
        <v>878514</v>
      </c>
      <c r="W8" s="19">
        <v>5402669</v>
      </c>
      <c r="X8" s="19">
        <v>11405000</v>
      </c>
      <c r="Y8" s="19">
        <v>-6002331</v>
      </c>
      <c r="Z8" s="20">
        <v>-52.63</v>
      </c>
      <c r="AA8" s="21">
        <v>11405000</v>
      </c>
    </row>
    <row r="9" spans="1:27" ht="13.5">
      <c r="A9" s="22" t="s">
        <v>36</v>
      </c>
      <c r="B9" s="16"/>
      <c r="C9" s="17">
        <v>40001489</v>
      </c>
      <c r="D9" s="17"/>
      <c r="E9" s="18">
        <v>39640000</v>
      </c>
      <c r="F9" s="19">
        <v>39640000</v>
      </c>
      <c r="G9" s="19">
        <v>11538000</v>
      </c>
      <c r="H9" s="19">
        <v>4075000</v>
      </c>
      <c r="I9" s="19">
        <v>2000000</v>
      </c>
      <c r="J9" s="19">
        <v>17613000</v>
      </c>
      <c r="K9" s="19">
        <v>2947000</v>
      </c>
      <c r="L9" s="19">
        <v>450000</v>
      </c>
      <c r="M9" s="19">
        <v>9016000</v>
      </c>
      <c r="N9" s="19">
        <v>12413000</v>
      </c>
      <c r="O9" s="19"/>
      <c r="P9" s="19">
        <v>2000000</v>
      </c>
      <c r="Q9" s="19">
        <v>7314000</v>
      </c>
      <c r="R9" s="19">
        <v>9314000</v>
      </c>
      <c r="S9" s="19"/>
      <c r="T9" s="19"/>
      <c r="U9" s="19"/>
      <c r="V9" s="19"/>
      <c r="W9" s="19">
        <v>39340000</v>
      </c>
      <c r="X9" s="19">
        <v>39640000</v>
      </c>
      <c r="Y9" s="19">
        <v>-300000</v>
      </c>
      <c r="Z9" s="20">
        <v>-0.76</v>
      </c>
      <c r="AA9" s="21">
        <v>39640000</v>
      </c>
    </row>
    <row r="10" spans="1:27" ht="13.5">
      <c r="A10" s="22" t="s">
        <v>37</v>
      </c>
      <c r="B10" s="16"/>
      <c r="C10" s="17">
        <v>16295000</v>
      </c>
      <c r="D10" s="17"/>
      <c r="E10" s="18">
        <v>18680000</v>
      </c>
      <c r="F10" s="19">
        <v>18680000</v>
      </c>
      <c r="G10" s="19">
        <v>3634000</v>
      </c>
      <c r="H10" s="19"/>
      <c r="I10" s="19"/>
      <c r="J10" s="19">
        <v>3634000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3634000</v>
      </c>
      <c r="X10" s="19">
        <v>18680000</v>
      </c>
      <c r="Y10" s="19">
        <v>-15046000</v>
      </c>
      <c r="Z10" s="20">
        <v>-80.55</v>
      </c>
      <c r="AA10" s="21">
        <v>18680000</v>
      </c>
    </row>
    <row r="11" spans="1:27" ht="13.5">
      <c r="A11" s="22" t="s">
        <v>38</v>
      </c>
      <c r="B11" s="16"/>
      <c r="C11" s="17">
        <v>2550490</v>
      </c>
      <c r="D11" s="17"/>
      <c r="E11" s="18">
        <v>2674000</v>
      </c>
      <c r="F11" s="19">
        <v>2674000</v>
      </c>
      <c r="G11" s="19">
        <v>32617</v>
      </c>
      <c r="H11" s="19">
        <v>15000</v>
      </c>
      <c r="I11" s="19">
        <v>45726</v>
      </c>
      <c r="J11" s="19">
        <v>93343</v>
      </c>
      <c r="K11" s="19">
        <v>226000</v>
      </c>
      <c r="L11" s="19">
        <v>9000</v>
      </c>
      <c r="M11" s="19">
        <v>5000</v>
      </c>
      <c r="N11" s="19">
        <v>240000</v>
      </c>
      <c r="O11" s="19">
        <v>134000</v>
      </c>
      <c r="P11" s="19">
        <v>46000</v>
      </c>
      <c r="Q11" s="19">
        <v>28000</v>
      </c>
      <c r="R11" s="19">
        <v>208000</v>
      </c>
      <c r="S11" s="19">
        <v>435434</v>
      </c>
      <c r="T11" s="19"/>
      <c r="U11" s="19"/>
      <c r="V11" s="19">
        <v>435434</v>
      </c>
      <c r="W11" s="19">
        <v>976777</v>
      </c>
      <c r="X11" s="19">
        <v>2674000</v>
      </c>
      <c r="Y11" s="19">
        <v>-1697223</v>
      </c>
      <c r="Z11" s="20">
        <v>-63.47</v>
      </c>
      <c r="AA11" s="21">
        <v>2674000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-99298841</v>
      </c>
      <c r="D14" s="17"/>
      <c r="E14" s="18">
        <v>-100762000</v>
      </c>
      <c r="F14" s="19">
        <v>-100762000</v>
      </c>
      <c r="G14" s="19">
        <v>-8953178</v>
      </c>
      <c r="H14" s="19">
        <v>-9005000</v>
      </c>
      <c r="I14" s="19">
        <v>-7454482</v>
      </c>
      <c r="J14" s="19">
        <v>-25412660</v>
      </c>
      <c r="K14" s="19">
        <v>-7115997</v>
      </c>
      <c r="L14" s="19">
        <v>-6716000</v>
      </c>
      <c r="M14" s="19">
        <v>-14497300</v>
      </c>
      <c r="N14" s="19">
        <v>-28329297</v>
      </c>
      <c r="O14" s="19">
        <v>-10266056</v>
      </c>
      <c r="P14" s="19">
        <v>-8642000</v>
      </c>
      <c r="Q14" s="19">
        <v>-7680000</v>
      </c>
      <c r="R14" s="19">
        <v>-26588056</v>
      </c>
      <c r="S14" s="19">
        <v>-6768633</v>
      </c>
      <c r="T14" s="19"/>
      <c r="U14" s="19"/>
      <c r="V14" s="19">
        <v>-6768633</v>
      </c>
      <c r="W14" s="19">
        <v>-87098646</v>
      </c>
      <c r="X14" s="19">
        <v>-100762000</v>
      </c>
      <c r="Y14" s="19">
        <v>13663354</v>
      </c>
      <c r="Z14" s="20">
        <v>-13.56</v>
      </c>
      <c r="AA14" s="21">
        <v>-100762000</v>
      </c>
    </row>
    <row r="15" spans="1:27" ht="13.5">
      <c r="A15" s="22" t="s">
        <v>42</v>
      </c>
      <c r="B15" s="16"/>
      <c r="C15" s="17">
        <v>-248829</v>
      </c>
      <c r="D15" s="17"/>
      <c r="E15" s="18">
        <v>-677000</v>
      </c>
      <c r="F15" s="19">
        <v>-677000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-677000</v>
      </c>
      <c r="Y15" s="19">
        <v>677000</v>
      </c>
      <c r="Z15" s="20">
        <v>-100</v>
      </c>
      <c r="AA15" s="21">
        <v>-677000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19828135</v>
      </c>
      <c r="D17" s="25">
        <f>SUM(D6:D16)</f>
        <v>0</v>
      </c>
      <c r="E17" s="26">
        <f t="shared" si="0"/>
        <v>18886300</v>
      </c>
      <c r="F17" s="27">
        <f t="shared" si="0"/>
        <v>18886300</v>
      </c>
      <c r="G17" s="27">
        <f t="shared" si="0"/>
        <v>6930288</v>
      </c>
      <c r="H17" s="27">
        <f t="shared" si="0"/>
        <v>-408350</v>
      </c>
      <c r="I17" s="27">
        <f t="shared" si="0"/>
        <v>-4390591</v>
      </c>
      <c r="J17" s="27">
        <f t="shared" si="0"/>
        <v>2131347</v>
      </c>
      <c r="K17" s="27">
        <f t="shared" si="0"/>
        <v>701003</v>
      </c>
      <c r="L17" s="27">
        <f t="shared" si="0"/>
        <v>456000</v>
      </c>
      <c r="M17" s="27">
        <f t="shared" si="0"/>
        <v>-4468300</v>
      </c>
      <c r="N17" s="27">
        <f t="shared" si="0"/>
        <v>-3311297</v>
      </c>
      <c r="O17" s="27">
        <f t="shared" si="0"/>
        <v>-1113056</v>
      </c>
      <c r="P17" s="27">
        <f t="shared" si="0"/>
        <v>-2641000</v>
      </c>
      <c r="Q17" s="27">
        <f t="shared" si="0"/>
        <v>4051000</v>
      </c>
      <c r="R17" s="27">
        <f t="shared" si="0"/>
        <v>296944</v>
      </c>
      <c r="S17" s="27">
        <f t="shared" si="0"/>
        <v>-2133998</v>
      </c>
      <c r="T17" s="27">
        <f t="shared" si="0"/>
        <v>0</v>
      </c>
      <c r="U17" s="27">
        <f t="shared" si="0"/>
        <v>0</v>
      </c>
      <c r="V17" s="27">
        <f t="shared" si="0"/>
        <v>-2133998</v>
      </c>
      <c r="W17" s="27">
        <f t="shared" si="0"/>
        <v>-3017004</v>
      </c>
      <c r="X17" s="27">
        <f t="shared" si="0"/>
        <v>18886300</v>
      </c>
      <c r="Y17" s="27">
        <f t="shared" si="0"/>
        <v>-21903304</v>
      </c>
      <c r="Z17" s="28">
        <f>+IF(X17&lt;&gt;0,+(Y17/X17)*100,0)</f>
        <v>-115.97456357253671</v>
      </c>
      <c r="AA17" s="29">
        <f>SUM(AA6:AA16)</f>
        <v>18886300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81121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-27401897</v>
      </c>
      <c r="D26" s="17"/>
      <c r="E26" s="18">
        <v>-18680000</v>
      </c>
      <c r="F26" s="19">
        <v>-18680000</v>
      </c>
      <c r="G26" s="19">
        <v>-1288000</v>
      </c>
      <c r="H26" s="19">
        <v>-888888</v>
      </c>
      <c r="I26" s="19">
        <v>-2904443</v>
      </c>
      <c r="J26" s="19">
        <v>-5081331</v>
      </c>
      <c r="K26" s="19">
        <v>-401550</v>
      </c>
      <c r="L26" s="19"/>
      <c r="M26" s="19">
        <v>-2151000</v>
      </c>
      <c r="N26" s="19">
        <v>-2552550</v>
      </c>
      <c r="O26" s="19"/>
      <c r="P26" s="19"/>
      <c r="Q26" s="19"/>
      <c r="R26" s="19"/>
      <c r="S26" s="19"/>
      <c r="T26" s="19"/>
      <c r="U26" s="19"/>
      <c r="V26" s="19"/>
      <c r="W26" s="19">
        <v>-7633881</v>
      </c>
      <c r="X26" s="19">
        <v>-18680000</v>
      </c>
      <c r="Y26" s="19">
        <v>11046119</v>
      </c>
      <c r="Z26" s="20">
        <v>-59.13</v>
      </c>
      <c r="AA26" s="21">
        <v>-18680000</v>
      </c>
    </row>
    <row r="27" spans="1:27" ht="13.5">
      <c r="A27" s="23" t="s">
        <v>51</v>
      </c>
      <c r="B27" s="24"/>
      <c r="C27" s="25">
        <f aca="true" t="shared" si="1" ref="C27:Y27">SUM(C21:C26)</f>
        <v>-27320776</v>
      </c>
      <c r="D27" s="25">
        <f>SUM(D21:D26)</f>
        <v>0</v>
      </c>
      <c r="E27" s="26">
        <f t="shared" si="1"/>
        <v>-18680000</v>
      </c>
      <c r="F27" s="27">
        <f t="shared" si="1"/>
        <v>-18680000</v>
      </c>
      <c r="G27" s="27">
        <f t="shared" si="1"/>
        <v>-1288000</v>
      </c>
      <c r="H27" s="27">
        <f t="shared" si="1"/>
        <v>-888888</v>
      </c>
      <c r="I27" s="27">
        <f t="shared" si="1"/>
        <v>-2904443</v>
      </c>
      <c r="J27" s="27">
        <f t="shared" si="1"/>
        <v>-5081331</v>
      </c>
      <c r="K27" s="27">
        <f t="shared" si="1"/>
        <v>-401550</v>
      </c>
      <c r="L27" s="27">
        <f t="shared" si="1"/>
        <v>0</v>
      </c>
      <c r="M27" s="27">
        <f t="shared" si="1"/>
        <v>-2151000</v>
      </c>
      <c r="N27" s="27">
        <f t="shared" si="1"/>
        <v>-2552550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-7633881</v>
      </c>
      <c r="X27" s="27">
        <f t="shared" si="1"/>
        <v>-18680000</v>
      </c>
      <c r="Y27" s="27">
        <f t="shared" si="1"/>
        <v>11046119</v>
      </c>
      <c r="Z27" s="28">
        <f>+IF(X27&lt;&gt;0,+(Y27/X27)*100,0)</f>
        <v>-59.13339935760171</v>
      </c>
      <c r="AA27" s="29">
        <f>SUM(AA21:AA26)</f>
        <v>-18680000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252394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252394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-7240247</v>
      </c>
      <c r="D38" s="31">
        <f>+D17+D27+D36</f>
        <v>0</v>
      </c>
      <c r="E38" s="32">
        <f t="shared" si="3"/>
        <v>206300</v>
      </c>
      <c r="F38" s="33">
        <f t="shared" si="3"/>
        <v>206300</v>
      </c>
      <c r="G38" s="33">
        <f t="shared" si="3"/>
        <v>5642288</v>
      </c>
      <c r="H38" s="33">
        <f t="shared" si="3"/>
        <v>-1297238</v>
      </c>
      <c r="I38" s="33">
        <f t="shared" si="3"/>
        <v>-7295034</v>
      </c>
      <c r="J38" s="33">
        <f t="shared" si="3"/>
        <v>-2949984</v>
      </c>
      <c r="K38" s="33">
        <f t="shared" si="3"/>
        <v>299453</v>
      </c>
      <c r="L38" s="33">
        <f t="shared" si="3"/>
        <v>456000</v>
      </c>
      <c r="M38" s="33">
        <f t="shared" si="3"/>
        <v>-6619300</v>
      </c>
      <c r="N38" s="33">
        <f t="shared" si="3"/>
        <v>-5863847</v>
      </c>
      <c r="O38" s="33">
        <f t="shared" si="3"/>
        <v>-1113056</v>
      </c>
      <c r="P38" s="33">
        <f t="shared" si="3"/>
        <v>-2641000</v>
      </c>
      <c r="Q38" s="33">
        <f t="shared" si="3"/>
        <v>4051000</v>
      </c>
      <c r="R38" s="33">
        <f t="shared" si="3"/>
        <v>296944</v>
      </c>
      <c r="S38" s="33">
        <f t="shared" si="3"/>
        <v>-2133998</v>
      </c>
      <c r="T38" s="33">
        <f t="shared" si="3"/>
        <v>0</v>
      </c>
      <c r="U38" s="33">
        <f t="shared" si="3"/>
        <v>0</v>
      </c>
      <c r="V38" s="33">
        <f t="shared" si="3"/>
        <v>-2133998</v>
      </c>
      <c r="W38" s="33">
        <f t="shared" si="3"/>
        <v>-10650885</v>
      </c>
      <c r="X38" s="33">
        <f t="shared" si="3"/>
        <v>206300</v>
      </c>
      <c r="Y38" s="33">
        <f t="shared" si="3"/>
        <v>-10857185</v>
      </c>
      <c r="Z38" s="34">
        <f>+IF(X38&lt;&gt;0,+(Y38/X38)*100,0)</f>
        <v>-5262.813863305865</v>
      </c>
      <c r="AA38" s="35">
        <f>+AA17+AA27+AA36</f>
        <v>206300</v>
      </c>
    </row>
    <row r="39" spans="1:27" ht="13.5">
      <c r="A39" s="22" t="s">
        <v>59</v>
      </c>
      <c r="B39" s="16"/>
      <c r="C39" s="31">
        <v>12174934</v>
      </c>
      <c r="D39" s="31"/>
      <c r="E39" s="32">
        <v>6461000</v>
      </c>
      <c r="F39" s="33">
        <v>6461000</v>
      </c>
      <c r="G39" s="33">
        <v>5187009</v>
      </c>
      <c r="H39" s="33">
        <v>10829297</v>
      </c>
      <c r="I39" s="33">
        <v>9532059</v>
      </c>
      <c r="J39" s="33">
        <v>5187009</v>
      </c>
      <c r="K39" s="33">
        <v>2237025</v>
      </c>
      <c r="L39" s="33">
        <v>2536478</v>
      </c>
      <c r="M39" s="33">
        <v>2992478</v>
      </c>
      <c r="N39" s="33">
        <v>2237025</v>
      </c>
      <c r="O39" s="33">
        <v>-3626822</v>
      </c>
      <c r="P39" s="33">
        <v>-4739878</v>
      </c>
      <c r="Q39" s="33">
        <v>-7380878</v>
      </c>
      <c r="R39" s="33">
        <v>-3626822</v>
      </c>
      <c r="S39" s="33">
        <v>-3329878</v>
      </c>
      <c r="T39" s="33"/>
      <c r="U39" s="33"/>
      <c r="V39" s="33">
        <v>-3329878</v>
      </c>
      <c r="W39" s="33">
        <v>5187009</v>
      </c>
      <c r="X39" s="33">
        <v>6461000</v>
      </c>
      <c r="Y39" s="33">
        <v>-1273991</v>
      </c>
      <c r="Z39" s="34">
        <v>-19.72</v>
      </c>
      <c r="AA39" s="35">
        <v>6461000</v>
      </c>
    </row>
    <row r="40" spans="1:27" ht="13.5">
      <c r="A40" s="41" t="s">
        <v>60</v>
      </c>
      <c r="B40" s="42"/>
      <c r="C40" s="43">
        <v>4934687</v>
      </c>
      <c r="D40" s="43"/>
      <c r="E40" s="44">
        <v>6667300</v>
      </c>
      <c r="F40" s="45">
        <v>6667300</v>
      </c>
      <c r="G40" s="45">
        <v>10829297</v>
      </c>
      <c r="H40" s="45">
        <v>9532059</v>
      </c>
      <c r="I40" s="45">
        <v>2237025</v>
      </c>
      <c r="J40" s="45">
        <v>2237025</v>
      </c>
      <c r="K40" s="45">
        <v>2536478</v>
      </c>
      <c r="L40" s="45">
        <v>2992478</v>
      </c>
      <c r="M40" s="45">
        <v>-3626822</v>
      </c>
      <c r="N40" s="45">
        <v>-3626822</v>
      </c>
      <c r="O40" s="45">
        <v>-4739878</v>
      </c>
      <c r="P40" s="45">
        <v>-7380878</v>
      </c>
      <c r="Q40" s="45">
        <v>-3329878</v>
      </c>
      <c r="R40" s="45">
        <v>-4739878</v>
      </c>
      <c r="S40" s="45">
        <v>-5463876</v>
      </c>
      <c r="T40" s="45"/>
      <c r="U40" s="45"/>
      <c r="V40" s="45">
        <v>-5463876</v>
      </c>
      <c r="W40" s="45">
        <v>-5463876</v>
      </c>
      <c r="X40" s="45">
        <v>6667300</v>
      </c>
      <c r="Y40" s="45">
        <v>-12131176</v>
      </c>
      <c r="Z40" s="46">
        <v>-181.95</v>
      </c>
      <c r="AA40" s="47">
        <v>6667300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4064654</v>
      </c>
      <c r="D6" s="17"/>
      <c r="E6" s="18">
        <v>2735078</v>
      </c>
      <c r="F6" s="19">
        <v>2735078</v>
      </c>
      <c r="G6" s="19">
        <v>111325</v>
      </c>
      <c r="H6" s="19">
        <v>176513</v>
      </c>
      <c r="I6" s="19">
        <v>175984</v>
      </c>
      <c r="J6" s="19">
        <v>463822</v>
      </c>
      <c r="K6" s="19">
        <v>152915</v>
      </c>
      <c r="L6" s="19">
        <v>191877</v>
      </c>
      <c r="M6" s="19">
        <v>145440</v>
      </c>
      <c r="N6" s="19">
        <v>490232</v>
      </c>
      <c r="O6" s="19">
        <v>244829</v>
      </c>
      <c r="P6" s="19">
        <v>189870</v>
      </c>
      <c r="Q6" s="19">
        <v>141749</v>
      </c>
      <c r="R6" s="19">
        <v>576448</v>
      </c>
      <c r="S6" s="19">
        <v>283132</v>
      </c>
      <c r="T6" s="19">
        <v>195436</v>
      </c>
      <c r="U6" s="19">
        <v>182160</v>
      </c>
      <c r="V6" s="19">
        <v>660728</v>
      </c>
      <c r="W6" s="19">
        <v>2191230</v>
      </c>
      <c r="X6" s="19">
        <v>2735078</v>
      </c>
      <c r="Y6" s="19">
        <v>-543848</v>
      </c>
      <c r="Z6" s="20">
        <v>-19.88</v>
      </c>
      <c r="AA6" s="21">
        <v>2735078</v>
      </c>
    </row>
    <row r="7" spans="1:27" ht="13.5">
      <c r="A7" s="22" t="s">
        <v>34</v>
      </c>
      <c r="B7" s="16"/>
      <c r="C7" s="17">
        <v>44691</v>
      </c>
      <c r="D7" s="17"/>
      <c r="E7" s="18">
        <v>31200</v>
      </c>
      <c r="F7" s="19">
        <v>31200</v>
      </c>
      <c r="G7" s="19"/>
      <c r="H7" s="19"/>
      <c r="I7" s="19"/>
      <c r="J7" s="19"/>
      <c r="K7" s="19"/>
      <c r="L7" s="19"/>
      <c r="M7" s="19"/>
      <c r="N7" s="19"/>
      <c r="O7" s="19">
        <v>689</v>
      </c>
      <c r="P7" s="19"/>
      <c r="Q7" s="19">
        <v>344</v>
      </c>
      <c r="R7" s="19">
        <v>1033</v>
      </c>
      <c r="S7" s="19">
        <v>344</v>
      </c>
      <c r="T7" s="19"/>
      <c r="U7" s="19"/>
      <c r="V7" s="19">
        <v>344</v>
      </c>
      <c r="W7" s="19">
        <v>1377</v>
      </c>
      <c r="X7" s="19">
        <v>31200</v>
      </c>
      <c r="Y7" s="19">
        <v>-29823</v>
      </c>
      <c r="Z7" s="20">
        <v>-95.59</v>
      </c>
      <c r="AA7" s="21">
        <v>31200</v>
      </c>
    </row>
    <row r="8" spans="1:27" ht="13.5">
      <c r="A8" s="22" t="s">
        <v>35</v>
      </c>
      <c r="B8" s="16"/>
      <c r="C8" s="17">
        <v>919399</v>
      </c>
      <c r="D8" s="17"/>
      <c r="E8" s="18">
        <v>1382604</v>
      </c>
      <c r="F8" s="19">
        <v>4191143</v>
      </c>
      <c r="G8" s="19">
        <v>43640</v>
      </c>
      <c r="H8" s="19">
        <v>7168309</v>
      </c>
      <c r="I8" s="19">
        <v>311172</v>
      </c>
      <c r="J8" s="19">
        <v>7523121</v>
      </c>
      <c r="K8" s="19">
        <v>10016</v>
      </c>
      <c r="L8" s="19">
        <v>1853737</v>
      </c>
      <c r="M8" s="19">
        <v>304525</v>
      </c>
      <c r="N8" s="19">
        <v>2168278</v>
      </c>
      <c r="O8" s="19">
        <v>709485</v>
      </c>
      <c r="P8" s="19">
        <v>558549</v>
      </c>
      <c r="Q8" s="19">
        <v>340448</v>
      </c>
      <c r="R8" s="19">
        <v>1608482</v>
      </c>
      <c r="S8" s="19">
        <v>2240770</v>
      </c>
      <c r="T8" s="19">
        <v>556528</v>
      </c>
      <c r="U8" s="19">
        <v>518427</v>
      </c>
      <c r="V8" s="19">
        <v>3315725</v>
      </c>
      <c r="W8" s="19">
        <v>14615606</v>
      </c>
      <c r="X8" s="19">
        <v>4191143</v>
      </c>
      <c r="Y8" s="19">
        <v>10424463</v>
      </c>
      <c r="Z8" s="20">
        <v>248.73</v>
      </c>
      <c r="AA8" s="21">
        <v>4191143</v>
      </c>
    </row>
    <row r="9" spans="1:27" ht="13.5">
      <c r="A9" s="22" t="s">
        <v>36</v>
      </c>
      <c r="B9" s="16"/>
      <c r="C9" s="17">
        <v>45503000</v>
      </c>
      <c r="D9" s="17"/>
      <c r="E9" s="18">
        <v>43355000</v>
      </c>
      <c r="F9" s="19">
        <v>44796000</v>
      </c>
      <c r="G9" s="19">
        <v>19762000</v>
      </c>
      <c r="H9" s="19"/>
      <c r="I9" s="19"/>
      <c r="J9" s="19">
        <v>19762000</v>
      </c>
      <c r="K9" s="19">
        <v>738000</v>
      </c>
      <c r="L9" s="19">
        <v>400000</v>
      </c>
      <c r="M9" s="19">
        <v>10248000</v>
      </c>
      <c r="N9" s="19">
        <v>11386000</v>
      </c>
      <c r="O9" s="19"/>
      <c r="P9" s="19">
        <v>1284000</v>
      </c>
      <c r="Q9" s="19">
        <v>7837000</v>
      </c>
      <c r="R9" s="19">
        <v>9121000</v>
      </c>
      <c r="S9" s="19"/>
      <c r="T9" s="19"/>
      <c r="U9" s="19">
        <v>300000</v>
      </c>
      <c r="V9" s="19">
        <v>300000</v>
      </c>
      <c r="W9" s="19">
        <v>40569000</v>
      </c>
      <c r="X9" s="19">
        <v>44796000</v>
      </c>
      <c r="Y9" s="19">
        <v>-4227000</v>
      </c>
      <c r="Z9" s="20">
        <v>-9.44</v>
      </c>
      <c r="AA9" s="21">
        <v>44796000</v>
      </c>
    </row>
    <row r="10" spans="1:27" ht="13.5">
      <c r="A10" s="22" t="s">
        <v>37</v>
      </c>
      <c r="B10" s="16"/>
      <c r="C10" s="17">
        <v>17063000</v>
      </c>
      <c r="D10" s="17"/>
      <c r="E10" s="18">
        <v>11382000</v>
      </c>
      <c r="F10" s="19">
        <v>11382000</v>
      </c>
      <c r="G10" s="19">
        <v>500000</v>
      </c>
      <c r="H10" s="19"/>
      <c r="I10" s="19">
        <v>1000000</v>
      </c>
      <c r="J10" s="19">
        <v>1500000</v>
      </c>
      <c r="K10" s="19">
        <v>1000000</v>
      </c>
      <c r="L10" s="19">
        <v>1000000</v>
      </c>
      <c r="M10" s="19">
        <v>6082000</v>
      </c>
      <c r="N10" s="19">
        <v>8082000</v>
      </c>
      <c r="O10" s="19">
        <v>1000000</v>
      </c>
      <c r="P10" s="19">
        <v>1000000</v>
      </c>
      <c r="Q10" s="19">
        <v>5000000</v>
      </c>
      <c r="R10" s="19">
        <v>7000000</v>
      </c>
      <c r="S10" s="19"/>
      <c r="T10" s="19"/>
      <c r="U10" s="19"/>
      <c r="V10" s="19"/>
      <c r="W10" s="19">
        <v>16582000</v>
      </c>
      <c r="X10" s="19">
        <v>11382000</v>
      </c>
      <c r="Y10" s="19">
        <v>5200000</v>
      </c>
      <c r="Z10" s="20">
        <v>45.69</v>
      </c>
      <c r="AA10" s="21">
        <v>11382000</v>
      </c>
    </row>
    <row r="11" spans="1:27" ht="13.5">
      <c r="A11" s="22" t="s">
        <v>38</v>
      </c>
      <c r="B11" s="16"/>
      <c r="C11" s="17">
        <v>1293665</v>
      </c>
      <c r="D11" s="17"/>
      <c r="E11" s="18">
        <v>694004</v>
      </c>
      <c r="F11" s="19">
        <v>694000</v>
      </c>
      <c r="G11" s="19">
        <v>6031</v>
      </c>
      <c r="H11" s="19">
        <v>83546</v>
      </c>
      <c r="I11" s="19">
        <v>101981</v>
      </c>
      <c r="J11" s="19">
        <v>191558</v>
      </c>
      <c r="K11" s="19">
        <v>72791</v>
      </c>
      <c r="L11" s="19">
        <v>48976</v>
      </c>
      <c r="M11" s="19">
        <v>40998</v>
      </c>
      <c r="N11" s="19">
        <v>162765</v>
      </c>
      <c r="O11" s="19">
        <v>99454</v>
      </c>
      <c r="P11" s="19">
        <v>83657</v>
      </c>
      <c r="Q11" s="19">
        <v>71100</v>
      </c>
      <c r="R11" s="19">
        <v>254211</v>
      </c>
      <c r="S11" s="19">
        <v>57584</v>
      </c>
      <c r="T11" s="19">
        <v>118973</v>
      </c>
      <c r="U11" s="19">
        <v>110786</v>
      </c>
      <c r="V11" s="19">
        <v>287343</v>
      </c>
      <c r="W11" s="19">
        <v>895877</v>
      </c>
      <c r="X11" s="19">
        <v>694000</v>
      </c>
      <c r="Y11" s="19">
        <v>201877</v>
      </c>
      <c r="Z11" s="20">
        <v>29.09</v>
      </c>
      <c r="AA11" s="21">
        <v>694000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-50210873</v>
      </c>
      <c r="D14" s="17"/>
      <c r="E14" s="18">
        <v>-45996758</v>
      </c>
      <c r="F14" s="19">
        <v>-50244308</v>
      </c>
      <c r="G14" s="19">
        <v>-720272</v>
      </c>
      <c r="H14" s="19">
        <v>-7428726</v>
      </c>
      <c r="I14" s="19">
        <v>-6575501</v>
      </c>
      <c r="J14" s="19">
        <v>-14724499</v>
      </c>
      <c r="K14" s="19">
        <v>-4129503</v>
      </c>
      <c r="L14" s="19">
        <v>-5800279</v>
      </c>
      <c r="M14" s="19">
        <v>-5335169</v>
      </c>
      <c r="N14" s="19">
        <v>-15264951</v>
      </c>
      <c r="O14" s="19">
        <v>-4126341</v>
      </c>
      <c r="P14" s="19">
        <v>-4255461</v>
      </c>
      <c r="Q14" s="19">
        <v>-8946535</v>
      </c>
      <c r="R14" s="19">
        <v>-17328337</v>
      </c>
      <c r="S14" s="19">
        <v>-5091251</v>
      </c>
      <c r="T14" s="19">
        <v>-3433910</v>
      </c>
      <c r="U14" s="19">
        <v>-9878615</v>
      </c>
      <c r="V14" s="19">
        <v>-18403776</v>
      </c>
      <c r="W14" s="19">
        <v>-65721563</v>
      </c>
      <c r="X14" s="19">
        <v>-50244308</v>
      </c>
      <c r="Y14" s="19">
        <v>-15477255</v>
      </c>
      <c r="Z14" s="20">
        <v>30.8</v>
      </c>
      <c r="AA14" s="21">
        <v>-50244308</v>
      </c>
    </row>
    <row r="15" spans="1:27" ht="13.5">
      <c r="A15" s="22" t="s">
        <v>42</v>
      </c>
      <c r="B15" s="16"/>
      <c r="C15" s="17">
        <v>-292983</v>
      </c>
      <c r="D15" s="17"/>
      <c r="E15" s="18">
        <v>-206076</v>
      </c>
      <c r="F15" s="19">
        <v>-206075</v>
      </c>
      <c r="G15" s="19">
        <v>-19483</v>
      </c>
      <c r="H15" s="19"/>
      <c r="I15" s="19">
        <v>-18174</v>
      </c>
      <c r="J15" s="19">
        <v>-37657</v>
      </c>
      <c r="K15" s="19">
        <v>-18420</v>
      </c>
      <c r="L15" s="19">
        <v>-17479</v>
      </c>
      <c r="M15" s="19">
        <v>-17695</v>
      </c>
      <c r="N15" s="19">
        <v>-53594</v>
      </c>
      <c r="O15" s="19">
        <v>-17331</v>
      </c>
      <c r="P15" s="19">
        <v>-15322</v>
      </c>
      <c r="Q15" s="19">
        <v>-16580</v>
      </c>
      <c r="R15" s="19">
        <v>-49233</v>
      </c>
      <c r="S15" s="19">
        <v>-15684</v>
      </c>
      <c r="T15" s="19">
        <v>-15826</v>
      </c>
      <c r="U15" s="19">
        <v>-14948</v>
      </c>
      <c r="V15" s="19">
        <v>-46458</v>
      </c>
      <c r="W15" s="19">
        <v>-186942</v>
      </c>
      <c r="X15" s="19">
        <v>-206075</v>
      </c>
      <c r="Y15" s="19">
        <v>19133</v>
      </c>
      <c r="Z15" s="20">
        <v>-9.28</v>
      </c>
      <c r="AA15" s="21">
        <v>-206075</v>
      </c>
    </row>
    <row r="16" spans="1:27" ht="13.5">
      <c r="A16" s="22" t="s">
        <v>43</v>
      </c>
      <c r="B16" s="16"/>
      <c r="C16" s="17"/>
      <c r="D16" s="17"/>
      <c r="E16" s="18">
        <v>-3619704</v>
      </c>
      <c r="F16" s="19">
        <v>-3070724</v>
      </c>
      <c r="G16" s="19"/>
      <c r="H16" s="19">
        <v>-16687</v>
      </c>
      <c r="I16" s="19">
        <v>-309070</v>
      </c>
      <c r="J16" s="19">
        <v>-325757</v>
      </c>
      <c r="K16" s="19"/>
      <c r="L16" s="19">
        <v>-304481</v>
      </c>
      <c r="M16" s="19"/>
      <c r="N16" s="19">
        <v>-304481</v>
      </c>
      <c r="O16" s="19"/>
      <c r="P16" s="19"/>
      <c r="Q16" s="19"/>
      <c r="R16" s="19"/>
      <c r="S16" s="19"/>
      <c r="T16" s="19"/>
      <c r="U16" s="19"/>
      <c r="V16" s="19"/>
      <c r="W16" s="19">
        <v>-630238</v>
      </c>
      <c r="X16" s="19">
        <v>-3070724</v>
      </c>
      <c r="Y16" s="19">
        <v>2440486</v>
      </c>
      <c r="Z16" s="20">
        <v>-79.48</v>
      </c>
      <c r="AA16" s="21">
        <v>-3070724</v>
      </c>
    </row>
    <row r="17" spans="1:27" ht="13.5">
      <c r="A17" s="23" t="s">
        <v>44</v>
      </c>
      <c r="B17" s="24"/>
      <c r="C17" s="25">
        <f aca="true" t="shared" si="0" ref="C17:Y17">SUM(C6:C16)</f>
        <v>18384553</v>
      </c>
      <c r="D17" s="25">
        <f>SUM(D6:D16)</f>
        <v>0</v>
      </c>
      <c r="E17" s="26">
        <f t="shared" si="0"/>
        <v>9757348</v>
      </c>
      <c r="F17" s="27">
        <f t="shared" si="0"/>
        <v>10308314</v>
      </c>
      <c r="G17" s="27">
        <f t="shared" si="0"/>
        <v>19683241</v>
      </c>
      <c r="H17" s="27">
        <f t="shared" si="0"/>
        <v>-17045</v>
      </c>
      <c r="I17" s="27">
        <f t="shared" si="0"/>
        <v>-5313608</v>
      </c>
      <c r="J17" s="27">
        <f t="shared" si="0"/>
        <v>14352588</v>
      </c>
      <c r="K17" s="27">
        <f t="shared" si="0"/>
        <v>-2174201</v>
      </c>
      <c r="L17" s="27">
        <f t="shared" si="0"/>
        <v>-2627649</v>
      </c>
      <c r="M17" s="27">
        <f t="shared" si="0"/>
        <v>11468099</v>
      </c>
      <c r="N17" s="27">
        <f t="shared" si="0"/>
        <v>6666249</v>
      </c>
      <c r="O17" s="27">
        <f t="shared" si="0"/>
        <v>-2089215</v>
      </c>
      <c r="P17" s="27">
        <f t="shared" si="0"/>
        <v>-1154707</v>
      </c>
      <c r="Q17" s="27">
        <f t="shared" si="0"/>
        <v>4427526</v>
      </c>
      <c r="R17" s="27">
        <f t="shared" si="0"/>
        <v>1183604</v>
      </c>
      <c r="S17" s="27">
        <f t="shared" si="0"/>
        <v>-2525105</v>
      </c>
      <c r="T17" s="27">
        <f t="shared" si="0"/>
        <v>-2578799</v>
      </c>
      <c r="U17" s="27">
        <f t="shared" si="0"/>
        <v>-8782190</v>
      </c>
      <c r="V17" s="27">
        <f t="shared" si="0"/>
        <v>-13886094</v>
      </c>
      <c r="W17" s="27">
        <f t="shared" si="0"/>
        <v>8316347</v>
      </c>
      <c r="X17" s="27">
        <f t="shared" si="0"/>
        <v>10308314</v>
      </c>
      <c r="Y17" s="27">
        <f t="shared" si="0"/>
        <v>-1991967</v>
      </c>
      <c r="Z17" s="28">
        <f>+IF(X17&lt;&gt;0,+(Y17/X17)*100,0)</f>
        <v>-19.323887495084065</v>
      </c>
      <c r="AA17" s="29">
        <f>SUM(AA6:AA16)</f>
        <v>10308314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112581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-18542979</v>
      </c>
      <c r="D26" s="17"/>
      <c r="E26" s="18">
        <v>-11412000</v>
      </c>
      <c r="F26" s="19">
        <v>-11459000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-11459000</v>
      </c>
      <c r="Y26" s="19">
        <v>11459000</v>
      </c>
      <c r="Z26" s="20">
        <v>-100</v>
      </c>
      <c r="AA26" s="21">
        <v>-11459000</v>
      </c>
    </row>
    <row r="27" spans="1:27" ht="13.5">
      <c r="A27" s="23" t="s">
        <v>51</v>
      </c>
      <c r="B27" s="24"/>
      <c r="C27" s="25">
        <f aca="true" t="shared" si="1" ref="C27:Y27">SUM(C21:C26)</f>
        <v>-18430398</v>
      </c>
      <c r="D27" s="25">
        <f>SUM(D21:D26)</f>
        <v>0</v>
      </c>
      <c r="E27" s="26">
        <f t="shared" si="1"/>
        <v>-11412000</v>
      </c>
      <c r="F27" s="27">
        <f t="shared" si="1"/>
        <v>-11459000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-11459000</v>
      </c>
      <c r="Y27" s="27">
        <f t="shared" si="1"/>
        <v>11459000</v>
      </c>
      <c r="Z27" s="28">
        <f>+IF(X27&lt;&gt;0,+(Y27/X27)*100,0)</f>
        <v>-100</v>
      </c>
      <c r="AA27" s="29">
        <f>SUM(AA21:AA26)</f>
        <v>-11459000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-498489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-548628</v>
      </c>
      <c r="F35" s="19">
        <v>-548627</v>
      </c>
      <c r="G35" s="19">
        <v>-43409</v>
      </c>
      <c r="H35" s="19"/>
      <c r="I35" s="19">
        <v>-44717</v>
      </c>
      <c r="J35" s="19">
        <v>-88126</v>
      </c>
      <c r="K35" s="19">
        <v>-44472</v>
      </c>
      <c r="L35" s="19">
        <v>-45413</v>
      </c>
      <c r="M35" s="19">
        <v>-45197</v>
      </c>
      <c r="N35" s="19">
        <v>-135082</v>
      </c>
      <c r="O35" s="19">
        <v>-45561</v>
      </c>
      <c r="P35" s="19">
        <v>-47570</v>
      </c>
      <c r="Q35" s="19">
        <v>-46312</v>
      </c>
      <c r="R35" s="19">
        <v>-139443</v>
      </c>
      <c r="S35" s="19">
        <v>-47208</v>
      </c>
      <c r="T35" s="19">
        <v>-47066</v>
      </c>
      <c r="U35" s="19">
        <v>-47943</v>
      </c>
      <c r="V35" s="19">
        <v>-142217</v>
      </c>
      <c r="W35" s="19">
        <v>-504868</v>
      </c>
      <c r="X35" s="19">
        <v>-548627</v>
      </c>
      <c r="Y35" s="19">
        <v>43759</v>
      </c>
      <c r="Z35" s="20">
        <v>-7.98</v>
      </c>
      <c r="AA35" s="21">
        <v>-548627</v>
      </c>
    </row>
    <row r="36" spans="1:27" ht="13.5">
      <c r="A36" s="23" t="s">
        <v>57</v>
      </c>
      <c r="B36" s="24"/>
      <c r="C36" s="25">
        <f aca="true" t="shared" si="2" ref="C36:Y36">SUM(C31:C35)</f>
        <v>-498489</v>
      </c>
      <c r="D36" s="25">
        <f>SUM(D31:D35)</f>
        <v>0</v>
      </c>
      <c r="E36" s="26">
        <f t="shared" si="2"/>
        <v>-548628</v>
      </c>
      <c r="F36" s="27">
        <f t="shared" si="2"/>
        <v>-548627</v>
      </c>
      <c r="G36" s="27">
        <f t="shared" si="2"/>
        <v>-43409</v>
      </c>
      <c r="H36" s="27">
        <f t="shared" si="2"/>
        <v>0</v>
      </c>
      <c r="I36" s="27">
        <f t="shared" si="2"/>
        <v>-44717</v>
      </c>
      <c r="J36" s="27">
        <f t="shared" si="2"/>
        <v>-88126</v>
      </c>
      <c r="K36" s="27">
        <f t="shared" si="2"/>
        <v>-44472</v>
      </c>
      <c r="L36" s="27">
        <f t="shared" si="2"/>
        <v>-45413</v>
      </c>
      <c r="M36" s="27">
        <f t="shared" si="2"/>
        <v>-45197</v>
      </c>
      <c r="N36" s="27">
        <f t="shared" si="2"/>
        <v>-135082</v>
      </c>
      <c r="O36" s="27">
        <f t="shared" si="2"/>
        <v>-45561</v>
      </c>
      <c r="P36" s="27">
        <f t="shared" si="2"/>
        <v>-47570</v>
      </c>
      <c r="Q36" s="27">
        <f t="shared" si="2"/>
        <v>-46312</v>
      </c>
      <c r="R36" s="27">
        <f t="shared" si="2"/>
        <v>-139443</v>
      </c>
      <c r="S36" s="27">
        <f t="shared" si="2"/>
        <v>-47208</v>
      </c>
      <c r="T36" s="27">
        <f t="shared" si="2"/>
        <v>-47066</v>
      </c>
      <c r="U36" s="27">
        <f t="shared" si="2"/>
        <v>-47943</v>
      </c>
      <c r="V36" s="27">
        <f t="shared" si="2"/>
        <v>-142217</v>
      </c>
      <c r="W36" s="27">
        <f t="shared" si="2"/>
        <v>-504868</v>
      </c>
      <c r="X36" s="27">
        <f t="shared" si="2"/>
        <v>-548627</v>
      </c>
      <c r="Y36" s="27">
        <f t="shared" si="2"/>
        <v>43759</v>
      </c>
      <c r="Z36" s="28">
        <f>+IF(X36&lt;&gt;0,+(Y36/X36)*100,0)</f>
        <v>-7.976093046824164</v>
      </c>
      <c r="AA36" s="29">
        <f>SUM(AA31:AA35)</f>
        <v>-548627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-544334</v>
      </c>
      <c r="D38" s="31">
        <f>+D17+D27+D36</f>
        <v>0</v>
      </c>
      <c r="E38" s="32">
        <f t="shared" si="3"/>
        <v>-2203280</v>
      </c>
      <c r="F38" s="33">
        <f t="shared" si="3"/>
        <v>-1699313</v>
      </c>
      <c r="G38" s="33">
        <f t="shared" si="3"/>
        <v>19639832</v>
      </c>
      <c r="H38" s="33">
        <f t="shared" si="3"/>
        <v>-17045</v>
      </c>
      <c r="I38" s="33">
        <f t="shared" si="3"/>
        <v>-5358325</v>
      </c>
      <c r="J38" s="33">
        <f t="shared" si="3"/>
        <v>14264462</v>
      </c>
      <c r="K38" s="33">
        <f t="shared" si="3"/>
        <v>-2218673</v>
      </c>
      <c r="L38" s="33">
        <f t="shared" si="3"/>
        <v>-2673062</v>
      </c>
      <c r="M38" s="33">
        <f t="shared" si="3"/>
        <v>11422902</v>
      </c>
      <c r="N38" s="33">
        <f t="shared" si="3"/>
        <v>6531167</v>
      </c>
      <c r="O38" s="33">
        <f t="shared" si="3"/>
        <v>-2134776</v>
      </c>
      <c r="P38" s="33">
        <f t="shared" si="3"/>
        <v>-1202277</v>
      </c>
      <c r="Q38" s="33">
        <f t="shared" si="3"/>
        <v>4381214</v>
      </c>
      <c r="R38" s="33">
        <f t="shared" si="3"/>
        <v>1044161</v>
      </c>
      <c r="S38" s="33">
        <f t="shared" si="3"/>
        <v>-2572313</v>
      </c>
      <c r="T38" s="33">
        <f t="shared" si="3"/>
        <v>-2625865</v>
      </c>
      <c r="U38" s="33">
        <f t="shared" si="3"/>
        <v>-8830133</v>
      </c>
      <c r="V38" s="33">
        <f t="shared" si="3"/>
        <v>-14028311</v>
      </c>
      <c r="W38" s="33">
        <f t="shared" si="3"/>
        <v>7811479</v>
      </c>
      <c r="X38" s="33">
        <f t="shared" si="3"/>
        <v>-1699313</v>
      </c>
      <c r="Y38" s="33">
        <f t="shared" si="3"/>
        <v>9510792</v>
      </c>
      <c r="Z38" s="34">
        <f>+IF(X38&lt;&gt;0,+(Y38/X38)*100,0)</f>
        <v>-559.6845313370756</v>
      </c>
      <c r="AA38" s="35">
        <f>+AA17+AA27+AA36</f>
        <v>-1699313</v>
      </c>
    </row>
    <row r="39" spans="1:27" ht="13.5">
      <c r="A39" s="22" t="s">
        <v>59</v>
      </c>
      <c r="B39" s="16"/>
      <c r="C39" s="31">
        <v>4643817</v>
      </c>
      <c r="D39" s="31"/>
      <c r="E39" s="32">
        <v>2726168</v>
      </c>
      <c r="F39" s="33">
        <v>4099483</v>
      </c>
      <c r="G39" s="33">
        <v>687787</v>
      </c>
      <c r="H39" s="33">
        <v>20327619</v>
      </c>
      <c r="I39" s="33">
        <v>20310574</v>
      </c>
      <c r="J39" s="33">
        <v>687787</v>
      </c>
      <c r="K39" s="33">
        <v>14952249</v>
      </c>
      <c r="L39" s="33">
        <v>12733576</v>
      </c>
      <c r="M39" s="33">
        <v>10060514</v>
      </c>
      <c r="N39" s="33">
        <v>14952249</v>
      </c>
      <c r="O39" s="33">
        <v>21483416</v>
      </c>
      <c r="P39" s="33">
        <v>19348640</v>
      </c>
      <c r="Q39" s="33">
        <v>18146363</v>
      </c>
      <c r="R39" s="33">
        <v>21483416</v>
      </c>
      <c r="S39" s="33">
        <v>22527577</v>
      </c>
      <c r="T39" s="33">
        <v>19955264</v>
      </c>
      <c r="U39" s="33">
        <v>17329399</v>
      </c>
      <c r="V39" s="33">
        <v>22527577</v>
      </c>
      <c r="W39" s="33">
        <v>687787</v>
      </c>
      <c r="X39" s="33">
        <v>4099483</v>
      </c>
      <c r="Y39" s="33">
        <v>-3411696</v>
      </c>
      <c r="Z39" s="34">
        <v>-83.22</v>
      </c>
      <c r="AA39" s="35">
        <v>4099483</v>
      </c>
    </row>
    <row r="40" spans="1:27" ht="13.5">
      <c r="A40" s="41" t="s">
        <v>60</v>
      </c>
      <c r="B40" s="42"/>
      <c r="C40" s="43">
        <v>4099483</v>
      </c>
      <c r="D40" s="43"/>
      <c r="E40" s="44">
        <v>522887</v>
      </c>
      <c r="F40" s="45">
        <v>2400170</v>
      </c>
      <c r="G40" s="45">
        <v>20327619</v>
      </c>
      <c r="H40" s="45">
        <v>20310574</v>
      </c>
      <c r="I40" s="45">
        <v>14952249</v>
      </c>
      <c r="J40" s="45">
        <v>14952249</v>
      </c>
      <c r="K40" s="45">
        <v>12733576</v>
      </c>
      <c r="L40" s="45">
        <v>10060514</v>
      </c>
      <c r="M40" s="45">
        <v>21483416</v>
      </c>
      <c r="N40" s="45">
        <v>21483416</v>
      </c>
      <c r="O40" s="45">
        <v>19348640</v>
      </c>
      <c r="P40" s="45">
        <v>18146363</v>
      </c>
      <c r="Q40" s="45">
        <v>22527577</v>
      </c>
      <c r="R40" s="45">
        <v>19348640</v>
      </c>
      <c r="S40" s="45">
        <v>19955264</v>
      </c>
      <c r="T40" s="45">
        <v>17329399</v>
      </c>
      <c r="U40" s="45">
        <v>8499266</v>
      </c>
      <c r="V40" s="45">
        <v>8499266</v>
      </c>
      <c r="W40" s="45">
        <v>8499266</v>
      </c>
      <c r="X40" s="45">
        <v>2400170</v>
      </c>
      <c r="Y40" s="45">
        <v>6099096</v>
      </c>
      <c r="Z40" s="46">
        <v>254.11</v>
      </c>
      <c r="AA40" s="47">
        <v>2400170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762288210</v>
      </c>
      <c r="D6" s="17"/>
      <c r="E6" s="18">
        <v>741450655</v>
      </c>
      <c r="F6" s="19">
        <v>741450655</v>
      </c>
      <c r="G6" s="19">
        <v>52117061</v>
      </c>
      <c r="H6" s="19">
        <v>58437549</v>
      </c>
      <c r="I6" s="19">
        <v>63015275</v>
      </c>
      <c r="J6" s="19">
        <v>173569885</v>
      </c>
      <c r="K6" s="19">
        <v>58597546</v>
      </c>
      <c r="L6" s="19">
        <v>63896485</v>
      </c>
      <c r="M6" s="19">
        <v>58879877</v>
      </c>
      <c r="N6" s="19">
        <v>181373908</v>
      </c>
      <c r="O6" s="19">
        <v>51364565</v>
      </c>
      <c r="P6" s="19">
        <v>71224684</v>
      </c>
      <c r="Q6" s="19">
        <v>60949015</v>
      </c>
      <c r="R6" s="19">
        <v>183538264</v>
      </c>
      <c r="S6" s="19">
        <v>49726763</v>
      </c>
      <c r="T6" s="19">
        <v>56477388</v>
      </c>
      <c r="U6" s="19">
        <v>61090119</v>
      </c>
      <c r="V6" s="19">
        <v>167294270</v>
      </c>
      <c r="W6" s="19">
        <v>705776327</v>
      </c>
      <c r="X6" s="19">
        <v>741450655</v>
      </c>
      <c r="Y6" s="19">
        <v>-35674328</v>
      </c>
      <c r="Z6" s="20">
        <v>-4.81</v>
      </c>
      <c r="AA6" s="21">
        <v>741450655</v>
      </c>
    </row>
    <row r="7" spans="1:27" ht="13.5">
      <c r="A7" s="22" t="s">
        <v>34</v>
      </c>
      <c r="B7" s="16"/>
      <c r="C7" s="17">
        <v>2375629636</v>
      </c>
      <c r="D7" s="17"/>
      <c r="E7" s="18">
        <v>2533370133</v>
      </c>
      <c r="F7" s="19">
        <v>2533370133</v>
      </c>
      <c r="G7" s="19">
        <v>220790771</v>
      </c>
      <c r="H7" s="19">
        <v>204330578</v>
      </c>
      <c r="I7" s="19">
        <v>218886062</v>
      </c>
      <c r="J7" s="19">
        <v>644007411</v>
      </c>
      <c r="K7" s="19">
        <v>256606253</v>
      </c>
      <c r="L7" s="19">
        <v>217014407</v>
      </c>
      <c r="M7" s="19">
        <v>225214828</v>
      </c>
      <c r="N7" s="19">
        <v>698835488</v>
      </c>
      <c r="O7" s="19">
        <v>184311387</v>
      </c>
      <c r="P7" s="19">
        <v>195110574</v>
      </c>
      <c r="Q7" s="19">
        <v>215923664</v>
      </c>
      <c r="R7" s="19">
        <v>595345625</v>
      </c>
      <c r="S7" s="19">
        <v>184837539</v>
      </c>
      <c r="T7" s="19">
        <v>215468694</v>
      </c>
      <c r="U7" s="19">
        <v>212462529</v>
      </c>
      <c r="V7" s="19">
        <v>612768762</v>
      </c>
      <c r="W7" s="19">
        <v>2550957286</v>
      </c>
      <c r="X7" s="19">
        <v>2533370133</v>
      </c>
      <c r="Y7" s="19">
        <v>17587153</v>
      </c>
      <c r="Z7" s="20">
        <v>0.69</v>
      </c>
      <c r="AA7" s="21">
        <v>2533370133</v>
      </c>
    </row>
    <row r="8" spans="1:27" ht="13.5">
      <c r="A8" s="22" t="s">
        <v>35</v>
      </c>
      <c r="B8" s="16"/>
      <c r="C8" s="17">
        <v>161309976</v>
      </c>
      <c r="D8" s="17"/>
      <c r="E8" s="18">
        <v>138874986</v>
      </c>
      <c r="F8" s="19">
        <v>138874986</v>
      </c>
      <c r="G8" s="19">
        <v>4476254</v>
      </c>
      <c r="H8" s="19">
        <v>35248986</v>
      </c>
      <c r="I8" s="19">
        <v>30374195</v>
      </c>
      <c r="J8" s="19">
        <v>70099435</v>
      </c>
      <c r="K8" s="19">
        <v>26522577</v>
      </c>
      <c r="L8" s="19">
        <v>44602387</v>
      </c>
      <c r="M8" s="19">
        <v>20662102</v>
      </c>
      <c r="N8" s="19">
        <v>91787066</v>
      </c>
      <c r="O8" s="19">
        <v>80896229</v>
      </c>
      <c r="P8" s="19">
        <v>27460392</v>
      </c>
      <c r="Q8" s="19">
        <v>11556014</v>
      </c>
      <c r="R8" s="19">
        <v>119912635</v>
      </c>
      <c r="S8" s="19">
        <v>22756371</v>
      </c>
      <c r="T8" s="19">
        <v>20567322</v>
      </c>
      <c r="U8" s="19">
        <v>21387377</v>
      </c>
      <c r="V8" s="19">
        <v>64711070</v>
      </c>
      <c r="W8" s="19">
        <v>346510206</v>
      </c>
      <c r="X8" s="19">
        <v>138874986</v>
      </c>
      <c r="Y8" s="19">
        <v>207635220</v>
      </c>
      <c r="Z8" s="20">
        <v>149.51</v>
      </c>
      <c r="AA8" s="21">
        <v>138874986</v>
      </c>
    </row>
    <row r="9" spans="1:27" ht="13.5">
      <c r="A9" s="22" t="s">
        <v>36</v>
      </c>
      <c r="B9" s="16"/>
      <c r="C9" s="17">
        <v>466155846</v>
      </c>
      <c r="D9" s="17"/>
      <c r="E9" s="18">
        <v>489490814</v>
      </c>
      <c r="F9" s="19">
        <v>489490814</v>
      </c>
      <c r="G9" s="19">
        <v>180127000</v>
      </c>
      <c r="H9" s="19">
        <v>1625000</v>
      </c>
      <c r="I9" s="19"/>
      <c r="J9" s="19">
        <v>181752000</v>
      </c>
      <c r="K9" s="19">
        <v>7760761</v>
      </c>
      <c r="L9" s="19"/>
      <c r="M9" s="19">
        <v>159819680</v>
      </c>
      <c r="N9" s="19">
        <v>167580441</v>
      </c>
      <c r="O9" s="19">
        <v>6929509</v>
      </c>
      <c r="P9" s="19">
        <v>5107000</v>
      </c>
      <c r="Q9" s="19">
        <v>123739394</v>
      </c>
      <c r="R9" s="19">
        <v>135775903</v>
      </c>
      <c r="S9" s="19"/>
      <c r="T9" s="19"/>
      <c r="U9" s="19"/>
      <c r="V9" s="19"/>
      <c r="W9" s="19">
        <v>485108344</v>
      </c>
      <c r="X9" s="19">
        <v>489490814</v>
      </c>
      <c r="Y9" s="19">
        <v>-4382470</v>
      </c>
      <c r="Z9" s="20">
        <v>-0.9</v>
      </c>
      <c r="AA9" s="21">
        <v>489490814</v>
      </c>
    </row>
    <row r="10" spans="1:27" ht="13.5">
      <c r="A10" s="22" t="s">
        <v>37</v>
      </c>
      <c r="B10" s="16"/>
      <c r="C10" s="17">
        <v>303484251</v>
      </c>
      <c r="D10" s="17"/>
      <c r="E10" s="18">
        <v>447973157</v>
      </c>
      <c r="F10" s="19">
        <v>447973157</v>
      </c>
      <c r="G10" s="19">
        <v>99385000</v>
      </c>
      <c r="H10" s="19">
        <v>20320000</v>
      </c>
      <c r="I10" s="19">
        <v>1920000</v>
      </c>
      <c r="J10" s="19">
        <v>121625000</v>
      </c>
      <c r="K10" s="19">
        <v>76064746</v>
      </c>
      <c r="L10" s="19">
        <v>1512281</v>
      </c>
      <c r="M10" s="19">
        <v>109178319</v>
      </c>
      <c r="N10" s="19">
        <v>186755346</v>
      </c>
      <c r="O10" s="19">
        <v>56984491</v>
      </c>
      <c r="P10" s="19">
        <v>3259530</v>
      </c>
      <c r="Q10" s="19">
        <v>95709756</v>
      </c>
      <c r="R10" s="19">
        <v>155953777</v>
      </c>
      <c r="S10" s="19">
        <v>172005</v>
      </c>
      <c r="T10" s="19">
        <v>2176050</v>
      </c>
      <c r="U10" s="19">
        <v>1054118</v>
      </c>
      <c r="V10" s="19">
        <v>3402173</v>
      </c>
      <c r="W10" s="19">
        <v>467736296</v>
      </c>
      <c r="X10" s="19">
        <v>447973157</v>
      </c>
      <c r="Y10" s="19">
        <v>19763139</v>
      </c>
      <c r="Z10" s="20">
        <v>4.41</v>
      </c>
      <c r="AA10" s="21">
        <v>447973157</v>
      </c>
    </row>
    <row r="11" spans="1:27" ht="13.5">
      <c r="A11" s="22" t="s">
        <v>38</v>
      </c>
      <c r="B11" s="16"/>
      <c r="C11" s="17">
        <v>128456302</v>
      </c>
      <c r="D11" s="17"/>
      <c r="E11" s="18">
        <v>107717346</v>
      </c>
      <c r="F11" s="19">
        <v>107717346</v>
      </c>
      <c r="G11" s="19">
        <v>40575567</v>
      </c>
      <c r="H11" s="19">
        <v>2222432</v>
      </c>
      <c r="I11" s="19">
        <v>2724405</v>
      </c>
      <c r="J11" s="19">
        <v>45522404</v>
      </c>
      <c r="K11" s="19">
        <v>1857407</v>
      </c>
      <c r="L11" s="19">
        <v>7115553</v>
      </c>
      <c r="M11" s="19">
        <v>2544303</v>
      </c>
      <c r="N11" s="19">
        <v>11517263</v>
      </c>
      <c r="O11" s="19">
        <v>13197618</v>
      </c>
      <c r="P11" s="19">
        <v>3698991</v>
      </c>
      <c r="Q11" s="19">
        <v>4548552</v>
      </c>
      <c r="R11" s="19">
        <v>21445161</v>
      </c>
      <c r="S11" s="19">
        <v>10868607</v>
      </c>
      <c r="T11" s="19">
        <v>2640588</v>
      </c>
      <c r="U11" s="19">
        <v>2678084</v>
      </c>
      <c r="V11" s="19">
        <v>16187279</v>
      </c>
      <c r="W11" s="19">
        <v>94672107</v>
      </c>
      <c r="X11" s="19">
        <v>107717346</v>
      </c>
      <c r="Y11" s="19">
        <v>-13045239</v>
      </c>
      <c r="Z11" s="20">
        <v>-12.11</v>
      </c>
      <c r="AA11" s="21">
        <v>107717346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-3554849200</v>
      </c>
      <c r="D14" s="17"/>
      <c r="E14" s="18">
        <v>-3619264414</v>
      </c>
      <c r="F14" s="19">
        <v>-3619264414</v>
      </c>
      <c r="G14" s="19">
        <v>-387435548</v>
      </c>
      <c r="H14" s="19">
        <v>-381976515</v>
      </c>
      <c r="I14" s="19">
        <v>-338501068</v>
      </c>
      <c r="J14" s="19">
        <v>-1107913131</v>
      </c>
      <c r="K14" s="19">
        <v>-372501933</v>
      </c>
      <c r="L14" s="19">
        <v>-527093799</v>
      </c>
      <c r="M14" s="19">
        <v>-346284579</v>
      </c>
      <c r="N14" s="19">
        <v>-1245880311</v>
      </c>
      <c r="O14" s="19">
        <v>-258314603</v>
      </c>
      <c r="P14" s="19">
        <v>-335470104</v>
      </c>
      <c r="Q14" s="19">
        <v>-302128191</v>
      </c>
      <c r="R14" s="19">
        <v>-895912898</v>
      </c>
      <c r="S14" s="19">
        <v>-252860720</v>
      </c>
      <c r="T14" s="19">
        <v>-390685866</v>
      </c>
      <c r="U14" s="19">
        <v>-371719508</v>
      </c>
      <c r="V14" s="19">
        <v>-1015266094</v>
      </c>
      <c r="W14" s="19">
        <v>-4264972434</v>
      </c>
      <c r="X14" s="19">
        <v>-3619264414</v>
      </c>
      <c r="Y14" s="19">
        <v>-645708020</v>
      </c>
      <c r="Z14" s="20">
        <v>17.84</v>
      </c>
      <c r="AA14" s="21">
        <v>-3619264414</v>
      </c>
    </row>
    <row r="15" spans="1:27" ht="13.5">
      <c r="A15" s="22" t="s">
        <v>42</v>
      </c>
      <c r="B15" s="16"/>
      <c r="C15" s="17">
        <v>-75094944</v>
      </c>
      <c r="D15" s="17"/>
      <c r="E15" s="18">
        <v>-65474189</v>
      </c>
      <c r="F15" s="19">
        <v>-65474189</v>
      </c>
      <c r="G15" s="19"/>
      <c r="H15" s="19">
        <v>-397</v>
      </c>
      <c r="I15" s="19">
        <v>-16251232</v>
      </c>
      <c r="J15" s="19">
        <v>-16251629</v>
      </c>
      <c r="K15" s="19"/>
      <c r="L15" s="19">
        <v>-45</v>
      </c>
      <c r="M15" s="19">
        <v>-17668710</v>
      </c>
      <c r="N15" s="19">
        <v>-17668755</v>
      </c>
      <c r="O15" s="19"/>
      <c r="P15" s="19">
        <v>-4673</v>
      </c>
      <c r="Q15" s="19">
        <v>-15575459</v>
      </c>
      <c r="R15" s="19">
        <v>-15580132</v>
      </c>
      <c r="S15" s="19"/>
      <c r="T15" s="19"/>
      <c r="U15" s="19">
        <v>-17685417</v>
      </c>
      <c r="V15" s="19">
        <v>-17685417</v>
      </c>
      <c r="W15" s="19">
        <v>-67185933</v>
      </c>
      <c r="X15" s="19">
        <v>-65474189</v>
      </c>
      <c r="Y15" s="19">
        <v>-1711744</v>
      </c>
      <c r="Z15" s="20">
        <v>2.61</v>
      </c>
      <c r="AA15" s="21">
        <v>-65474189</v>
      </c>
    </row>
    <row r="16" spans="1:27" ht="13.5">
      <c r="A16" s="22" t="s">
        <v>43</v>
      </c>
      <c r="B16" s="16"/>
      <c r="C16" s="17">
        <v>-238128</v>
      </c>
      <c r="D16" s="17"/>
      <c r="E16" s="18">
        <v>-191442</v>
      </c>
      <c r="F16" s="19">
        <v>-191442</v>
      </c>
      <c r="G16" s="19">
        <v>-1710307</v>
      </c>
      <c r="H16" s="19"/>
      <c r="I16" s="19"/>
      <c r="J16" s="19">
        <v>-1710307</v>
      </c>
      <c r="K16" s="19"/>
      <c r="L16" s="19"/>
      <c r="M16" s="19">
        <v>-19844</v>
      </c>
      <c r="N16" s="19">
        <v>-19844</v>
      </c>
      <c r="O16" s="19">
        <v>-1730151</v>
      </c>
      <c r="P16" s="19">
        <v>-543667</v>
      </c>
      <c r="Q16" s="19"/>
      <c r="R16" s="19">
        <v>-2273818</v>
      </c>
      <c r="S16" s="19">
        <v>-37965</v>
      </c>
      <c r="T16" s="19">
        <v>-1710307</v>
      </c>
      <c r="U16" s="19">
        <v>-1710307</v>
      </c>
      <c r="V16" s="19">
        <v>-3458579</v>
      </c>
      <c r="W16" s="19">
        <v>-7462548</v>
      </c>
      <c r="X16" s="19">
        <v>-191442</v>
      </c>
      <c r="Y16" s="19">
        <v>-7271106</v>
      </c>
      <c r="Z16" s="20">
        <v>3798.07</v>
      </c>
      <c r="AA16" s="21">
        <v>-191442</v>
      </c>
    </row>
    <row r="17" spans="1:27" ht="13.5">
      <c r="A17" s="23" t="s">
        <v>44</v>
      </c>
      <c r="B17" s="24"/>
      <c r="C17" s="25">
        <f aca="true" t="shared" si="0" ref="C17:Y17">SUM(C6:C16)</f>
        <v>567141949</v>
      </c>
      <c r="D17" s="25">
        <f>SUM(D6:D16)</f>
        <v>0</v>
      </c>
      <c r="E17" s="26">
        <f t="shared" si="0"/>
        <v>773947046</v>
      </c>
      <c r="F17" s="27">
        <f t="shared" si="0"/>
        <v>773947046</v>
      </c>
      <c r="G17" s="27">
        <f t="shared" si="0"/>
        <v>208325798</v>
      </c>
      <c r="H17" s="27">
        <f t="shared" si="0"/>
        <v>-59792367</v>
      </c>
      <c r="I17" s="27">
        <f t="shared" si="0"/>
        <v>-37832363</v>
      </c>
      <c r="J17" s="27">
        <f t="shared" si="0"/>
        <v>110701068</v>
      </c>
      <c r="K17" s="27">
        <f t="shared" si="0"/>
        <v>54907357</v>
      </c>
      <c r="L17" s="27">
        <f t="shared" si="0"/>
        <v>-192952731</v>
      </c>
      <c r="M17" s="27">
        <f t="shared" si="0"/>
        <v>212325976</v>
      </c>
      <c r="N17" s="27">
        <f t="shared" si="0"/>
        <v>74280602</v>
      </c>
      <c r="O17" s="27">
        <f t="shared" si="0"/>
        <v>133639045</v>
      </c>
      <c r="P17" s="27">
        <f t="shared" si="0"/>
        <v>-30157273</v>
      </c>
      <c r="Q17" s="27">
        <f t="shared" si="0"/>
        <v>194722745</v>
      </c>
      <c r="R17" s="27">
        <f t="shared" si="0"/>
        <v>298204517</v>
      </c>
      <c r="S17" s="27">
        <f t="shared" si="0"/>
        <v>15462600</v>
      </c>
      <c r="T17" s="27">
        <f t="shared" si="0"/>
        <v>-95066131</v>
      </c>
      <c r="U17" s="27">
        <f t="shared" si="0"/>
        <v>-92443005</v>
      </c>
      <c r="V17" s="27">
        <f t="shared" si="0"/>
        <v>-172046536</v>
      </c>
      <c r="W17" s="27">
        <f t="shared" si="0"/>
        <v>311139651</v>
      </c>
      <c r="X17" s="27">
        <f t="shared" si="0"/>
        <v>773947046</v>
      </c>
      <c r="Y17" s="27">
        <f t="shared" si="0"/>
        <v>-462807395</v>
      </c>
      <c r="Z17" s="28">
        <f>+IF(X17&lt;&gt;0,+(Y17/X17)*100,0)</f>
        <v>-59.79832824376462</v>
      </c>
      <c r="AA17" s="29">
        <f>SUM(AA6:AA16)</f>
        <v>773947046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-1084005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-383475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-481984506</v>
      </c>
      <c r="D26" s="17"/>
      <c r="E26" s="18">
        <v>-617304822</v>
      </c>
      <c r="F26" s="19">
        <v>-617304822</v>
      </c>
      <c r="G26" s="19">
        <v>-115600</v>
      </c>
      <c r="H26" s="19"/>
      <c r="I26" s="19">
        <v>-40532814</v>
      </c>
      <c r="J26" s="19">
        <v>-40648414</v>
      </c>
      <c r="K26" s="19">
        <v>-41829643</v>
      </c>
      <c r="L26" s="19">
        <v>-39459805</v>
      </c>
      <c r="M26" s="19">
        <v>-52093118</v>
      </c>
      <c r="N26" s="19">
        <v>-133382566</v>
      </c>
      <c r="O26" s="19">
        <v>-40642995</v>
      </c>
      <c r="P26" s="19">
        <v>-36779158</v>
      </c>
      <c r="Q26" s="19">
        <v>-57643248</v>
      </c>
      <c r="R26" s="19">
        <v>-135065401</v>
      </c>
      <c r="S26" s="19">
        <v>-20429099</v>
      </c>
      <c r="T26" s="19">
        <v>-98621705</v>
      </c>
      <c r="U26" s="19">
        <v>-89781476</v>
      </c>
      <c r="V26" s="19">
        <v>-208832280</v>
      </c>
      <c r="W26" s="19">
        <v>-517928661</v>
      </c>
      <c r="X26" s="19">
        <v>-617304822</v>
      </c>
      <c r="Y26" s="19">
        <v>99376161</v>
      </c>
      <c r="Z26" s="20">
        <v>-16.1</v>
      </c>
      <c r="AA26" s="21">
        <v>-617304822</v>
      </c>
    </row>
    <row r="27" spans="1:27" ht="13.5">
      <c r="A27" s="23" t="s">
        <v>51</v>
      </c>
      <c r="B27" s="24"/>
      <c r="C27" s="25">
        <f aca="true" t="shared" si="1" ref="C27:Y27">SUM(C21:C26)</f>
        <v>-483451986</v>
      </c>
      <c r="D27" s="25">
        <f>SUM(D21:D26)</f>
        <v>0</v>
      </c>
      <c r="E27" s="26">
        <f t="shared" si="1"/>
        <v>-617304822</v>
      </c>
      <c r="F27" s="27">
        <f t="shared" si="1"/>
        <v>-617304822</v>
      </c>
      <c r="G27" s="27">
        <f t="shared" si="1"/>
        <v>-115600</v>
      </c>
      <c r="H27" s="27">
        <f t="shared" si="1"/>
        <v>0</v>
      </c>
      <c r="I27" s="27">
        <f t="shared" si="1"/>
        <v>-40532814</v>
      </c>
      <c r="J27" s="27">
        <f t="shared" si="1"/>
        <v>-40648414</v>
      </c>
      <c r="K27" s="27">
        <f t="shared" si="1"/>
        <v>-41829643</v>
      </c>
      <c r="L27" s="27">
        <f t="shared" si="1"/>
        <v>-39459805</v>
      </c>
      <c r="M27" s="27">
        <f t="shared" si="1"/>
        <v>-52093118</v>
      </c>
      <c r="N27" s="27">
        <f t="shared" si="1"/>
        <v>-133382566</v>
      </c>
      <c r="O27" s="27">
        <f t="shared" si="1"/>
        <v>-40642995</v>
      </c>
      <c r="P27" s="27">
        <f t="shared" si="1"/>
        <v>-36779158</v>
      </c>
      <c r="Q27" s="27">
        <f t="shared" si="1"/>
        <v>-57643248</v>
      </c>
      <c r="R27" s="27">
        <f t="shared" si="1"/>
        <v>-135065401</v>
      </c>
      <c r="S27" s="27">
        <f t="shared" si="1"/>
        <v>-20429099</v>
      </c>
      <c r="T27" s="27">
        <f t="shared" si="1"/>
        <v>-98621705</v>
      </c>
      <c r="U27" s="27">
        <f t="shared" si="1"/>
        <v>-89781476</v>
      </c>
      <c r="V27" s="27">
        <f t="shared" si="1"/>
        <v>-208832280</v>
      </c>
      <c r="W27" s="27">
        <f t="shared" si="1"/>
        <v>-517928661</v>
      </c>
      <c r="X27" s="27">
        <f t="shared" si="1"/>
        <v>-617304822</v>
      </c>
      <c r="Y27" s="27">
        <f t="shared" si="1"/>
        <v>99376161</v>
      </c>
      <c r="Z27" s="28">
        <f>+IF(X27&lt;&gt;0,+(Y27/X27)*100,0)</f>
        <v>-16.098393768905307</v>
      </c>
      <c r="AA27" s="29">
        <f>SUM(AA21:AA26)</f>
        <v>-617304822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100000000</v>
      </c>
      <c r="D32" s="17"/>
      <c r="E32" s="18">
        <v>50000000</v>
      </c>
      <c r="F32" s="19">
        <v>50000000</v>
      </c>
      <c r="G32" s="19"/>
      <c r="H32" s="19"/>
      <c r="I32" s="19"/>
      <c r="J32" s="19"/>
      <c r="K32" s="19"/>
      <c r="L32" s="19"/>
      <c r="M32" s="19"/>
      <c r="N32" s="19"/>
      <c r="O32" s="19"/>
      <c r="P32" s="19">
        <v>50000000</v>
      </c>
      <c r="Q32" s="19"/>
      <c r="R32" s="19">
        <v>50000000</v>
      </c>
      <c r="S32" s="19"/>
      <c r="T32" s="19"/>
      <c r="U32" s="19"/>
      <c r="V32" s="19"/>
      <c r="W32" s="19">
        <v>50000000</v>
      </c>
      <c r="X32" s="19">
        <v>50000000</v>
      </c>
      <c r="Y32" s="19"/>
      <c r="Z32" s="20"/>
      <c r="AA32" s="21">
        <v>50000000</v>
      </c>
    </row>
    <row r="33" spans="1:27" ht="13.5">
      <c r="A33" s="22" t="s">
        <v>55</v>
      </c>
      <c r="B33" s="16"/>
      <c r="C33" s="17">
        <v>5347635</v>
      </c>
      <c r="D33" s="17"/>
      <c r="E33" s="18"/>
      <c r="F33" s="19"/>
      <c r="G33" s="19">
        <v>1011072</v>
      </c>
      <c r="H33" s="36">
        <v>271539</v>
      </c>
      <c r="I33" s="36">
        <v>445135</v>
      </c>
      <c r="J33" s="36">
        <v>1727746</v>
      </c>
      <c r="K33" s="19">
        <v>443285</v>
      </c>
      <c r="L33" s="19">
        <v>304247</v>
      </c>
      <c r="M33" s="19">
        <v>335429</v>
      </c>
      <c r="N33" s="19">
        <v>1082961</v>
      </c>
      <c r="O33" s="36">
        <v>5084</v>
      </c>
      <c r="P33" s="36">
        <v>92112</v>
      </c>
      <c r="Q33" s="36">
        <v>1840142</v>
      </c>
      <c r="R33" s="19">
        <v>1937338</v>
      </c>
      <c r="S33" s="19">
        <v>271548</v>
      </c>
      <c r="T33" s="19">
        <v>1075123</v>
      </c>
      <c r="U33" s="19">
        <v>1005226</v>
      </c>
      <c r="V33" s="36">
        <v>2351897</v>
      </c>
      <c r="W33" s="36">
        <v>7099942</v>
      </c>
      <c r="X33" s="36"/>
      <c r="Y33" s="19">
        <v>7099942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-59129657</v>
      </c>
      <c r="D35" s="17"/>
      <c r="E35" s="18">
        <v>-67761975</v>
      </c>
      <c r="F35" s="19">
        <v>-67761975</v>
      </c>
      <c r="G35" s="19">
        <v>-23717</v>
      </c>
      <c r="H35" s="19">
        <v>-23717</v>
      </c>
      <c r="I35" s="19">
        <v>-18698459</v>
      </c>
      <c r="J35" s="19">
        <v>-18745893</v>
      </c>
      <c r="K35" s="19">
        <v>-23717</v>
      </c>
      <c r="L35" s="19">
        <v>-23717</v>
      </c>
      <c r="M35" s="19">
        <v>-14429589</v>
      </c>
      <c r="N35" s="19">
        <v>-14477023</v>
      </c>
      <c r="O35" s="19">
        <v>-23717</v>
      </c>
      <c r="P35" s="19">
        <v>-23717</v>
      </c>
      <c r="Q35" s="19">
        <v>-21139163</v>
      </c>
      <c r="R35" s="19">
        <v>-21186597</v>
      </c>
      <c r="S35" s="19">
        <v>-23717</v>
      </c>
      <c r="T35" s="19">
        <v>-23717</v>
      </c>
      <c r="U35" s="19">
        <v>-16624199</v>
      </c>
      <c r="V35" s="19">
        <v>-16671633</v>
      </c>
      <c r="W35" s="19">
        <v>-71081146</v>
      </c>
      <c r="X35" s="19">
        <v>-67761975</v>
      </c>
      <c r="Y35" s="19">
        <v>-3319171</v>
      </c>
      <c r="Z35" s="20">
        <v>4.9</v>
      </c>
      <c r="AA35" s="21">
        <v>-67761975</v>
      </c>
    </row>
    <row r="36" spans="1:27" ht="13.5">
      <c r="A36" s="23" t="s">
        <v>57</v>
      </c>
      <c r="B36" s="24"/>
      <c r="C36" s="25">
        <f aca="true" t="shared" si="2" ref="C36:Y36">SUM(C31:C35)</f>
        <v>46217978</v>
      </c>
      <c r="D36" s="25">
        <f>SUM(D31:D35)</f>
        <v>0</v>
      </c>
      <c r="E36" s="26">
        <f t="shared" si="2"/>
        <v>-17761975</v>
      </c>
      <c r="F36" s="27">
        <f t="shared" si="2"/>
        <v>-17761975</v>
      </c>
      <c r="G36" s="27">
        <f t="shared" si="2"/>
        <v>987355</v>
      </c>
      <c r="H36" s="27">
        <f t="shared" si="2"/>
        <v>247822</v>
      </c>
      <c r="I36" s="27">
        <f t="shared" si="2"/>
        <v>-18253324</v>
      </c>
      <c r="J36" s="27">
        <f t="shared" si="2"/>
        <v>-17018147</v>
      </c>
      <c r="K36" s="27">
        <f t="shared" si="2"/>
        <v>419568</v>
      </c>
      <c r="L36" s="27">
        <f t="shared" si="2"/>
        <v>280530</v>
      </c>
      <c r="M36" s="27">
        <f t="shared" si="2"/>
        <v>-14094160</v>
      </c>
      <c r="N36" s="27">
        <f t="shared" si="2"/>
        <v>-13394062</v>
      </c>
      <c r="O36" s="27">
        <f t="shared" si="2"/>
        <v>-18633</v>
      </c>
      <c r="P36" s="27">
        <f t="shared" si="2"/>
        <v>50068395</v>
      </c>
      <c r="Q36" s="27">
        <f t="shared" si="2"/>
        <v>-19299021</v>
      </c>
      <c r="R36" s="27">
        <f t="shared" si="2"/>
        <v>30750741</v>
      </c>
      <c r="S36" s="27">
        <f t="shared" si="2"/>
        <v>247831</v>
      </c>
      <c r="T36" s="27">
        <f t="shared" si="2"/>
        <v>1051406</v>
      </c>
      <c r="U36" s="27">
        <f t="shared" si="2"/>
        <v>-15618973</v>
      </c>
      <c r="V36" s="27">
        <f t="shared" si="2"/>
        <v>-14319736</v>
      </c>
      <c r="W36" s="27">
        <f t="shared" si="2"/>
        <v>-13981204</v>
      </c>
      <c r="X36" s="27">
        <f t="shared" si="2"/>
        <v>-17761975</v>
      </c>
      <c r="Y36" s="27">
        <f t="shared" si="2"/>
        <v>3780771</v>
      </c>
      <c r="Z36" s="28">
        <f>+IF(X36&lt;&gt;0,+(Y36/X36)*100,0)</f>
        <v>-21.28575791824952</v>
      </c>
      <c r="AA36" s="29">
        <f>SUM(AA31:AA35)</f>
        <v>-17761975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129907941</v>
      </c>
      <c r="D38" s="31">
        <f>+D17+D27+D36</f>
        <v>0</v>
      </c>
      <c r="E38" s="32">
        <f t="shared" si="3"/>
        <v>138880249</v>
      </c>
      <c r="F38" s="33">
        <f t="shared" si="3"/>
        <v>138880249</v>
      </c>
      <c r="G38" s="33">
        <f t="shared" si="3"/>
        <v>209197553</v>
      </c>
      <c r="H38" s="33">
        <f t="shared" si="3"/>
        <v>-59544545</v>
      </c>
      <c r="I38" s="33">
        <f t="shared" si="3"/>
        <v>-96618501</v>
      </c>
      <c r="J38" s="33">
        <f t="shared" si="3"/>
        <v>53034507</v>
      </c>
      <c r="K38" s="33">
        <f t="shared" si="3"/>
        <v>13497282</v>
      </c>
      <c r="L38" s="33">
        <f t="shared" si="3"/>
        <v>-232132006</v>
      </c>
      <c r="M38" s="33">
        <f t="shared" si="3"/>
        <v>146138698</v>
      </c>
      <c r="N38" s="33">
        <f t="shared" si="3"/>
        <v>-72496026</v>
      </c>
      <c r="O38" s="33">
        <f t="shared" si="3"/>
        <v>92977417</v>
      </c>
      <c r="P38" s="33">
        <f t="shared" si="3"/>
        <v>-16868036</v>
      </c>
      <c r="Q38" s="33">
        <f t="shared" si="3"/>
        <v>117780476</v>
      </c>
      <c r="R38" s="33">
        <f t="shared" si="3"/>
        <v>193889857</v>
      </c>
      <c r="S38" s="33">
        <f t="shared" si="3"/>
        <v>-4718668</v>
      </c>
      <c r="T38" s="33">
        <f t="shared" si="3"/>
        <v>-192636430</v>
      </c>
      <c r="U38" s="33">
        <f t="shared" si="3"/>
        <v>-197843454</v>
      </c>
      <c r="V38" s="33">
        <f t="shared" si="3"/>
        <v>-395198552</v>
      </c>
      <c r="W38" s="33">
        <f t="shared" si="3"/>
        <v>-220770214</v>
      </c>
      <c r="X38" s="33">
        <f t="shared" si="3"/>
        <v>138880249</v>
      </c>
      <c r="Y38" s="33">
        <f t="shared" si="3"/>
        <v>-359650463</v>
      </c>
      <c r="Z38" s="34">
        <f>+IF(X38&lt;&gt;0,+(Y38/X38)*100,0)</f>
        <v>-258.96444281288694</v>
      </c>
      <c r="AA38" s="35">
        <f>+AA17+AA27+AA36</f>
        <v>138880249</v>
      </c>
    </row>
    <row r="39" spans="1:27" ht="13.5">
      <c r="A39" s="22" t="s">
        <v>59</v>
      </c>
      <c r="B39" s="16"/>
      <c r="C39" s="31">
        <v>841152623</v>
      </c>
      <c r="D39" s="31"/>
      <c r="E39" s="32">
        <v>912709086</v>
      </c>
      <c r="F39" s="33">
        <v>912709086</v>
      </c>
      <c r="G39" s="33">
        <v>976716826</v>
      </c>
      <c r="H39" s="33">
        <v>1185914379</v>
      </c>
      <c r="I39" s="33">
        <v>1126369834</v>
      </c>
      <c r="J39" s="33">
        <v>976716826</v>
      </c>
      <c r="K39" s="33">
        <v>1029751333</v>
      </c>
      <c r="L39" s="33">
        <v>1043248615</v>
      </c>
      <c r="M39" s="33">
        <v>811116609</v>
      </c>
      <c r="N39" s="33">
        <v>1029751333</v>
      </c>
      <c r="O39" s="33">
        <v>957255307</v>
      </c>
      <c r="P39" s="33">
        <v>1050232724</v>
      </c>
      <c r="Q39" s="33">
        <v>1033364688</v>
      </c>
      <c r="R39" s="33">
        <v>957255307</v>
      </c>
      <c r="S39" s="33">
        <v>1151145164</v>
      </c>
      <c r="T39" s="33">
        <v>1146426496</v>
      </c>
      <c r="U39" s="33">
        <v>953790066</v>
      </c>
      <c r="V39" s="33">
        <v>1151145164</v>
      </c>
      <c r="W39" s="33">
        <v>976716826</v>
      </c>
      <c r="X39" s="33">
        <v>912709086</v>
      </c>
      <c r="Y39" s="33">
        <v>64007740</v>
      </c>
      <c r="Z39" s="34">
        <v>7.01</v>
      </c>
      <c r="AA39" s="35">
        <v>912709086</v>
      </c>
    </row>
    <row r="40" spans="1:27" ht="13.5">
      <c r="A40" s="41" t="s">
        <v>60</v>
      </c>
      <c r="B40" s="42"/>
      <c r="C40" s="43">
        <v>971060564</v>
      </c>
      <c r="D40" s="43"/>
      <c r="E40" s="44">
        <v>1051589335</v>
      </c>
      <c r="F40" s="45">
        <v>1051589335</v>
      </c>
      <c r="G40" s="45">
        <v>1185914379</v>
      </c>
      <c r="H40" s="45">
        <v>1126369834</v>
      </c>
      <c r="I40" s="45">
        <v>1029751333</v>
      </c>
      <c r="J40" s="45">
        <v>1029751333</v>
      </c>
      <c r="K40" s="45">
        <v>1043248615</v>
      </c>
      <c r="L40" s="45">
        <v>811116609</v>
      </c>
      <c r="M40" s="45">
        <v>957255307</v>
      </c>
      <c r="N40" s="45">
        <v>957255307</v>
      </c>
      <c r="O40" s="45">
        <v>1050232724</v>
      </c>
      <c r="P40" s="45">
        <v>1033364688</v>
      </c>
      <c r="Q40" s="45">
        <v>1151145164</v>
      </c>
      <c r="R40" s="45">
        <v>1050232724</v>
      </c>
      <c r="S40" s="45">
        <v>1146426496</v>
      </c>
      <c r="T40" s="45">
        <v>953790066</v>
      </c>
      <c r="U40" s="45">
        <v>755946612</v>
      </c>
      <c r="V40" s="45">
        <v>755946612</v>
      </c>
      <c r="W40" s="45">
        <v>755946612</v>
      </c>
      <c r="X40" s="45">
        <v>1051589335</v>
      </c>
      <c r="Y40" s="45">
        <v>-295642723</v>
      </c>
      <c r="Z40" s="46">
        <v>-28.11</v>
      </c>
      <c r="AA40" s="47">
        <v>1051589335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16986023</v>
      </c>
      <c r="D6" s="17"/>
      <c r="E6" s="18">
        <v>8864052</v>
      </c>
      <c r="F6" s="19">
        <v>12453948</v>
      </c>
      <c r="G6" s="19">
        <v>558583</v>
      </c>
      <c r="H6" s="19">
        <v>972793</v>
      </c>
      <c r="I6" s="19">
        <v>1359026</v>
      </c>
      <c r="J6" s="19">
        <v>2890402</v>
      </c>
      <c r="K6" s="19">
        <v>992674</v>
      </c>
      <c r="L6" s="19">
        <v>741114</v>
      </c>
      <c r="M6" s="19">
        <v>707225</v>
      </c>
      <c r="N6" s="19">
        <v>2441013</v>
      </c>
      <c r="O6" s="19">
        <v>612061</v>
      </c>
      <c r="P6" s="19">
        <v>664025</v>
      </c>
      <c r="Q6" s="19">
        <v>806559</v>
      </c>
      <c r="R6" s="19">
        <v>2082645</v>
      </c>
      <c r="S6" s="19">
        <v>621338</v>
      </c>
      <c r="T6" s="19">
        <v>1145086</v>
      </c>
      <c r="U6" s="19">
        <v>630132</v>
      </c>
      <c r="V6" s="19">
        <v>2396556</v>
      </c>
      <c r="W6" s="19">
        <v>9810616</v>
      </c>
      <c r="X6" s="19">
        <v>12453948</v>
      </c>
      <c r="Y6" s="19">
        <v>-2643332</v>
      </c>
      <c r="Z6" s="20">
        <v>-21.22</v>
      </c>
      <c r="AA6" s="21">
        <v>12453948</v>
      </c>
    </row>
    <row r="7" spans="1:27" ht="13.5">
      <c r="A7" s="22" t="s">
        <v>34</v>
      </c>
      <c r="B7" s="16"/>
      <c r="C7" s="17"/>
      <c r="D7" s="17"/>
      <c r="E7" s="18">
        <v>350004</v>
      </c>
      <c r="F7" s="19">
        <v>500004</v>
      </c>
      <c r="G7" s="19">
        <v>47705</v>
      </c>
      <c r="H7" s="19">
        <v>35008</v>
      </c>
      <c r="I7" s="19">
        <v>35091</v>
      </c>
      <c r="J7" s="19">
        <v>117804</v>
      </c>
      <c r="K7" s="19">
        <v>38416</v>
      </c>
      <c r="L7" s="19">
        <v>39047</v>
      </c>
      <c r="M7" s="19">
        <v>39047</v>
      </c>
      <c r="N7" s="19">
        <v>116510</v>
      </c>
      <c r="O7" s="19">
        <v>37727</v>
      </c>
      <c r="P7" s="19">
        <v>38859</v>
      </c>
      <c r="Q7" s="19">
        <v>38859</v>
      </c>
      <c r="R7" s="19">
        <v>115445</v>
      </c>
      <c r="S7" s="19">
        <v>38859</v>
      </c>
      <c r="T7" s="19">
        <v>38858</v>
      </c>
      <c r="U7" s="19"/>
      <c r="V7" s="19">
        <v>77717</v>
      </c>
      <c r="W7" s="19">
        <v>427476</v>
      </c>
      <c r="X7" s="19">
        <v>500004</v>
      </c>
      <c r="Y7" s="19">
        <v>-72528</v>
      </c>
      <c r="Z7" s="20">
        <v>-14.51</v>
      </c>
      <c r="AA7" s="21">
        <v>500004</v>
      </c>
    </row>
    <row r="8" spans="1:27" ht="13.5">
      <c r="A8" s="22" t="s">
        <v>35</v>
      </c>
      <c r="B8" s="16"/>
      <c r="C8" s="17">
        <v>1687974</v>
      </c>
      <c r="D8" s="17"/>
      <c r="E8" s="18">
        <v>4796400</v>
      </c>
      <c r="F8" s="19">
        <v>5264628</v>
      </c>
      <c r="G8" s="19">
        <v>540051</v>
      </c>
      <c r="H8" s="19">
        <v>375335</v>
      </c>
      <c r="I8" s="19">
        <v>385772</v>
      </c>
      <c r="J8" s="19">
        <v>1301158</v>
      </c>
      <c r="K8" s="19">
        <v>396223</v>
      </c>
      <c r="L8" s="19">
        <v>377852</v>
      </c>
      <c r="M8" s="19">
        <v>504589</v>
      </c>
      <c r="N8" s="19">
        <v>1278664</v>
      </c>
      <c r="O8" s="19">
        <v>452201</v>
      </c>
      <c r="P8" s="19">
        <v>411043</v>
      </c>
      <c r="Q8" s="19">
        <v>401124</v>
      </c>
      <c r="R8" s="19">
        <v>1264368</v>
      </c>
      <c r="S8" s="19">
        <v>356657</v>
      </c>
      <c r="T8" s="19">
        <v>5383018</v>
      </c>
      <c r="U8" s="19">
        <v>520167</v>
      </c>
      <c r="V8" s="19">
        <v>6259842</v>
      </c>
      <c r="W8" s="19">
        <v>10104032</v>
      </c>
      <c r="X8" s="19">
        <v>5264628</v>
      </c>
      <c r="Y8" s="19">
        <v>4839404</v>
      </c>
      <c r="Z8" s="20">
        <v>91.92</v>
      </c>
      <c r="AA8" s="21">
        <v>5264628</v>
      </c>
    </row>
    <row r="9" spans="1:27" ht="13.5">
      <c r="A9" s="22" t="s">
        <v>36</v>
      </c>
      <c r="B9" s="16"/>
      <c r="C9" s="17">
        <v>58120569</v>
      </c>
      <c r="D9" s="17"/>
      <c r="E9" s="18">
        <v>64524996</v>
      </c>
      <c r="F9" s="19">
        <v>64524996</v>
      </c>
      <c r="G9" s="19">
        <v>21060759</v>
      </c>
      <c r="H9" s="19">
        <v>598538</v>
      </c>
      <c r="I9" s="19">
        <v>503300</v>
      </c>
      <c r="J9" s="19">
        <v>22162597</v>
      </c>
      <c r="K9" s="19">
        <v>426653</v>
      </c>
      <c r="L9" s="19">
        <v>4233839</v>
      </c>
      <c r="M9" s="19">
        <v>21189084</v>
      </c>
      <c r="N9" s="19">
        <v>25849576</v>
      </c>
      <c r="O9" s="19">
        <v>260821</v>
      </c>
      <c r="P9" s="19">
        <v>372533</v>
      </c>
      <c r="Q9" s="19">
        <v>14405112</v>
      </c>
      <c r="R9" s="19">
        <v>15038466</v>
      </c>
      <c r="S9" s="19">
        <v>741700</v>
      </c>
      <c r="T9" s="19"/>
      <c r="U9" s="19"/>
      <c r="V9" s="19">
        <v>741700</v>
      </c>
      <c r="W9" s="19">
        <v>63792339</v>
      </c>
      <c r="X9" s="19">
        <v>64524996</v>
      </c>
      <c r="Y9" s="19">
        <v>-732657</v>
      </c>
      <c r="Z9" s="20">
        <v>-1.14</v>
      </c>
      <c r="AA9" s="21">
        <v>64524996</v>
      </c>
    </row>
    <row r="10" spans="1:27" ht="13.5">
      <c r="A10" s="22" t="s">
        <v>37</v>
      </c>
      <c r="B10" s="16"/>
      <c r="C10" s="17">
        <v>15966353</v>
      </c>
      <c r="D10" s="17"/>
      <c r="E10" s="18">
        <v>15626004</v>
      </c>
      <c r="F10" s="19">
        <v>15626004</v>
      </c>
      <c r="G10" s="19">
        <v>8000000</v>
      </c>
      <c r="H10" s="19"/>
      <c r="I10" s="19"/>
      <c r="J10" s="19">
        <v>8000000</v>
      </c>
      <c r="K10" s="19"/>
      <c r="L10" s="19"/>
      <c r="M10" s="19">
        <v>3000000</v>
      </c>
      <c r="N10" s="19">
        <v>3000000</v>
      </c>
      <c r="O10" s="19"/>
      <c r="P10" s="19"/>
      <c r="Q10" s="19">
        <v>2926000</v>
      </c>
      <c r="R10" s="19">
        <v>2926000</v>
      </c>
      <c r="S10" s="19"/>
      <c r="T10" s="19"/>
      <c r="U10" s="19"/>
      <c r="V10" s="19"/>
      <c r="W10" s="19">
        <v>13926000</v>
      </c>
      <c r="X10" s="19">
        <v>15626004</v>
      </c>
      <c r="Y10" s="19">
        <v>-1700004</v>
      </c>
      <c r="Z10" s="20">
        <v>-10.88</v>
      </c>
      <c r="AA10" s="21">
        <v>15626004</v>
      </c>
    </row>
    <row r="11" spans="1:27" ht="13.5">
      <c r="A11" s="22" t="s">
        <v>38</v>
      </c>
      <c r="B11" s="16"/>
      <c r="C11" s="17">
        <v>1875411</v>
      </c>
      <c r="D11" s="17"/>
      <c r="E11" s="18">
        <v>2473224</v>
      </c>
      <c r="F11" s="19">
        <v>3643039</v>
      </c>
      <c r="G11" s="19">
        <v>111042</v>
      </c>
      <c r="H11" s="19">
        <v>329281</v>
      </c>
      <c r="I11" s="19">
        <v>394859</v>
      </c>
      <c r="J11" s="19">
        <v>835182</v>
      </c>
      <c r="K11" s="19">
        <v>137920</v>
      </c>
      <c r="L11" s="19">
        <v>352172</v>
      </c>
      <c r="M11" s="19">
        <v>538634</v>
      </c>
      <c r="N11" s="19">
        <v>1028726</v>
      </c>
      <c r="O11" s="19">
        <v>406511</v>
      </c>
      <c r="P11" s="19">
        <v>357866</v>
      </c>
      <c r="Q11" s="19">
        <v>341686</v>
      </c>
      <c r="R11" s="19">
        <v>1106063</v>
      </c>
      <c r="S11" s="19">
        <v>380336</v>
      </c>
      <c r="T11" s="19">
        <v>276472</v>
      </c>
      <c r="U11" s="19">
        <v>261979</v>
      </c>
      <c r="V11" s="19">
        <v>918787</v>
      </c>
      <c r="W11" s="19">
        <v>3888758</v>
      </c>
      <c r="X11" s="19">
        <v>3643039</v>
      </c>
      <c r="Y11" s="19">
        <v>245719</v>
      </c>
      <c r="Z11" s="20">
        <v>6.74</v>
      </c>
      <c r="AA11" s="21">
        <v>3643039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-53077683</v>
      </c>
      <c r="D14" s="17"/>
      <c r="E14" s="18">
        <v>-69719306</v>
      </c>
      <c r="F14" s="19">
        <v>-77406946</v>
      </c>
      <c r="G14" s="19">
        <v>-3437648</v>
      </c>
      <c r="H14" s="19">
        <v>-3490466</v>
      </c>
      <c r="I14" s="19">
        <v>-5196872</v>
      </c>
      <c r="J14" s="19">
        <v>-12124986</v>
      </c>
      <c r="K14" s="19">
        <v>-3550655</v>
      </c>
      <c r="L14" s="19">
        <v>-8822892</v>
      </c>
      <c r="M14" s="19">
        <v>-12981425</v>
      </c>
      <c r="N14" s="19">
        <v>-25354972</v>
      </c>
      <c r="O14" s="19">
        <v>-5110686</v>
      </c>
      <c r="P14" s="19">
        <v>-4155993</v>
      </c>
      <c r="Q14" s="19">
        <v>-5385818</v>
      </c>
      <c r="R14" s="19">
        <v>-14652497</v>
      </c>
      <c r="S14" s="19">
        <v>-5430156</v>
      </c>
      <c r="T14" s="19">
        <v>-4887964</v>
      </c>
      <c r="U14" s="19">
        <v>-5985822</v>
      </c>
      <c r="V14" s="19">
        <v>-16303942</v>
      </c>
      <c r="W14" s="19">
        <v>-68436397</v>
      </c>
      <c r="X14" s="19">
        <v>-77406946</v>
      </c>
      <c r="Y14" s="19">
        <v>8970549</v>
      </c>
      <c r="Z14" s="20">
        <v>-11.59</v>
      </c>
      <c r="AA14" s="21">
        <v>-77406946</v>
      </c>
    </row>
    <row r="15" spans="1:27" ht="13.5">
      <c r="A15" s="22" t="s">
        <v>42</v>
      </c>
      <c r="B15" s="16"/>
      <c r="C15" s="17"/>
      <c r="D15" s="17"/>
      <c r="E15" s="18">
        <v>-184284</v>
      </c>
      <c r="F15" s="19">
        <v>-184284</v>
      </c>
      <c r="G15" s="19"/>
      <c r="H15" s="19"/>
      <c r="I15" s="19"/>
      <c r="J15" s="19"/>
      <c r="K15" s="19"/>
      <c r="L15" s="19">
        <v>-9431</v>
      </c>
      <c r="M15" s="19"/>
      <c r="N15" s="19">
        <v>-9431</v>
      </c>
      <c r="O15" s="19"/>
      <c r="P15" s="19"/>
      <c r="Q15" s="19"/>
      <c r="R15" s="19"/>
      <c r="S15" s="19"/>
      <c r="T15" s="19"/>
      <c r="U15" s="19"/>
      <c r="V15" s="19"/>
      <c r="W15" s="19">
        <v>-9431</v>
      </c>
      <c r="X15" s="19">
        <v>-184284</v>
      </c>
      <c r="Y15" s="19">
        <v>174853</v>
      </c>
      <c r="Z15" s="20">
        <v>-94.88</v>
      </c>
      <c r="AA15" s="21">
        <v>-184284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>
        <v>-151759</v>
      </c>
      <c r="H16" s="19">
        <v>-1237129</v>
      </c>
      <c r="I16" s="19">
        <v>-2306638</v>
      </c>
      <c r="J16" s="19">
        <v>-3695526</v>
      </c>
      <c r="K16" s="19">
        <v>-466460</v>
      </c>
      <c r="L16" s="19"/>
      <c r="M16" s="19"/>
      <c r="N16" s="19">
        <v>-466460</v>
      </c>
      <c r="O16" s="19"/>
      <c r="P16" s="19"/>
      <c r="Q16" s="19"/>
      <c r="R16" s="19"/>
      <c r="S16" s="19"/>
      <c r="T16" s="19"/>
      <c r="U16" s="19"/>
      <c r="V16" s="19"/>
      <c r="W16" s="19">
        <v>-4161986</v>
      </c>
      <c r="X16" s="19"/>
      <c r="Y16" s="19">
        <v>-4161986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41558647</v>
      </c>
      <c r="D17" s="25">
        <f>SUM(D6:D16)</f>
        <v>0</v>
      </c>
      <c r="E17" s="26">
        <f t="shared" si="0"/>
        <v>26731090</v>
      </c>
      <c r="F17" s="27">
        <f t="shared" si="0"/>
        <v>24421389</v>
      </c>
      <c r="G17" s="27">
        <f t="shared" si="0"/>
        <v>26728733</v>
      </c>
      <c r="H17" s="27">
        <f t="shared" si="0"/>
        <v>-2416640</v>
      </c>
      <c r="I17" s="27">
        <f t="shared" si="0"/>
        <v>-4825462</v>
      </c>
      <c r="J17" s="27">
        <f t="shared" si="0"/>
        <v>19486631</v>
      </c>
      <c r="K17" s="27">
        <f t="shared" si="0"/>
        <v>-2025229</v>
      </c>
      <c r="L17" s="27">
        <f t="shared" si="0"/>
        <v>-3088299</v>
      </c>
      <c r="M17" s="27">
        <f t="shared" si="0"/>
        <v>12997154</v>
      </c>
      <c r="N17" s="27">
        <f t="shared" si="0"/>
        <v>7883626</v>
      </c>
      <c r="O17" s="27">
        <f t="shared" si="0"/>
        <v>-3341365</v>
      </c>
      <c r="P17" s="27">
        <f t="shared" si="0"/>
        <v>-2311667</v>
      </c>
      <c r="Q17" s="27">
        <f t="shared" si="0"/>
        <v>13533522</v>
      </c>
      <c r="R17" s="27">
        <f t="shared" si="0"/>
        <v>7880490</v>
      </c>
      <c r="S17" s="27">
        <f t="shared" si="0"/>
        <v>-3291266</v>
      </c>
      <c r="T17" s="27">
        <f t="shared" si="0"/>
        <v>1955470</v>
      </c>
      <c r="U17" s="27">
        <f t="shared" si="0"/>
        <v>-4573544</v>
      </c>
      <c r="V17" s="27">
        <f t="shared" si="0"/>
        <v>-5909340</v>
      </c>
      <c r="W17" s="27">
        <f t="shared" si="0"/>
        <v>29341407</v>
      </c>
      <c r="X17" s="27">
        <f t="shared" si="0"/>
        <v>24421389</v>
      </c>
      <c r="Y17" s="27">
        <f t="shared" si="0"/>
        <v>4920018</v>
      </c>
      <c r="Z17" s="28">
        <f>+IF(X17&lt;&gt;0,+(Y17/X17)*100,0)</f>
        <v>20.146347941142906</v>
      </c>
      <c r="AA17" s="29">
        <f>SUM(AA6:AA16)</f>
        <v>24421389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36991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-18948849</v>
      </c>
      <c r="D26" s="17"/>
      <c r="E26" s="18">
        <v>-19426000</v>
      </c>
      <c r="F26" s="19">
        <v>-20397259</v>
      </c>
      <c r="G26" s="19"/>
      <c r="H26" s="19">
        <v>-648829</v>
      </c>
      <c r="I26" s="19">
        <v>-2438293</v>
      </c>
      <c r="J26" s="19">
        <v>-3087122</v>
      </c>
      <c r="K26" s="19">
        <v>-134207</v>
      </c>
      <c r="L26" s="19">
        <v>-622404</v>
      </c>
      <c r="M26" s="19">
        <v>-1231184</v>
      </c>
      <c r="N26" s="19">
        <v>-1987795</v>
      </c>
      <c r="O26" s="19">
        <v>-2130879</v>
      </c>
      <c r="P26" s="19">
        <v>-445195</v>
      </c>
      <c r="Q26" s="19">
        <v>-640077</v>
      </c>
      <c r="R26" s="19">
        <v>-3216151</v>
      </c>
      <c r="S26" s="19">
        <v>-1233024</v>
      </c>
      <c r="T26" s="19">
        <v>-221452</v>
      </c>
      <c r="U26" s="19">
        <v>-3928812</v>
      </c>
      <c r="V26" s="19">
        <v>-5383288</v>
      </c>
      <c r="W26" s="19">
        <v>-13674356</v>
      </c>
      <c r="X26" s="19">
        <v>-20397259</v>
      </c>
      <c r="Y26" s="19">
        <v>6722903</v>
      </c>
      <c r="Z26" s="20">
        <v>-32.96</v>
      </c>
      <c r="AA26" s="21">
        <v>-20397259</v>
      </c>
    </row>
    <row r="27" spans="1:27" ht="13.5">
      <c r="A27" s="23" t="s">
        <v>51</v>
      </c>
      <c r="B27" s="24"/>
      <c r="C27" s="25">
        <f aca="true" t="shared" si="1" ref="C27:Y27">SUM(C21:C26)</f>
        <v>-18911858</v>
      </c>
      <c r="D27" s="25">
        <f>SUM(D21:D26)</f>
        <v>0</v>
      </c>
      <c r="E27" s="26">
        <f t="shared" si="1"/>
        <v>-19426000</v>
      </c>
      <c r="F27" s="27">
        <f t="shared" si="1"/>
        <v>-20397259</v>
      </c>
      <c r="G27" s="27">
        <f t="shared" si="1"/>
        <v>0</v>
      </c>
      <c r="H27" s="27">
        <f t="shared" si="1"/>
        <v>-648829</v>
      </c>
      <c r="I27" s="27">
        <f t="shared" si="1"/>
        <v>-2438293</v>
      </c>
      <c r="J27" s="27">
        <f t="shared" si="1"/>
        <v>-3087122</v>
      </c>
      <c r="K27" s="27">
        <f t="shared" si="1"/>
        <v>-134207</v>
      </c>
      <c r="L27" s="27">
        <f t="shared" si="1"/>
        <v>-622404</v>
      </c>
      <c r="M27" s="27">
        <f t="shared" si="1"/>
        <v>-1231184</v>
      </c>
      <c r="N27" s="27">
        <f t="shared" si="1"/>
        <v>-1987795</v>
      </c>
      <c r="O27" s="27">
        <f t="shared" si="1"/>
        <v>-2130879</v>
      </c>
      <c r="P27" s="27">
        <f t="shared" si="1"/>
        <v>-445195</v>
      </c>
      <c r="Q27" s="27">
        <f t="shared" si="1"/>
        <v>-640077</v>
      </c>
      <c r="R27" s="27">
        <f t="shared" si="1"/>
        <v>-3216151</v>
      </c>
      <c r="S27" s="27">
        <f t="shared" si="1"/>
        <v>-1233024</v>
      </c>
      <c r="T27" s="27">
        <f t="shared" si="1"/>
        <v>-221452</v>
      </c>
      <c r="U27" s="27">
        <f t="shared" si="1"/>
        <v>-3928812</v>
      </c>
      <c r="V27" s="27">
        <f t="shared" si="1"/>
        <v>-5383288</v>
      </c>
      <c r="W27" s="27">
        <f t="shared" si="1"/>
        <v>-13674356</v>
      </c>
      <c r="X27" s="27">
        <f t="shared" si="1"/>
        <v>-20397259</v>
      </c>
      <c r="Y27" s="27">
        <f t="shared" si="1"/>
        <v>6722903</v>
      </c>
      <c r="Z27" s="28">
        <f>+IF(X27&lt;&gt;0,+(Y27/X27)*100,0)</f>
        <v>-32.95983543671235</v>
      </c>
      <c r="AA27" s="29">
        <f>SUM(AA21:AA26)</f>
        <v>-20397259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22646789</v>
      </c>
      <c r="D38" s="31">
        <f>+D17+D27+D36</f>
        <v>0</v>
      </c>
      <c r="E38" s="32">
        <f t="shared" si="3"/>
        <v>7305090</v>
      </c>
      <c r="F38" s="33">
        <f t="shared" si="3"/>
        <v>4024130</v>
      </c>
      <c r="G38" s="33">
        <f t="shared" si="3"/>
        <v>26728733</v>
      </c>
      <c r="H38" s="33">
        <f t="shared" si="3"/>
        <v>-3065469</v>
      </c>
      <c r="I38" s="33">
        <f t="shared" si="3"/>
        <v>-7263755</v>
      </c>
      <c r="J38" s="33">
        <f t="shared" si="3"/>
        <v>16399509</v>
      </c>
      <c r="K38" s="33">
        <f t="shared" si="3"/>
        <v>-2159436</v>
      </c>
      <c r="L38" s="33">
        <f t="shared" si="3"/>
        <v>-3710703</v>
      </c>
      <c r="M38" s="33">
        <f t="shared" si="3"/>
        <v>11765970</v>
      </c>
      <c r="N38" s="33">
        <f t="shared" si="3"/>
        <v>5895831</v>
      </c>
      <c r="O38" s="33">
        <f t="shared" si="3"/>
        <v>-5472244</v>
      </c>
      <c r="P38" s="33">
        <f t="shared" si="3"/>
        <v>-2756862</v>
      </c>
      <c r="Q38" s="33">
        <f t="shared" si="3"/>
        <v>12893445</v>
      </c>
      <c r="R38" s="33">
        <f t="shared" si="3"/>
        <v>4664339</v>
      </c>
      <c r="S38" s="33">
        <f t="shared" si="3"/>
        <v>-4524290</v>
      </c>
      <c r="T38" s="33">
        <f t="shared" si="3"/>
        <v>1734018</v>
      </c>
      <c r="U38" s="33">
        <f t="shared" si="3"/>
        <v>-8502356</v>
      </c>
      <c r="V38" s="33">
        <f t="shared" si="3"/>
        <v>-11292628</v>
      </c>
      <c r="W38" s="33">
        <f t="shared" si="3"/>
        <v>15667051</v>
      </c>
      <c r="X38" s="33">
        <f t="shared" si="3"/>
        <v>4024130</v>
      </c>
      <c r="Y38" s="33">
        <f t="shared" si="3"/>
        <v>11642921</v>
      </c>
      <c r="Z38" s="34">
        <f>+IF(X38&lt;&gt;0,+(Y38/X38)*100,0)</f>
        <v>289.3276559156886</v>
      </c>
      <c r="AA38" s="35">
        <f>+AA17+AA27+AA36</f>
        <v>4024130</v>
      </c>
    </row>
    <row r="39" spans="1:27" ht="13.5">
      <c r="A39" s="22" t="s">
        <v>59</v>
      </c>
      <c r="B39" s="16"/>
      <c r="C39" s="31">
        <v>14613590</v>
      </c>
      <c r="D39" s="31"/>
      <c r="E39" s="32">
        <v>18135000</v>
      </c>
      <c r="F39" s="33">
        <v>18135000</v>
      </c>
      <c r="G39" s="33">
        <v>37260379</v>
      </c>
      <c r="H39" s="33">
        <v>63989112</v>
      </c>
      <c r="I39" s="33">
        <v>60923643</v>
      </c>
      <c r="J39" s="33">
        <v>37260379</v>
      </c>
      <c r="K39" s="33">
        <v>53659888</v>
      </c>
      <c r="L39" s="33">
        <v>51500452</v>
      </c>
      <c r="M39" s="33">
        <v>47789749</v>
      </c>
      <c r="N39" s="33">
        <v>53659888</v>
      </c>
      <c r="O39" s="33">
        <v>59555719</v>
      </c>
      <c r="P39" s="33">
        <v>54083475</v>
      </c>
      <c r="Q39" s="33">
        <v>51326613</v>
      </c>
      <c r="R39" s="33">
        <v>59555719</v>
      </c>
      <c r="S39" s="33">
        <v>64220058</v>
      </c>
      <c r="T39" s="33">
        <v>59695768</v>
      </c>
      <c r="U39" s="33">
        <v>61429786</v>
      </c>
      <c r="V39" s="33">
        <v>64220058</v>
      </c>
      <c r="W39" s="33">
        <v>37260379</v>
      </c>
      <c r="X39" s="33">
        <v>18135000</v>
      </c>
      <c r="Y39" s="33">
        <v>19125379</v>
      </c>
      <c r="Z39" s="34">
        <v>105.46</v>
      </c>
      <c r="AA39" s="35">
        <v>18135000</v>
      </c>
    </row>
    <row r="40" spans="1:27" ht="13.5">
      <c r="A40" s="41" t="s">
        <v>60</v>
      </c>
      <c r="B40" s="42"/>
      <c r="C40" s="43">
        <v>37260379</v>
      </c>
      <c r="D40" s="43"/>
      <c r="E40" s="44">
        <v>25440090</v>
      </c>
      <c r="F40" s="45">
        <v>22159130</v>
      </c>
      <c r="G40" s="45">
        <v>63989112</v>
      </c>
      <c r="H40" s="45">
        <v>60923643</v>
      </c>
      <c r="I40" s="45">
        <v>53659888</v>
      </c>
      <c r="J40" s="45">
        <v>53659888</v>
      </c>
      <c r="K40" s="45">
        <v>51500452</v>
      </c>
      <c r="L40" s="45">
        <v>47789749</v>
      </c>
      <c r="M40" s="45">
        <v>59555719</v>
      </c>
      <c r="N40" s="45">
        <v>59555719</v>
      </c>
      <c r="O40" s="45">
        <v>54083475</v>
      </c>
      <c r="P40" s="45">
        <v>51326613</v>
      </c>
      <c r="Q40" s="45">
        <v>64220058</v>
      </c>
      <c r="R40" s="45">
        <v>54083475</v>
      </c>
      <c r="S40" s="45">
        <v>59695768</v>
      </c>
      <c r="T40" s="45">
        <v>61429786</v>
      </c>
      <c r="U40" s="45">
        <v>52927430</v>
      </c>
      <c r="V40" s="45">
        <v>52927430</v>
      </c>
      <c r="W40" s="45">
        <v>52927430</v>
      </c>
      <c r="X40" s="45">
        <v>22159130</v>
      </c>
      <c r="Y40" s="45">
        <v>30768300</v>
      </c>
      <c r="Z40" s="46">
        <v>138.85</v>
      </c>
      <c r="AA40" s="47">
        <v>22159130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8768911</v>
      </c>
      <c r="D6" s="17"/>
      <c r="E6" s="18">
        <v>11022000</v>
      </c>
      <c r="F6" s="19">
        <v>9920002</v>
      </c>
      <c r="G6" s="19">
        <v>206684</v>
      </c>
      <c r="H6" s="19">
        <v>582289</v>
      </c>
      <c r="I6" s="19">
        <v>1924309</v>
      </c>
      <c r="J6" s="19">
        <v>2713282</v>
      </c>
      <c r="K6" s="19">
        <v>4642948</v>
      </c>
      <c r="L6" s="19">
        <v>488079</v>
      </c>
      <c r="M6" s="19">
        <v>313866</v>
      </c>
      <c r="N6" s="19">
        <v>5444893</v>
      </c>
      <c r="O6" s="19">
        <v>530380</v>
      </c>
      <c r="P6" s="19">
        <v>722755</v>
      </c>
      <c r="Q6" s="19">
        <v>466066</v>
      </c>
      <c r="R6" s="19">
        <v>1719201</v>
      </c>
      <c r="S6" s="19">
        <v>468501</v>
      </c>
      <c r="T6" s="19">
        <v>458027</v>
      </c>
      <c r="U6" s="19">
        <v>722755</v>
      </c>
      <c r="V6" s="19">
        <v>1649283</v>
      </c>
      <c r="W6" s="19">
        <v>11526659</v>
      </c>
      <c r="X6" s="19">
        <v>9920002</v>
      </c>
      <c r="Y6" s="19">
        <v>1606657</v>
      </c>
      <c r="Z6" s="20">
        <v>16.2</v>
      </c>
      <c r="AA6" s="21">
        <v>9920002</v>
      </c>
    </row>
    <row r="7" spans="1:27" ht="13.5">
      <c r="A7" s="22" t="s">
        <v>34</v>
      </c>
      <c r="B7" s="16"/>
      <c r="C7" s="17">
        <v>209202</v>
      </c>
      <c r="D7" s="17"/>
      <c r="E7" s="18">
        <v>360000</v>
      </c>
      <c r="F7" s="19">
        <v>400000</v>
      </c>
      <c r="G7" s="19">
        <v>33654</v>
      </c>
      <c r="H7" s="19">
        <v>42682</v>
      </c>
      <c r="I7" s="19">
        <v>54708</v>
      </c>
      <c r="J7" s="19">
        <v>131044</v>
      </c>
      <c r="K7" s="19">
        <v>37472</v>
      </c>
      <c r="L7" s="19">
        <v>42440</v>
      </c>
      <c r="M7" s="19">
        <v>20818</v>
      </c>
      <c r="N7" s="19">
        <v>100730</v>
      </c>
      <c r="O7" s="19">
        <v>40415</v>
      </c>
      <c r="P7" s="19">
        <v>98202</v>
      </c>
      <c r="Q7" s="19">
        <v>48442</v>
      </c>
      <c r="R7" s="19">
        <v>187059</v>
      </c>
      <c r="S7" s="19">
        <v>33029</v>
      </c>
      <c r="T7" s="19">
        <v>40182</v>
      </c>
      <c r="U7" s="19">
        <v>98202</v>
      </c>
      <c r="V7" s="19">
        <v>171413</v>
      </c>
      <c r="W7" s="19">
        <v>590246</v>
      </c>
      <c r="X7" s="19">
        <v>400000</v>
      </c>
      <c r="Y7" s="19">
        <v>190246</v>
      </c>
      <c r="Z7" s="20">
        <v>47.56</v>
      </c>
      <c r="AA7" s="21">
        <v>400000</v>
      </c>
    </row>
    <row r="8" spans="1:27" ht="13.5">
      <c r="A8" s="22" t="s">
        <v>35</v>
      </c>
      <c r="B8" s="16"/>
      <c r="C8" s="17">
        <v>-7814370</v>
      </c>
      <c r="D8" s="17"/>
      <c r="E8" s="18">
        <v>5591000</v>
      </c>
      <c r="F8" s="19">
        <v>3809139</v>
      </c>
      <c r="G8" s="19">
        <v>122368</v>
      </c>
      <c r="H8" s="19">
        <v>115528</v>
      </c>
      <c r="I8" s="19">
        <v>954987</v>
      </c>
      <c r="J8" s="19">
        <v>1192883</v>
      </c>
      <c r="K8" s="19">
        <v>976278</v>
      </c>
      <c r="L8" s="19">
        <v>161860</v>
      </c>
      <c r="M8" s="19">
        <v>685781</v>
      </c>
      <c r="N8" s="19">
        <v>1823919</v>
      </c>
      <c r="O8" s="19">
        <v>440754</v>
      </c>
      <c r="P8" s="19">
        <v>326233</v>
      </c>
      <c r="Q8" s="19">
        <v>592508</v>
      </c>
      <c r="R8" s="19">
        <v>1359495</v>
      </c>
      <c r="S8" s="19">
        <v>336268</v>
      </c>
      <c r="T8" s="19">
        <v>474219</v>
      </c>
      <c r="U8" s="19">
        <v>326233</v>
      </c>
      <c r="V8" s="19">
        <v>1136720</v>
      </c>
      <c r="W8" s="19">
        <v>5513017</v>
      </c>
      <c r="X8" s="19">
        <v>3809139</v>
      </c>
      <c r="Y8" s="19">
        <v>1703878</v>
      </c>
      <c r="Z8" s="20">
        <v>44.73</v>
      </c>
      <c r="AA8" s="21">
        <v>3809139</v>
      </c>
    </row>
    <row r="9" spans="1:27" ht="13.5">
      <c r="A9" s="22" t="s">
        <v>36</v>
      </c>
      <c r="B9" s="16"/>
      <c r="C9" s="17">
        <v>69802482</v>
      </c>
      <c r="D9" s="17"/>
      <c r="E9" s="18">
        <v>70224000</v>
      </c>
      <c r="F9" s="19">
        <v>69113001</v>
      </c>
      <c r="G9" s="19">
        <v>23243304</v>
      </c>
      <c r="H9" s="19">
        <v>9410505</v>
      </c>
      <c r="I9" s="19">
        <v>132851</v>
      </c>
      <c r="J9" s="19">
        <v>32786660</v>
      </c>
      <c r="K9" s="19">
        <v>2281341</v>
      </c>
      <c r="L9" s="19">
        <v>59935</v>
      </c>
      <c r="M9" s="19">
        <v>19877254</v>
      </c>
      <c r="N9" s="19">
        <v>22218530</v>
      </c>
      <c r="O9" s="19">
        <v>103093</v>
      </c>
      <c r="P9" s="19">
        <v>613049</v>
      </c>
      <c r="Q9" s="19">
        <v>13949719</v>
      </c>
      <c r="R9" s="19">
        <v>14665861</v>
      </c>
      <c r="S9" s="19">
        <v>-502305</v>
      </c>
      <c r="T9" s="19">
        <v>147697</v>
      </c>
      <c r="U9" s="19">
        <v>613049</v>
      </c>
      <c r="V9" s="19">
        <v>258441</v>
      </c>
      <c r="W9" s="19">
        <v>69929492</v>
      </c>
      <c r="X9" s="19">
        <v>69113001</v>
      </c>
      <c r="Y9" s="19">
        <v>816491</v>
      </c>
      <c r="Z9" s="20">
        <v>1.18</v>
      </c>
      <c r="AA9" s="21">
        <v>69113001</v>
      </c>
    </row>
    <row r="10" spans="1:27" ht="13.5">
      <c r="A10" s="22" t="s">
        <v>37</v>
      </c>
      <c r="B10" s="16"/>
      <c r="C10" s="17">
        <v>27709297</v>
      </c>
      <c r="D10" s="17"/>
      <c r="E10" s="18">
        <v>33182000</v>
      </c>
      <c r="F10" s="19">
        <v>30975593</v>
      </c>
      <c r="G10" s="19">
        <v>147770</v>
      </c>
      <c r="H10" s="19">
        <v>1585455</v>
      </c>
      <c r="I10" s="19">
        <v>961181</v>
      </c>
      <c r="J10" s="19">
        <v>2694406</v>
      </c>
      <c r="K10" s="19">
        <v>145886</v>
      </c>
      <c r="L10" s="19">
        <v>3824626</v>
      </c>
      <c r="M10" s="19">
        <v>5064976</v>
      </c>
      <c r="N10" s="19">
        <v>9035488</v>
      </c>
      <c r="O10" s="19">
        <v>197</v>
      </c>
      <c r="P10" s="19">
        <v>4062271</v>
      </c>
      <c r="Q10" s="19">
        <v>4504795</v>
      </c>
      <c r="R10" s="19">
        <v>8567263</v>
      </c>
      <c r="S10" s="19">
        <v>5289739</v>
      </c>
      <c r="T10" s="19">
        <v>1803784</v>
      </c>
      <c r="U10" s="19">
        <v>1338432</v>
      </c>
      <c r="V10" s="19">
        <v>8431955</v>
      </c>
      <c r="W10" s="19">
        <v>28729112</v>
      </c>
      <c r="X10" s="19">
        <v>30975593</v>
      </c>
      <c r="Y10" s="19">
        <v>-2246481</v>
      </c>
      <c r="Z10" s="20">
        <v>-7.25</v>
      </c>
      <c r="AA10" s="21">
        <v>30975593</v>
      </c>
    </row>
    <row r="11" spans="1:27" ht="13.5">
      <c r="A11" s="22" t="s">
        <v>38</v>
      </c>
      <c r="B11" s="16"/>
      <c r="C11" s="17">
        <v>3945953</v>
      </c>
      <c r="D11" s="17"/>
      <c r="E11" s="18">
        <v>3152000</v>
      </c>
      <c r="F11" s="19">
        <v>4060000</v>
      </c>
      <c r="G11" s="19">
        <v>1556473</v>
      </c>
      <c r="H11" s="19">
        <v>124748</v>
      </c>
      <c r="I11" s="19">
        <v>76078</v>
      </c>
      <c r="J11" s="19">
        <v>1757299</v>
      </c>
      <c r="K11" s="19">
        <v>808259</v>
      </c>
      <c r="L11" s="19">
        <v>169043</v>
      </c>
      <c r="M11" s="19">
        <v>176752</v>
      </c>
      <c r="N11" s="19">
        <v>1154054</v>
      </c>
      <c r="O11" s="19">
        <v>138868</v>
      </c>
      <c r="P11" s="19">
        <v>788938</v>
      </c>
      <c r="Q11" s="19">
        <v>146318</v>
      </c>
      <c r="R11" s="19">
        <v>1074124</v>
      </c>
      <c r="S11" s="19">
        <v>148162</v>
      </c>
      <c r="T11" s="19">
        <v>682479</v>
      </c>
      <c r="U11" s="19">
        <v>788938</v>
      </c>
      <c r="V11" s="19">
        <v>1619579</v>
      </c>
      <c r="W11" s="19">
        <v>5605056</v>
      </c>
      <c r="X11" s="19">
        <v>4060000</v>
      </c>
      <c r="Y11" s="19">
        <v>1545056</v>
      </c>
      <c r="Z11" s="20">
        <v>38.06</v>
      </c>
      <c r="AA11" s="21">
        <v>4060000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-68409967</v>
      </c>
      <c r="D14" s="17"/>
      <c r="E14" s="18">
        <v>-85006450</v>
      </c>
      <c r="F14" s="19">
        <v>-88155140</v>
      </c>
      <c r="G14" s="19">
        <v>-68347971</v>
      </c>
      <c r="H14" s="19">
        <v>-12796857</v>
      </c>
      <c r="I14" s="19">
        <v>-2881724</v>
      </c>
      <c r="J14" s="19">
        <v>-84026552</v>
      </c>
      <c r="K14" s="19">
        <v>-9225913</v>
      </c>
      <c r="L14" s="19">
        <v>-72413</v>
      </c>
      <c r="M14" s="19">
        <v>-18088737</v>
      </c>
      <c r="N14" s="19">
        <v>-27387063</v>
      </c>
      <c r="O14" s="19">
        <v>-493152</v>
      </c>
      <c r="P14" s="19">
        <v>-3384858</v>
      </c>
      <c r="Q14" s="19">
        <v>-13759582</v>
      </c>
      <c r="R14" s="19">
        <v>-17637592</v>
      </c>
      <c r="S14" s="19">
        <v>-2722698</v>
      </c>
      <c r="T14" s="19">
        <v>-2310787</v>
      </c>
      <c r="U14" s="19">
        <v>-1634847</v>
      </c>
      <c r="V14" s="19">
        <v>-6668332</v>
      </c>
      <c r="W14" s="19">
        <v>-135719539</v>
      </c>
      <c r="X14" s="19">
        <v>-88155140</v>
      </c>
      <c r="Y14" s="19">
        <v>-47564399</v>
      </c>
      <c r="Z14" s="20">
        <v>53.96</v>
      </c>
      <c r="AA14" s="21">
        <v>-88155140</v>
      </c>
    </row>
    <row r="15" spans="1:27" ht="13.5">
      <c r="A15" s="22" t="s">
        <v>42</v>
      </c>
      <c r="B15" s="16"/>
      <c r="C15" s="17">
        <v>-453573</v>
      </c>
      <c r="D15" s="17"/>
      <c r="E15" s="18">
        <v>-444000</v>
      </c>
      <c r="F15" s="19">
        <v>-147801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>
        <v>-11290</v>
      </c>
      <c r="R15" s="19">
        <v>-11290</v>
      </c>
      <c r="S15" s="19">
        <v>-9265</v>
      </c>
      <c r="T15" s="19">
        <v>-9185</v>
      </c>
      <c r="U15" s="19">
        <v>-11290</v>
      </c>
      <c r="V15" s="19">
        <v>-29740</v>
      </c>
      <c r="W15" s="19">
        <v>-41030</v>
      </c>
      <c r="X15" s="19">
        <v>-147801</v>
      </c>
      <c r="Y15" s="19">
        <v>106771</v>
      </c>
      <c r="Z15" s="20">
        <v>-72.24</v>
      </c>
      <c r="AA15" s="21">
        <v>-147801</v>
      </c>
    </row>
    <row r="16" spans="1:27" ht="13.5">
      <c r="A16" s="22" t="s">
        <v>43</v>
      </c>
      <c r="B16" s="16"/>
      <c r="C16" s="17"/>
      <c r="D16" s="17"/>
      <c r="E16" s="18">
        <v>-552000</v>
      </c>
      <c r="F16" s="19">
        <v>-890000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-890000</v>
      </c>
      <c r="Y16" s="19">
        <v>890000</v>
      </c>
      <c r="Z16" s="20">
        <v>-100</v>
      </c>
      <c r="AA16" s="21">
        <v>-890000</v>
      </c>
    </row>
    <row r="17" spans="1:27" ht="13.5">
      <c r="A17" s="23" t="s">
        <v>44</v>
      </c>
      <c r="B17" s="24"/>
      <c r="C17" s="25">
        <f aca="true" t="shared" si="0" ref="C17:Y17">SUM(C6:C16)</f>
        <v>33757935</v>
      </c>
      <c r="D17" s="25">
        <f>SUM(D6:D16)</f>
        <v>0</v>
      </c>
      <c r="E17" s="26">
        <f t="shared" si="0"/>
        <v>37528550</v>
      </c>
      <c r="F17" s="27">
        <f t="shared" si="0"/>
        <v>29084794</v>
      </c>
      <c r="G17" s="27">
        <f t="shared" si="0"/>
        <v>-43037718</v>
      </c>
      <c r="H17" s="27">
        <f t="shared" si="0"/>
        <v>-935650</v>
      </c>
      <c r="I17" s="27">
        <f t="shared" si="0"/>
        <v>1222390</v>
      </c>
      <c r="J17" s="27">
        <f t="shared" si="0"/>
        <v>-42750978</v>
      </c>
      <c r="K17" s="27">
        <f t="shared" si="0"/>
        <v>-333729</v>
      </c>
      <c r="L17" s="27">
        <f t="shared" si="0"/>
        <v>4673570</v>
      </c>
      <c r="M17" s="27">
        <f t="shared" si="0"/>
        <v>8050710</v>
      </c>
      <c r="N17" s="27">
        <f t="shared" si="0"/>
        <v>12390551</v>
      </c>
      <c r="O17" s="27">
        <f t="shared" si="0"/>
        <v>760555</v>
      </c>
      <c r="P17" s="27">
        <f t="shared" si="0"/>
        <v>3226590</v>
      </c>
      <c r="Q17" s="27">
        <f t="shared" si="0"/>
        <v>5936976</v>
      </c>
      <c r="R17" s="27">
        <f t="shared" si="0"/>
        <v>9924121</v>
      </c>
      <c r="S17" s="27">
        <f t="shared" si="0"/>
        <v>3041431</v>
      </c>
      <c r="T17" s="27">
        <f t="shared" si="0"/>
        <v>1286416</v>
      </c>
      <c r="U17" s="27">
        <f t="shared" si="0"/>
        <v>2241472</v>
      </c>
      <c r="V17" s="27">
        <f t="shared" si="0"/>
        <v>6569319</v>
      </c>
      <c r="W17" s="27">
        <f t="shared" si="0"/>
        <v>-13866987</v>
      </c>
      <c r="X17" s="27">
        <f t="shared" si="0"/>
        <v>29084794</v>
      </c>
      <c r="Y17" s="27">
        <f t="shared" si="0"/>
        <v>-42951781</v>
      </c>
      <c r="Z17" s="28">
        <f>+IF(X17&lt;&gt;0,+(Y17/X17)*100,0)</f>
        <v>-147.67778998194038</v>
      </c>
      <c r="AA17" s="29">
        <f>SUM(AA6:AA16)</f>
        <v>29084794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-33034530</v>
      </c>
      <c r="D26" s="17"/>
      <c r="E26" s="18">
        <v>-36321000</v>
      </c>
      <c r="F26" s="19">
        <v>-35679540</v>
      </c>
      <c r="G26" s="19">
        <v>-129623</v>
      </c>
      <c r="H26" s="19">
        <v>-1397116</v>
      </c>
      <c r="I26" s="19">
        <v>-1413253</v>
      </c>
      <c r="J26" s="19">
        <v>-2939992</v>
      </c>
      <c r="K26" s="19">
        <v>-1245949</v>
      </c>
      <c r="L26" s="19">
        <v>-4111038</v>
      </c>
      <c r="M26" s="19">
        <v>-8828877</v>
      </c>
      <c r="N26" s="19">
        <v>-14185864</v>
      </c>
      <c r="O26" s="19">
        <v>-441731</v>
      </c>
      <c r="P26" s="19">
        <v>-3518627</v>
      </c>
      <c r="Q26" s="19">
        <v>-3898647</v>
      </c>
      <c r="R26" s="19">
        <v>-7859005</v>
      </c>
      <c r="S26" s="19">
        <v>-4525291</v>
      </c>
      <c r="T26" s="19">
        <v>-1768903</v>
      </c>
      <c r="U26" s="19">
        <v>-1768903</v>
      </c>
      <c r="V26" s="19">
        <v>-8063097</v>
      </c>
      <c r="W26" s="19">
        <v>-33047958</v>
      </c>
      <c r="X26" s="19">
        <v>-35679540</v>
      </c>
      <c r="Y26" s="19">
        <v>2631582</v>
      </c>
      <c r="Z26" s="20">
        <v>-7.38</v>
      </c>
      <c r="AA26" s="21">
        <v>-35679540</v>
      </c>
    </row>
    <row r="27" spans="1:27" ht="13.5">
      <c r="A27" s="23" t="s">
        <v>51</v>
      </c>
      <c r="B27" s="24"/>
      <c r="C27" s="25">
        <f aca="true" t="shared" si="1" ref="C27:Y27">SUM(C21:C26)</f>
        <v>-33034530</v>
      </c>
      <c r="D27" s="25">
        <f>SUM(D21:D26)</f>
        <v>0</v>
      </c>
      <c r="E27" s="26">
        <f t="shared" si="1"/>
        <v>-36321000</v>
      </c>
      <c r="F27" s="27">
        <f t="shared" si="1"/>
        <v>-35679540</v>
      </c>
      <c r="G27" s="27">
        <f t="shared" si="1"/>
        <v>-129623</v>
      </c>
      <c r="H27" s="27">
        <f t="shared" si="1"/>
        <v>-1397116</v>
      </c>
      <c r="I27" s="27">
        <f t="shared" si="1"/>
        <v>-1413253</v>
      </c>
      <c r="J27" s="27">
        <f t="shared" si="1"/>
        <v>-2939992</v>
      </c>
      <c r="K27" s="27">
        <f t="shared" si="1"/>
        <v>-1245949</v>
      </c>
      <c r="L27" s="27">
        <f t="shared" si="1"/>
        <v>-4111038</v>
      </c>
      <c r="M27" s="27">
        <f t="shared" si="1"/>
        <v>-8828877</v>
      </c>
      <c r="N27" s="27">
        <f t="shared" si="1"/>
        <v>-14185864</v>
      </c>
      <c r="O27" s="27">
        <f t="shared" si="1"/>
        <v>-441731</v>
      </c>
      <c r="P27" s="27">
        <f t="shared" si="1"/>
        <v>-3518627</v>
      </c>
      <c r="Q27" s="27">
        <f t="shared" si="1"/>
        <v>-3898647</v>
      </c>
      <c r="R27" s="27">
        <f t="shared" si="1"/>
        <v>-7859005</v>
      </c>
      <c r="S27" s="27">
        <f t="shared" si="1"/>
        <v>-4525291</v>
      </c>
      <c r="T27" s="27">
        <f t="shared" si="1"/>
        <v>-1768903</v>
      </c>
      <c r="U27" s="27">
        <f t="shared" si="1"/>
        <v>-1768903</v>
      </c>
      <c r="V27" s="27">
        <f t="shared" si="1"/>
        <v>-8063097</v>
      </c>
      <c r="W27" s="27">
        <f t="shared" si="1"/>
        <v>-33047958</v>
      </c>
      <c r="X27" s="27">
        <f t="shared" si="1"/>
        <v>-35679540</v>
      </c>
      <c r="Y27" s="27">
        <f t="shared" si="1"/>
        <v>2631582</v>
      </c>
      <c r="Z27" s="28">
        <f>+IF(X27&lt;&gt;0,+(Y27/X27)*100,0)</f>
        <v>-7.375605178766318</v>
      </c>
      <c r="AA27" s="29">
        <f>SUM(AA21:AA26)</f>
        <v>-35679540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-50488</v>
      </c>
      <c r="D35" s="17"/>
      <c r="E35" s="18">
        <v>-41000</v>
      </c>
      <c r="F35" s="19">
        <v>50000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50000</v>
      </c>
      <c r="Y35" s="19">
        <v>-50000</v>
      </c>
      <c r="Z35" s="20">
        <v>-100</v>
      </c>
      <c r="AA35" s="21">
        <v>50000</v>
      </c>
    </row>
    <row r="36" spans="1:27" ht="13.5">
      <c r="A36" s="23" t="s">
        <v>57</v>
      </c>
      <c r="B36" s="24"/>
      <c r="C36" s="25">
        <f aca="true" t="shared" si="2" ref="C36:Y36">SUM(C31:C35)</f>
        <v>-50488</v>
      </c>
      <c r="D36" s="25">
        <f>SUM(D31:D35)</f>
        <v>0</v>
      </c>
      <c r="E36" s="26">
        <f t="shared" si="2"/>
        <v>-41000</v>
      </c>
      <c r="F36" s="27">
        <f t="shared" si="2"/>
        <v>50000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50000</v>
      </c>
      <c r="Y36" s="27">
        <f t="shared" si="2"/>
        <v>-50000</v>
      </c>
      <c r="Z36" s="28">
        <f>+IF(X36&lt;&gt;0,+(Y36/X36)*100,0)</f>
        <v>-100</v>
      </c>
      <c r="AA36" s="29">
        <f>SUM(AA31:AA35)</f>
        <v>50000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672917</v>
      </c>
      <c r="D38" s="31">
        <f>+D17+D27+D36</f>
        <v>0</v>
      </c>
      <c r="E38" s="32">
        <f t="shared" si="3"/>
        <v>1166550</v>
      </c>
      <c r="F38" s="33">
        <f t="shared" si="3"/>
        <v>-6544746</v>
      </c>
      <c r="G38" s="33">
        <f t="shared" si="3"/>
        <v>-43167341</v>
      </c>
      <c r="H38" s="33">
        <f t="shared" si="3"/>
        <v>-2332766</v>
      </c>
      <c r="I38" s="33">
        <f t="shared" si="3"/>
        <v>-190863</v>
      </c>
      <c r="J38" s="33">
        <f t="shared" si="3"/>
        <v>-45690970</v>
      </c>
      <c r="K38" s="33">
        <f t="shared" si="3"/>
        <v>-1579678</v>
      </c>
      <c r="L38" s="33">
        <f t="shared" si="3"/>
        <v>562532</v>
      </c>
      <c r="M38" s="33">
        <f t="shared" si="3"/>
        <v>-778167</v>
      </c>
      <c r="N38" s="33">
        <f t="shared" si="3"/>
        <v>-1795313</v>
      </c>
      <c r="O38" s="33">
        <f t="shared" si="3"/>
        <v>318824</v>
      </c>
      <c r="P38" s="33">
        <f t="shared" si="3"/>
        <v>-292037</v>
      </c>
      <c r="Q38" s="33">
        <f t="shared" si="3"/>
        <v>2038329</v>
      </c>
      <c r="R38" s="33">
        <f t="shared" si="3"/>
        <v>2065116</v>
      </c>
      <c r="S38" s="33">
        <f t="shared" si="3"/>
        <v>-1483860</v>
      </c>
      <c r="T38" s="33">
        <f t="shared" si="3"/>
        <v>-482487</v>
      </c>
      <c r="U38" s="33">
        <f t="shared" si="3"/>
        <v>472569</v>
      </c>
      <c r="V38" s="33">
        <f t="shared" si="3"/>
        <v>-1493778</v>
      </c>
      <c r="W38" s="33">
        <f t="shared" si="3"/>
        <v>-46914945</v>
      </c>
      <c r="X38" s="33">
        <f t="shared" si="3"/>
        <v>-6544746</v>
      </c>
      <c r="Y38" s="33">
        <f t="shared" si="3"/>
        <v>-40370199</v>
      </c>
      <c r="Z38" s="34">
        <f>+IF(X38&lt;&gt;0,+(Y38/X38)*100,0)</f>
        <v>616.8337014148448</v>
      </c>
      <c r="AA38" s="35">
        <f>+AA17+AA27+AA36</f>
        <v>-6544746</v>
      </c>
    </row>
    <row r="39" spans="1:27" ht="13.5">
      <c r="A39" s="22" t="s">
        <v>59</v>
      </c>
      <c r="B39" s="16"/>
      <c r="C39" s="31">
        <v>47063172</v>
      </c>
      <c r="D39" s="31"/>
      <c r="E39" s="32">
        <v>57900000</v>
      </c>
      <c r="F39" s="33">
        <v>47736089</v>
      </c>
      <c r="G39" s="33">
        <v>47745368</v>
      </c>
      <c r="H39" s="33">
        <v>4578027</v>
      </c>
      <c r="I39" s="33">
        <v>2245261</v>
      </c>
      <c r="J39" s="33">
        <v>47745368</v>
      </c>
      <c r="K39" s="33">
        <v>2054398</v>
      </c>
      <c r="L39" s="33">
        <v>474720</v>
      </c>
      <c r="M39" s="33">
        <v>1037252</v>
      </c>
      <c r="N39" s="33">
        <v>2054398</v>
      </c>
      <c r="O39" s="33">
        <v>259085</v>
      </c>
      <c r="P39" s="33">
        <v>577909</v>
      </c>
      <c r="Q39" s="33">
        <v>285872</v>
      </c>
      <c r="R39" s="33">
        <v>259085</v>
      </c>
      <c r="S39" s="33">
        <v>2324201</v>
      </c>
      <c r="T39" s="33">
        <v>840341</v>
      </c>
      <c r="U39" s="33">
        <v>357854</v>
      </c>
      <c r="V39" s="33">
        <v>2324201</v>
      </c>
      <c r="W39" s="33">
        <v>47745368</v>
      </c>
      <c r="X39" s="33">
        <v>47736089</v>
      </c>
      <c r="Y39" s="33">
        <v>9279</v>
      </c>
      <c r="Z39" s="34">
        <v>0.02</v>
      </c>
      <c r="AA39" s="35">
        <v>47736089</v>
      </c>
    </row>
    <row r="40" spans="1:27" ht="13.5">
      <c r="A40" s="41" t="s">
        <v>60</v>
      </c>
      <c r="B40" s="42"/>
      <c r="C40" s="43">
        <v>47736089</v>
      </c>
      <c r="D40" s="43"/>
      <c r="E40" s="44">
        <v>59066550</v>
      </c>
      <c r="F40" s="45">
        <v>41191344</v>
      </c>
      <c r="G40" s="45">
        <v>4578027</v>
      </c>
      <c r="H40" s="45">
        <v>2245261</v>
      </c>
      <c r="I40" s="45">
        <v>2054398</v>
      </c>
      <c r="J40" s="45">
        <v>2054398</v>
      </c>
      <c r="K40" s="45">
        <v>474720</v>
      </c>
      <c r="L40" s="45">
        <v>1037252</v>
      </c>
      <c r="M40" s="45">
        <v>259085</v>
      </c>
      <c r="N40" s="45">
        <v>259085</v>
      </c>
      <c r="O40" s="45">
        <v>577909</v>
      </c>
      <c r="P40" s="45">
        <v>285872</v>
      </c>
      <c r="Q40" s="45">
        <v>2324201</v>
      </c>
      <c r="R40" s="45">
        <v>577909</v>
      </c>
      <c r="S40" s="45">
        <v>840341</v>
      </c>
      <c r="T40" s="45">
        <v>357854</v>
      </c>
      <c r="U40" s="45">
        <v>830423</v>
      </c>
      <c r="V40" s="45">
        <v>830423</v>
      </c>
      <c r="W40" s="45">
        <v>830423</v>
      </c>
      <c r="X40" s="45">
        <v>41191344</v>
      </c>
      <c r="Y40" s="45">
        <v>-40360921</v>
      </c>
      <c r="Z40" s="46">
        <v>-97.98</v>
      </c>
      <c r="AA40" s="47">
        <v>41191344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67002561</v>
      </c>
      <c r="D7" s="17"/>
      <c r="E7" s="18">
        <v>111755700</v>
      </c>
      <c r="F7" s="19">
        <v>79600701</v>
      </c>
      <c r="G7" s="19">
        <v>6600807</v>
      </c>
      <c r="H7" s="19">
        <v>7240137</v>
      </c>
      <c r="I7" s="19">
        <v>6403961</v>
      </c>
      <c r="J7" s="19">
        <v>20244905</v>
      </c>
      <c r="K7" s="19">
        <v>10128682</v>
      </c>
      <c r="L7" s="19">
        <v>7924717</v>
      </c>
      <c r="M7" s="19">
        <v>7230877</v>
      </c>
      <c r="N7" s="19">
        <v>25284276</v>
      </c>
      <c r="O7" s="19">
        <v>6825217</v>
      </c>
      <c r="P7" s="19">
        <v>7143312</v>
      </c>
      <c r="Q7" s="19">
        <v>7199973</v>
      </c>
      <c r="R7" s="19">
        <v>21168502</v>
      </c>
      <c r="S7" s="19">
        <v>6428238</v>
      </c>
      <c r="T7" s="19">
        <v>10081748</v>
      </c>
      <c r="U7" s="19">
        <v>6563473</v>
      </c>
      <c r="V7" s="19">
        <v>23073459</v>
      </c>
      <c r="W7" s="19">
        <v>89771142</v>
      </c>
      <c r="X7" s="19">
        <v>79600701</v>
      </c>
      <c r="Y7" s="19">
        <v>10170441</v>
      </c>
      <c r="Z7" s="20">
        <v>12.78</v>
      </c>
      <c r="AA7" s="21">
        <v>79600701</v>
      </c>
    </row>
    <row r="8" spans="1:27" ht="13.5">
      <c r="A8" s="22" t="s">
        <v>35</v>
      </c>
      <c r="B8" s="16"/>
      <c r="C8" s="17"/>
      <c r="D8" s="17"/>
      <c r="E8" s="18"/>
      <c r="F8" s="19">
        <v>44442000</v>
      </c>
      <c r="G8" s="19">
        <v>10000000</v>
      </c>
      <c r="H8" s="19"/>
      <c r="I8" s="19">
        <v>20907722</v>
      </c>
      <c r="J8" s="19">
        <v>30907722</v>
      </c>
      <c r="K8" s="19">
        <v>5245983</v>
      </c>
      <c r="L8" s="19">
        <v>14704181</v>
      </c>
      <c r="M8" s="19"/>
      <c r="N8" s="19">
        <v>19950164</v>
      </c>
      <c r="O8" s="19">
        <v>479712</v>
      </c>
      <c r="P8" s="19">
        <v>77194</v>
      </c>
      <c r="Q8" s="19">
        <v>11479824</v>
      </c>
      <c r="R8" s="19">
        <v>12036730</v>
      </c>
      <c r="S8" s="19">
        <v>10000000</v>
      </c>
      <c r="T8" s="19">
        <v>64333</v>
      </c>
      <c r="U8" s="19">
        <v>35343751</v>
      </c>
      <c r="V8" s="19">
        <v>45408084</v>
      </c>
      <c r="W8" s="19">
        <v>108302700</v>
      </c>
      <c r="X8" s="19">
        <v>44442000</v>
      </c>
      <c r="Y8" s="19">
        <v>63860700</v>
      </c>
      <c r="Z8" s="20">
        <v>143.69</v>
      </c>
      <c r="AA8" s="21">
        <v>44442000</v>
      </c>
    </row>
    <row r="9" spans="1:27" ht="13.5">
      <c r="A9" s="22" t="s">
        <v>36</v>
      </c>
      <c r="B9" s="16"/>
      <c r="C9" s="17">
        <v>407901438</v>
      </c>
      <c r="D9" s="17"/>
      <c r="E9" s="18">
        <v>434490000</v>
      </c>
      <c r="F9" s="19">
        <v>432840479</v>
      </c>
      <c r="G9" s="19">
        <v>178484000</v>
      </c>
      <c r="H9" s="19">
        <v>4174000</v>
      </c>
      <c r="I9" s="19">
        <v>1242400</v>
      </c>
      <c r="J9" s="19">
        <v>183900400</v>
      </c>
      <c r="K9" s="19"/>
      <c r="L9" s="19">
        <v>2406768</v>
      </c>
      <c r="M9" s="19">
        <v>143361667</v>
      </c>
      <c r="N9" s="19">
        <v>145768435</v>
      </c>
      <c r="O9" s="19"/>
      <c r="P9" s="19">
        <v>41440114</v>
      </c>
      <c r="Q9" s="19">
        <v>109807820</v>
      </c>
      <c r="R9" s="19">
        <v>151247934</v>
      </c>
      <c r="S9" s="19">
        <v>2392807</v>
      </c>
      <c r="T9" s="19">
        <v>94500</v>
      </c>
      <c r="U9" s="19">
        <v>999770</v>
      </c>
      <c r="V9" s="19">
        <v>3487077</v>
      </c>
      <c r="W9" s="19">
        <v>484403846</v>
      </c>
      <c r="X9" s="19">
        <v>432840479</v>
      </c>
      <c r="Y9" s="19">
        <v>51563367</v>
      </c>
      <c r="Z9" s="20">
        <v>11.91</v>
      </c>
      <c r="AA9" s="21">
        <v>432840479</v>
      </c>
    </row>
    <row r="10" spans="1:27" ht="13.5">
      <c r="A10" s="22" t="s">
        <v>37</v>
      </c>
      <c r="B10" s="16"/>
      <c r="C10" s="17">
        <v>270672042</v>
      </c>
      <c r="D10" s="17"/>
      <c r="E10" s="18">
        <v>149865000</v>
      </c>
      <c r="F10" s="19">
        <v>171072000</v>
      </c>
      <c r="G10" s="19">
        <v>114700000</v>
      </c>
      <c r="H10" s="19"/>
      <c r="I10" s="19"/>
      <c r="J10" s="19">
        <v>114700000</v>
      </c>
      <c r="K10" s="19">
        <v>25118000</v>
      </c>
      <c r="L10" s="19"/>
      <c r="M10" s="19"/>
      <c r="N10" s="19">
        <v>25118000</v>
      </c>
      <c r="O10" s="19">
        <v>26407071</v>
      </c>
      <c r="P10" s="19"/>
      <c r="Q10" s="19">
        <v>10000000</v>
      </c>
      <c r="R10" s="19">
        <v>36407071</v>
      </c>
      <c r="S10" s="19"/>
      <c r="T10" s="19">
        <v>39902166</v>
      </c>
      <c r="U10" s="19"/>
      <c r="V10" s="19">
        <v>39902166</v>
      </c>
      <c r="W10" s="19">
        <v>216127237</v>
      </c>
      <c r="X10" s="19">
        <v>171072000</v>
      </c>
      <c r="Y10" s="19">
        <v>45055237</v>
      </c>
      <c r="Z10" s="20">
        <v>26.34</v>
      </c>
      <c r="AA10" s="21">
        <v>171072000</v>
      </c>
    </row>
    <row r="11" spans="1:27" ht="13.5">
      <c r="A11" s="22" t="s">
        <v>38</v>
      </c>
      <c r="B11" s="16"/>
      <c r="C11" s="17">
        <v>17019400</v>
      </c>
      <c r="D11" s="17"/>
      <c r="E11" s="18">
        <v>9952236</v>
      </c>
      <c r="F11" s="19">
        <v>14000237</v>
      </c>
      <c r="G11" s="19">
        <v>802910</v>
      </c>
      <c r="H11" s="19">
        <v>983269</v>
      </c>
      <c r="I11" s="19">
        <v>402436</v>
      </c>
      <c r="J11" s="19">
        <v>2188615</v>
      </c>
      <c r="K11" s="19">
        <v>952578</v>
      </c>
      <c r="L11" s="19">
        <v>1615419</v>
      </c>
      <c r="M11" s="19">
        <v>1085837</v>
      </c>
      <c r="N11" s="19">
        <v>3653834</v>
      </c>
      <c r="O11" s="19"/>
      <c r="P11" s="19">
        <v>806745</v>
      </c>
      <c r="Q11" s="19">
        <v>1660832</v>
      </c>
      <c r="R11" s="19">
        <v>2467577</v>
      </c>
      <c r="S11" s="19">
        <v>202462</v>
      </c>
      <c r="T11" s="19">
        <v>923610</v>
      </c>
      <c r="U11" s="19">
        <v>1828995</v>
      </c>
      <c r="V11" s="19">
        <v>2955067</v>
      </c>
      <c r="W11" s="19">
        <v>11265093</v>
      </c>
      <c r="X11" s="19">
        <v>14000237</v>
      </c>
      <c r="Y11" s="19">
        <v>-2735144</v>
      </c>
      <c r="Z11" s="20">
        <v>-19.54</v>
      </c>
      <c r="AA11" s="21">
        <v>14000237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-521823167</v>
      </c>
      <c r="D14" s="17"/>
      <c r="E14" s="18">
        <v>-498684185</v>
      </c>
      <c r="F14" s="19">
        <v>-557082000</v>
      </c>
      <c r="G14" s="19">
        <v>-266618027</v>
      </c>
      <c r="H14" s="19">
        <v>-39528647</v>
      </c>
      <c r="I14" s="19">
        <v>-62399120</v>
      </c>
      <c r="J14" s="19">
        <v>-368545794</v>
      </c>
      <c r="K14" s="19">
        <v>-59213214</v>
      </c>
      <c r="L14" s="19">
        <v>-42144397</v>
      </c>
      <c r="M14" s="19">
        <v>-95958453</v>
      </c>
      <c r="N14" s="19">
        <v>-197316064</v>
      </c>
      <c r="O14" s="19">
        <v>-111891614</v>
      </c>
      <c r="P14" s="19">
        <v>-58433302</v>
      </c>
      <c r="Q14" s="19">
        <v>-37433022</v>
      </c>
      <c r="R14" s="19">
        <v>-207757938</v>
      </c>
      <c r="S14" s="19">
        <v>-25429886</v>
      </c>
      <c r="T14" s="19">
        <v>-84125675</v>
      </c>
      <c r="U14" s="19">
        <v>-68005956</v>
      </c>
      <c r="V14" s="19">
        <v>-177561517</v>
      </c>
      <c r="W14" s="19">
        <v>-951181313</v>
      </c>
      <c r="X14" s="19">
        <v>-557082000</v>
      </c>
      <c r="Y14" s="19">
        <v>-394099313</v>
      </c>
      <c r="Z14" s="20">
        <v>70.74</v>
      </c>
      <c r="AA14" s="21">
        <v>-557082000</v>
      </c>
    </row>
    <row r="15" spans="1:27" ht="13.5">
      <c r="A15" s="22" t="s">
        <v>42</v>
      </c>
      <c r="B15" s="16"/>
      <c r="C15" s="17">
        <v>-10252994</v>
      </c>
      <c r="D15" s="17"/>
      <c r="E15" s="18"/>
      <c r="F15" s="19">
        <v>-6999996</v>
      </c>
      <c r="G15" s="19">
        <v>-3326721</v>
      </c>
      <c r="H15" s="19">
        <v>-10761</v>
      </c>
      <c r="I15" s="19">
        <v>-10662</v>
      </c>
      <c r="J15" s="19">
        <v>-3348144</v>
      </c>
      <c r="K15" s="19">
        <v>-14428</v>
      </c>
      <c r="L15" s="19">
        <v>-3188</v>
      </c>
      <c r="M15" s="19">
        <v>-8436</v>
      </c>
      <c r="N15" s="19">
        <v>-26052</v>
      </c>
      <c r="O15" s="19">
        <v>-96</v>
      </c>
      <c r="P15" s="19">
        <v>-24396</v>
      </c>
      <c r="Q15" s="19">
        <v>-163203</v>
      </c>
      <c r="R15" s="19">
        <v>-187695</v>
      </c>
      <c r="S15" s="19">
        <v>-2050</v>
      </c>
      <c r="T15" s="19">
        <v>-4290</v>
      </c>
      <c r="U15" s="19">
        <v>-6077</v>
      </c>
      <c r="V15" s="19">
        <v>-12417</v>
      </c>
      <c r="W15" s="19">
        <v>-3574308</v>
      </c>
      <c r="X15" s="19">
        <v>-6999996</v>
      </c>
      <c r="Y15" s="19">
        <v>3425688</v>
      </c>
      <c r="Z15" s="20">
        <v>-48.94</v>
      </c>
      <c r="AA15" s="21">
        <v>-6999996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230519280</v>
      </c>
      <c r="D17" s="25">
        <f>SUM(D6:D16)</f>
        <v>0</v>
      </c>
      <c r="E17" s="26">
        <f t="shared" si="0"/>
        <v>207378751</v>
      </c>
      <c r="F17" s="27">
        <f t="shared" si="0"/>
        <v>177873421</v>
      </c>
      <c r="G17" s="27">
        <f t="shared" si="0"/>
        <v>40642969</v>
      </c>
      <c r="H17" s="27">
        <f t="shared" si="0"/>
        <v>-27142002</v>
      </c>
      <c r="I17" s="27">
        <f t="shared" si="0"/>
        <v>-33453263</v>
      </c>
      <c r="J17" s="27">
        <f t="shared" si="0"/>
        <v>-19952296</v>
      </c>
      <c r="K17" s="27">
        <f t="shared" si="0"/>
        <v>-17782399</v>
      </c>
      <c r="L17" s="27">
        <f t="shared" si="0"/>
        <v>-15496500</v>
      </c>
      <c r="M17" s="27">
        <f t="shared" si="0"/>
        <v>55711492</v>
      </c>
      <c r="N17" s="27">
        <f t="shared" si="0"/>
        <v>22432593</v>
      </c>
      <c r="O17" s="27">
        <f t="shared" si="0"/>
        <v>-78179710</v>
      </c>
      <c r="P17" s="27">
        <f t="shared" si="0"/>
        <v>-8990333</v>
      </c>
      <c r="Q17" s="27">
        <f t="shared" si="0"/>
        <v>102552224</v>
      </c>
      <c r="R17" s="27">
        <f t="shared" si="0"/>
        <v>15382181</v>
      </c>
      <c r="S17" s="27">
        <f t="shared" si="0"/>
        <v>-6408429</v>
      </c>
      <c r="T17" s="27">
        <f t="shared" si="0"/>
        <v>-33063608</v>
      </c>
      <c r="U17" s="27">
        <f t="shared" si="0"/>
        <v>-23276044</v>
      </c>
      <c r="V17" s="27">
        <f t="shared" si="0"/>
        <v>-62748081</v>
      </c>
      <c r="W17" s="27">
        <f t="shared" si="0"/>
        <v>-44885603</v>
      </c>
      <c r="X17" s="27">
        <f t="shared" si="0"/>
        <v>177873421</v>
      </c>
      <c r="Y17" s="27">
        <f t="shared" si="0"/>
        <v>-222759024</v>
      </c>
      <c r="Z17" s="28">
        <f>+IF(X17&lt;&gt;0,+(Y17/X17)*100,0)</f>
        <v>-125.23457565928302</v>
      </c>
      <c r="AA17" s="29">
        <f>SUM(AA6:AA16)</f>
        <v>177873421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</v>
      </c>
      <c r="D21" s="17"/>
      <c r="E21" s="18">
        <v>39999996</v>
      </c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>
        <v>30000000</v>
      </c>
      <c r="R24" s="19">
        <v>30000000</v>
      </c>
      <c r="S24" s="19"/>
      <c r="T24" s="19"/>
      <c r="U24" s="19">
        <v>35000000</v>
      </c>
      <c r="V24" s="19">
        <v>35000000</v>
      </c>
      <c r="W24" s="19">
        <v>65000000</v>
      </c>
      <c r="X24" s="19"/>
      <c r="Y24" s="19">
        <v>65000000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-290478720</v>
      </c>
      <c r="D26" s="17"/>
      <c r="E26" s="18">
        <v>-201267996</v>
      </c>
      <c r="F26" s="19">
        <v>-242586897</v>
      </c>
      <c r="G26" s="19">
        <v>-82895359</v>
      </c>
      <c r="H26" s="19">
        <v>-31818319</v>
      </c>
      <c r="I26" s="19">
        <v>-6765924</v>
      </c>
      <c r="J26" s="19">
        <v>-121479602</v>
      </c>
      <c r="K26" s="19">
        <v>-17156712</v>
      </c>
      <c r="L26" s="19">
        <v>-20638528</v>
      </c>
      <c r="M26" s="19">
        <v>-23331263</v>
      </c>
      <c r="N26" s="19">
        <v>-61126503</v>
      </c>
      <c r="O26" s="19">
        <v>-945161</v>
      </c>
      <c r="P26" s="19">
        <v>-10577552</v>
      </c>
      <c r="Q26" s="19">
        <v>-21678298</v>
      </c>
      <c r="R26" s="19">
        <v>-33201011</v>
      </c>
      <c r="S26" s="19">
        <v>-15288458</v>
      </c>
      <c r="T26" s="19"/>
      <c r="U26" s="19">
        <v>-13785202</v>
      </c>
      <c r="V26" s="19">
        <v>-29073660</v>
      </c>
      <c r="W26" s="19">
        <v>-244880776</v>
      </c>
      <c r="X26" s="19">
        <v>-242586897</v>
      </c>
      <c r="Y26" s="19">
        <v>-2293879</v>
      </c>
      <c r="Z26" s="20">
        <v>0.95</v>
      </c>
      <c r="AA26" s="21">
        <v>-242586897</v>
      </c>
    </row>
    <row r="27" spans="1:27" ht="13.5">
      <c r="A27" s="23" t="s">
        <v>51</v>
      </c>
      <c r="B27" s="24"/>
      <c r="C27" s="25">
        <f aca="true" t="shared" si="1" ref="C27:Y27">SUM(C21:C26)</f>
        <v>-290478719</v>
      </c>
      <c r="D27" s="25">
        <f>SUM(D21:D26)</f>
        <v>0</v>
      </c>
      <c r="E27" s="26">
        <f t="shared" si="1"/>
        <v>-161268000</v>
      </c>
      <c r="F27" s="27">
        <f t="shared" si="1"/>
        <v>-242586897</v>
      </c>
      <c r="G27" s="27">
        <f t="shared" si="1"/>
        <v>-82895359</v>
      </c>
      <c r="H27" s="27">
        <f t="shared" si="1"/>
        <v>-31818319</v>
      </c>
      <c r="I27" s="27">
        <f t="shared" si="1"/>
        <v>-6765924</v>
      </c>
      <c r="J27" s="27">
        <f t="shared" si="1"/>
        <v>-121479602</v>
      </c>
      <c r="K27" s="27">
        <f t="shared" si="1"/>
        <v>-17156712</v>
      </c>
      <c r="L27" s="27">
        <f t="shared" si="1"/>
        <v>-20638528</v>
      </c>
      <c r="M27" s="27">
        <f t="shared" si="1"/>
        <v>-23331263</v>
      </c>
      <c r="N27" s="27">
        <f t="shared" si="1"/>
        <v>-61126503</v>
      </c>
      <c r="O27" s="27">
        <f t="shared" si="1"/>
        <v>-945161</v>
      </c>
      <c r="P27" s="27">
        <f t="shared" si="1"/>
        <v>-10577552</v>
      </c>
      <c r="Q27" s="27">
        <f t="shared" si="1"/>
        <v>8321702</v>
      </c>
      <c r="R27" s="27">
        <f t="shared" si="1"/>
        <v>-3201011</v>
      </c>
      <c r="S27" s="27">
        <f t="shared" si="1"/>
        <v>-15288458</v>
      </c>
      <c r="T27" s="27">
        <f t="shared" si="1"/>
        <v>0</v>
      </c>
      <c r="U27" s="27">
        <f t="shared" si="1"/>
        <v>21214798</v>
      </c>
      <c r="V27" s="27">
        <f t="shared" si="1"/>
        <v>5926340</v>
      </c>
      <c r="W27" s="27">
        <f t="shared" si="1"/>
        <v>-179880776</v>
      </c>
      <c r="X27" s="27">
        <f t="shared" si="1"/>
        <v>-242586897</v>
      </c>
      <c r="Y27" s="27">
        <f t="shared" si="1"/>
        <v>62706121</v>
      </c>
      <c r="Z27" s="28">
        <f>+IF(X27&lt;&gt;0,+(Y27/X27)*100,0)</f>
        <v>-25.84893156863291</v>
      </c>
      <c r="AA27" s="29">
        <f>SUM(AA21:AA26)</f>
        <v>-242586897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180778000</v>
      </c>
      <c r="D32" s="17"/>
      <c r="E32" s="18">
        <v>40053000</v>
      </c>
      <c r="F32" s="19">
        <v>107425503</v>
      </c>
      <c r="G32" s="19"/>
      <c r="H32" s="19"/>
      <c r="I32" s="19">
        <v>35659000</v>
      </c>
      <c r="J32" s="19">
        <v>35659000</v>
      </c>
      <c r="K32" s="19"/>
      <c r="L32" s="19"/>
      <c r="M32" s="19">
        <v>28571000</v>
      </c>
      <c r="N32" s="19">
        <v>28571000</v>
      </c>
      <c r="O32" s="19"/>
      <c r="P32" s="19"/>
      <c r="Q32" s="19"/>
      <c r="R32" s="19"/>
      <c r="S32" s="19">
        <v>35453000</v>
      </c>
      <c r="T32" s="19"/>
      <c r="U32" s="19"/>
      <c r="V32" s="19">
        <v>35453000</v>
      </c>
      <c r="W32" s="19">
        <v>99683000</v>
      </c>
      <c r="X32" s="19">
        <v>107425503</v>
      </c>
      <c r="Y32" s="19">
        <v>-7742503</v>
      </c>
      <c r="Z32" s="20">
        <v>-7.21</v>
      </c>
      <c r="AA32" s="21">
        <v>107425503</v>
      </c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-104800951</v>
      </c>
      <c r="D35" s="17"/>
      <c r="E35" s="18">
        <v>-14081004</v>
      </c>
      <c r="F35" s="19">
        <v>-7000000</v>
      </c>
      <c r="G35" s="19">
        <v>-50461000</v>
      </c>
      <c r="H35" s="19"/>
      <c r="I35" s="19">
        <v>-1040193</v>
      </c>
      <c r="J35" s="19">
        <v>-51501193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>
        <v>-10830976</v>
      </c>
      <c r="V35" s="19">
        <v>-10830976</v>
      </c>
      <c r="W35" s="19">
        <v>-62332169</v>
      </c>
      <c r="X35" s="19">
        <v>-7000000</v>
      </c>
      <c r="Y35" s="19">
        <v>-55332169</v>
      </c>
      <c r="Z35" s="20">
        <v>790.46</v>
      </c>
      <c r="AA35" s="21">
        <v>-7000000</v>
      </c>
    </row>
    <row r="36" spans="1:27" ht="13.5">
      <c r="A36" s="23" t="s">
        <v>57</v>
      </c>
      <c r="B36" s="24"/>
      <c r="C36" s="25">
        <f aca="true" t="shared" si="2" ref="C36:Y36">SUM(C31:C35)</f>
        <v>75977049</v>
      </c>
      <c r="D36" s="25">
        <f>SUM(D31:D35)</f>
        <v>0</v>
      </c>
      <c r="E36" s="26">
        <f t="shared" si="2"/>
        <v>25971996</v>
      </c>
      <c r="F36" s="27">
        <f t="shared" si="2"/>
        <v>100425503</v>
      </c>
      <c r="G36" s="27">
        <f t="shared" si="2"/>
        <v>-50461000</v>
      </c>
      <c r="H36" s="27">
        <f t="shared" si="2"/>
        <v>0</v>
      </c>
      <c r="I36" s="27">
        <f t="shared" si="2"/>
        <v>34618807</v>
      </c>
      <c r="J36" s="27">
        <f t="shared" si="2"/>
        <v>-15842193</v>
      </c>
      <c r="K36" s="27">
        <f t="shared" si="2"/>
        <v>0</v>
      </c>
      <c r="L36" s="27">
        <f t="shared" si="2"/>
        <v>0</v>
      </c>
      <c r="M36" s="27">
        <f t="shared" si="2"/>
        <v>28571000</v>
      </c>
      <c r="N36" s="27">
        <f t="shared" si="2"/>
        <v>28571000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35453000</v>
      </c>
      <c r="T36" s="27">
        <f t="shared" si="2"/>
        <v>0</v>
      </c>
      <c r="U36" s="27">
        <f t="shared" si="2"/>
        <v>-10830976</v>
      </c>
      <c r="V36" s="27">
        <f t="shared" si="2"/>
        <v>24622024</v>
      </c>
      <c r="W36" s="27">
        <f t="shared" si="2"/>
        <v>37350831</v>
      </c>
      <c r="X36" s="27">
        <f t="shared" si="2"/>
        <v>100425503</v>
      </c>
      <c r="Y36" s="27">
        <f t="shared" si="2"/>
        <v>-63074672</v>
      </c>
      <c r="Z36" s="28">
        <f>+IF(X36&lt;&gt;0,+(Y36/X36)*100,0)</f>
        <v>-62.807424524425834</v>
      </c>
      <c r="AA36" s="29">
        <f>SUM(AA31:AA35)</f>
        <v>100425503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16017610</v>
      </c>
      <c r="D38" s="31">
        <f>+D17+D27+D36</f>
        <v>0</v>
      </c>
      <c r="E38" s="32">
        <f t="shared" si="3"/>
        <v>72082747</v>
      </c>
      <c r="F38" s="33">
        <f t="shared" si="3"/>
        <v>35712027</v>
      </c>
      <c r="G38" s="33">
        <f t="shared" si="3"/>
        <v>-92713390</v>
      </c>
      <c r="H38" s="33">
        <f t="shared" si="3"/>
        <v>-58960321</v>
      </c>
      <c r="I38" s="33">
        <f t="shared" si="3"/>
        <v>-5600380</v>
      </c>
      <c r="J38" s="33">
        <f t="shared" si="3"/>
        <v>-157274091</v>
      </c>
      <c r="K38" s="33">
        <f t="shared" si="3"/>
        <v>-34939111</v>
      </c>
      <c r="L38" s="33">
        <f t="shared" si="3"/>
        <v>-36135028</v>
      </c>
      <c r="M38" s="33">
        <f t="shared" si="3"/>
        <v>60951229</v>
      </c>
      <c r="N38" s="33">
        <f t="shared" si="3"/>
        <v>-10122910</v>
      </c>
      <c r="O38" s="33">
        <f t="shared" si="3"/>
        <v>-79124871</v>
      </c>
      <c r="P38" s="33">
        <f t="shared" si="3"/>
        <v>-19567885</v>
      </c>
      <c r="Q38" s="33">
        <f t="shared" si="3"/>
        <v>110873926</v>
      </c>
      <c r="R38" s="33">
        <f t="shared" si="3"/>
        <v>12181170</v>
      </c>
      <c r="S38" s="33">
        <f t="shared" si="3"/>
        <v>13756113</v>
      </c>
      <c r="T38" s="33">
        <f t="shared" si="3"/>
        <v>-33063608</v>
      </c>
      <c r="U38" s="33">
        <f t="shared" si="3"/>
        <v>-12892222</v>
      </c>
      <c r="V38" s="33">
        <f t="shared" si="3"/>
        <v>-32199717</v>
      </c>
      <c r="W38" s="33">
        <f t="shared" si="3"/>
        <v>-187415548</v>
      </c>
      <c r="X38" s="33">
        <f t="shared" si="3"/>
        <v>35712027</v>
      </c>
      <c r="Y38" s="33">
        <f t="shared" si="3"/>
        <v>-223127575</v>
      </c>
      <c r="Z38" s="34">
        <f>+IF(X38&lt;&gt;0,+(Y38/X38)*100,0)</f>
        <v>-624.7967246440534</v>
      </c>
      <c r="AA38" s="35">
        <f>+AA17+AA27+AA36</f>
        <v>35712027</v>
      </c>
    </row>
    <row r="39" spans="1:27" ht="13.5">
      <c r="A39" s="22" t="s">
        <v>59</v>
      </c>
      <c r="B39" s="16"/>
      <c r="C39" s="31">
        <v>162493654</v>
      </c>
      <c r="D39" s="31"/>
      <c r="E39" s="32">
        <v>162493933</v>
      </c>
      <c r="F39" s="33">
        <v>178511262</v>
      </c>
      <c r="G39" s="33">
        <v>-94978439</v>
      </c>
      <c r="H39" s="33">
        <v>-187691829</v>
      </c>
      <c r="I39" s="33">
        <v>-246652150</v>
      </c>
      <c r="J39" s="33">
        <v>-94978439</v>
      </c>
      <c r="K39" s="33">
        <v>-252252530</v>
      </c>
      <c r="L39" s="33">
        <v>-287191641</v>
      </c>
      <c r="M39" s="33">
        <v>-323326669</v>
      </c>
      <c r="N39" s="33">
        <v>-252252530</v>
      </c>
      <c r="O39" s="33">
        <v>-262375440</v>
      </c>
      <c r="P39" s="33">
        <v>-341500311</v>
      </c>
      <c r="Q39" s="33">
        <v>-361068196</v>
      </c>
      <c r="R39" s="33">
        <v>-262375440</v>
      </c>
      <c r="S39" s="33">
        <v>-250194270</v>
      </c>
      <c r="T39" s="33">
        <v>-236438157</v>
      </c>
      <c r="U39" s="33">
        <v>-269501765</v>
      </c>
      <c r="V39" s="33">
        <v>-250194270</v>
      </c>
      <c r="W39" s="33">
        <v>-94978439</v>
      </c>
      <c r="X39" s="33">
        <v>178511262</v>
      </c>
      <c r="Y39" s="33">
        <v>-273489701</v>
      </c>
      <c r="Z39" s="34">
        <v>-153.21</v>
      </c>
      <c r="AA39" s="35">
        <v>178511262</v>
      </c>
    </row>
    <row r="40" spans="1:27" ht="13.5">
      <c r="A40" s="41" t="s">
        <v>60</v>
      </c>
      <c r="B40" s="42"/>
      <c r="C40" s="43">
        <v>178511264</v>
      </c>
      <c r="D40" s="43"/>
      <c r="E40" s="44">
        <v>234576682</v>
      </c>
      <c r="F40" s="45">
        <v>214223289</v>
      </c>
      <c r="G40" s="45">
        <v>-187691829</v>
      </c>
      <c r="H40" s="45">
        <v>-246652150</v>
      </c>
      <c r="I40" s="45">
        <v>-252252530</v>
      </c>
      <c r="J40" s="45">
        <v>-252252530</v>
      </c>
      <c r="K40" s="45">
        <v>-287191641</v>
      </c>
      <c r="L40" s="45">
        <v>-323326669</v>
      </c>
      <c r="M40" s="45">
        <v>-262375440</v>
      </c>
      <c r="N40" s="45">
        <v>-262375440</v>
      </c>
      <c r="O40" s="45">
        <v>-341500311</v>
      </c>
      <c r="P40" s="45">
        <v>-361068196</v>
      </c>
      <c r="Q40" s="45">
        <v>-250194270</v>
      </c>
      <c r="R40" s="45">
        <v>-341500311</v>
      </c>
      <c r="S40" s="45">
        <v>-236438157</v>
      </c>
      <c r="T40" s="45">
        <v>-269501765</v>
      </c>
      <c r="U40" s="45">
        <v>-282393987</v>
      </c>
      <c r="V40" s="45">
        <v>-282393987</v>
      </c>
      <c r="W40" s="45">
        <v>-282393987</v>
      </c>
      <c r="X40" s="45">
        <v>214223289</v>
      </c>
      <c r="Y40" s="45">
        <v>-496617276</v>
      </c>
      <c r="Z40" s="46">
        <v>-231.82</v>
      </c>
      <c r="AA40" s="47">
        <v>214223289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28017726</v>
      </c>
      <c r="D6" s="17"/>
      <c r="E6" s="18">
        <v>32048892</v>
      </c>
      <c r="F6" s="19">
        <v>23052902</v>
      </c>
      <c r="G6" s="19">
        <v>1639658</v>
      </c>
      <c r="H6" s="19">
        <v>1983676</v>
      </c>
      <c r="I6" s="19">
        <v>2125677</v>
      </c>
      <c r="J6" s="19">
        <v>5749011</v>
      </c>
      <c r="K6" s="19">
        <v>1648436</v>
      </c>
      <c r="L6" s="19">
        <v>1558434</v>
      </c>
      <c r="M6" s="19">
        <v>1821824</v>
      </c>
      <c r="N6" s="19">
        <v>5028694</v>
      </c>
      <c r="O6" s="19">
        <v>2453844</v>
      </c>
      <c r="P6" s="19">
        <v>1744541</v>
      </c>
      <c r="Q6" s="19">
        <v>1357342</v>
      </c>
      <c r="R6" s="19">
        <v>5555727</v>
      </c>
      <c r="S6" s="19">
        <v>1781969</v>
      </c>
      <c r="T6" s="19">
        <v>1561983</v>
      </c>
      <c r="U6" s="19">
        <v>1994462</v>
      </c>
      <c r="V6" s="19">
        <v>5338414</v>
      </c>
      <c r="W6" s="19">
        <v>21671846</v>
      </c>
      <c r="X6" s="19">
        <v>23052902</v>
      </c>
      <c r="Y6" s="19">
        <v>-1381056</v>
      </c>
      <c r="Z6" s="20">
        <v>-5.99</v>
      </c>
      <c r="AA6" s="21">
        <v>23052902</v>
      </c>
    </row>
    <row r="7" spans="1:27" ht="13.5">
      <c r="A7" s="22" t="s">
        <v>34</v>
      </c>
      <c r="B7" s="16"/>
      <c r="C7" s="17"/>
      <c r="D7" s="17"/>
      <c r="E7" s="18">
        <v>2019090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1023032</v>
      </c>
      <c r="D8" s="17"/>
      <c r="E8" s="18">
        <v>3637390</v>
      </c>
      <c r="F8" s="19">
        <v>14854673</v>
      </c>
      <c r="G8" s="19">
        <v>488814</v>
      </c>
      <c r="H8" s="19">
        <v>482438</v>
      </c>
      <c r="I8" s="19">
        <v>466460</v>
      </c>
      <c r="J8" s="19">
        <v>1437712</v>
      </c>
      <c r="K8" s="19">
        <v>486026</v>
      </c>
      <c r="L8" s="19">
        <v>328017</v>
      </c>
      <c r="M8" s="19">
        <v>402104</v>
      </c>
      <c r="N8" s="19">
        <v>1216147</v>
      </c>
      <c r="O8" s="19">
        <v>9135043</v>
      </c>
      <c r="P8" s="19">
        <v>390697</v>
      </c>
      <c r="Q8" s="19">
        <v>426655</v>
      </c>
      <c r="R8" s="19">
        <v>9952395</v>
      </c>
      <c r="S8" s="19">
        <v>410877</v>
      </c>
      <c r="T8" s="19">
        <v>5467970</v>
      </c>
      <c r="U8" s="19">
        <v>1569846</v>
      </c>
      <c r="V8" s="19">
        <v>7448693</v>
      </c>
      <c r="W8" s="19">
        <v>20054947</v>
      </c>
      <c r="X8" s="19">
        <v>14854673</v>
      </c>
      <c r="Y8" s="19">
        <v>5200274</v>
      </c>
      <c r="Z8" s="20">
        <v>35.01</v>
      </c>
      <c r="AA8" s="21">
        <v>14854673</v>
      </c>
    </row>
    <row r="9" spans="1:27" ht="13.5">
      <c r="A9" s="22" t="s">
        <v>36</v>
      </c>
      <c r="B9" s="16"/>
      <c r="C9" s="17">
        <v>175015256</v>
      </c>
      <c r="D9" s="17"/>
      <c r="E9" s="18">
        <v>120404000</v>
      </c>
      <c r="F9" s="19">
        <v>120684300</v>
      </c>
      <c r="G9" s="19">
        <v>43288000</v>
      </c>
      <c r="H9" s="19">
        <v>3358000</v>
      </c>
      <c r="I9" s="19">
        <v>2450000</v>
      </c>
      <c r="J9" s="19">
        <v>49096000</v>
      </c>
      <c r="K9" s="19">
        <v>2700000</v>
      </c>
      <c r="L9" s="19">
        <v>2401400</v>
      </c>
      <c r="M9" s="19">
        <v>34249900</v>
      </c>
      <c r="N9" s="19">
        <v>39351300</v>
      </c>
      <c r="O9" s="19">
        <v>7213000</v>
      </c>
      <c r="P9" s="19">
        <v>881000</v>
      </c>
      <c r="Q9" s="19">
        <v>25099700</v>
      </c>
      <c r="R9" s="19">
        <v>33193700</v>
      </c>
      <c r="S9" s="19"/>
      <c r="T9" s="19"/>
      <c r="U9" s="19"/>
      <c r="V9" s="19"/>
      <c r="W9" s="19">
        <v>121641000</v>
      </c>
      <c r="X9" s="19">
        <v>120684300</v>
      </c>
      <c r="Y9" s="19">
        <v>956700</v>
      </c>
      <c r="Z9" s="20">
        <v>0.79</v>
      </c>
      <c r="AA9" s="21">
        <v>120684300</v>
      </c>
    </row>
    <row r="10" spans="1:27" ht="13.5">
      <c r="A10" s="22" t="s">
        <v>37</v>
      </c>
      <c r="B10" s="16"/>
      <c r="C10" s="17"/>
      <c r="D10" s="17"/>
      <c r="E10" s="18">
        <v>27014000</v>
      </c>
      <c r="F10" s="19">
        <v>34514000</v>
      </c>
      <c r="G10" s="19">
        <v>10000000</v>
      </c>
      <c r="H10" s="19"/>
      <c r="I10" s="19"/>
      <c r="J10" s="19">
        <v>10000000</v>
      </c>
      <c r="K10" s="19"/>
      <c r="L10" s="19"/>
      <c r="M10" s="19">
        <v>16000000</v>
      </c>
      <c r="N10" s="19">
        <v>16000000</v>
      </c>
      <c r="O10" s="19"/>
      <c r="P10" s="19"/>
      <c r="Q10" s="19">
        <v>18514000</v>
      </c>
      <c r="R10" s="19">
        <v>18514000</v>
      </c>
      <c r="S10" s="19"/>
      <c r="T10" s="19"/>
      <c r="U10" s="19"/>
      <c r="V10" s="19"/>
      <c r="W10" s="19">
        <v>44514000</v>
      </c>
      <c r="X10" s="19">
        <v>34514000</v>
      </c>
      <c r="Y10" s="19">
        <v>10000000</v>
      </c>
      <c r="Z10" s="20">
        <v>28.97</v>
      </c>
      <c r="AA10" s="21">
        <v>34514000</v>
      </c>
    </row>
    <row r="11" spans="1:27" ht="13.5">
      <c r="A11" s="22" t="s">
        <v>38</v>
      </c>
      <c r="B11" s="16"/>
      <c r="C11" s="17">
        <v>2825538</v>
      </c>
      <c r="D11" s="17"/>
      <c r="E11" s="18">
        <v>2998000</v>
      </c>
      <c r="F11" s="19">
        <v>2476738</v>
      </c>
      <c r="G11" s="19">
        <v>359641</v>
      </c>
      <c r="H11" s="19">
        <v>219602</v>
      </c>
      <c r="I11" s="19">
        <v>149150</v>
      </c>
      <c r="J11" s="19">
        <v>728393</v>
      </c>
      <c r="K11" s="19">
        <v>131417</v>
      </c>
      <c r="L11" s="19">
        <v>155815</v>
      </c>
      <c r="M11" s="19">
        <v>154856</v>
      </c>
      <c r="N11" s="19">
        <v>442088</v>
      </c>
      <c r="O11" s="19">
        <v>189818</v>
      </c>
      <c r="P11" s="19">
        <v>15114</v>
      </c>
      <c r="Q11" s="19">
        <v>394986</v>
      </c>
      <c r="R11" s="19">
        <v>599918</v>
      </c>
      <c r="S11" s="19"/>
      <c r="T11" s="19"/>
      <c r="U11" s="19">
        <v>100869</v>
      </c>
      <c r="V11" s="19">
        <v>100869</v>
      </c>
      <c r="W11" s="19">
        <v>1871268</v>
      </c>
      <c r="X11" s="19">
        <v>2476738</v>
      </c>
      <c r="Y11" s="19">
        <v>-605470</v>
      </c>
      <c r="Z11" s="20">
        <v>-24.45</v>
      </c>
      <c r="AA11" s="21">
        <v>2476738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-133205269</v>
      </c>
      <c r="D14" s="17"/>
      <c r="E14" s="18">
        <v>-154816003</v>
      </c>
      <c r="F14" s="19">
        <v>-123781668</v>
      </c>
      <c r="G14" s="19">
        <v>-8598624</v>
      </c>
      <c r="H14" s="19">
        <v>-8893528</v>
      </c>
      <c r="I14" s="19">
        <v>-10825452</v>
      </c>
      <c r="J14" s="19">
        <v>-28317604</v>
      </c>
      <c r="K14" s="19">
        <v>-8140362</v>
      </c>
      <c r="L14" s="19">
        <v>-8802692</v>
      </c>
      <c r="M14" s="19">
        <v>-19314601</v>
      </c>
      <c r="N14" s="19">
        <v>-36257655</v>
      </c>
      <c r="O14" s="19">
        <v>-8262570</v>
      </c>
      <c r="P14" s="19">
        <v>-11242184</v>
      </c>
      <c r="Q14" s="19">
        <v>-10401136</v>
      </c>
      <c r="R14" s="19">
        <v>-29905890</v>
      </c>
      <c r="S14" s="19">
        <v>-14863656</v>
      </c>
      <c r="T14" s="19">
        <v>-10882693</v>
      </c>
      <c r="U14" s="19">
        <v>-10388423</v>
      </c>
      <c r="V14" s="19">
        <v>-36134772</v>
      </c>
      <c r="W14" s="19">
        <v>-130615921</v>
      </c>
      <c r="X14" s="19">
        <v>-123781668</v>
      </c>
      <c r="Y14" s="19">
        <v>-6834253</v>
      </c>
      <c r="Z14" s="20">
        <v>5.52</v>
      </c>
      <c r="AA14" s="21">
        <v>-123781668</v>
      </c>
    </row>
    <row r="15" spans="1:27" ht="13.5">
      <c r="A15" s="22" t="s">
        <v>42</v>
      </c>
      <c r="B15" s="16"/>
      <c r="C15" s="17">
        <v>-1347178</v>
      </c>
      <c r="D15" s="17"/>
      <c r="E15" s="18">
        <v>-1170688</v>
      </c>
      <c r="F15" s="19">
        <v>-1098906</v>
      </c>
      <c r="G15" s="19">
        <v>-12228</v>
      </c>
      <c r="H15" s="19"/>
      <c r="I15" s="19">
        <v>-3442</v>
      </c>
      <c r="J15" s="19">
        <v>-15670</v>
      </c>
      <c r="K15" s="19">
        <v>-2679</v>
      </c>
      <c r="L15" s="19">
        <v>-3114</v>
      </c>
      <c r="M15" s="19">
        <v>-16269</v>
      </c>
      <c r="N15" s="19">
        <v>-22062</v>
      </c>
      <c r="O15" s="19">
        <v>-2847</v>
      </c>
      <c r="P15" s="19">
        <v>-3052</v>
      </c>
      <c r="Q15" s="19">
        <v>-3843</v>
      </c>
      <c r="R15" s="19">
        <v>-9742</v>
      </c>
      <c r="S15" s="19">
        <v>-3481</v>
      </c>
      <c r="T15" s="19">
        <v>-2901</v>
      </c>
      <c r="U15" s="19">
        <v>-3263</v>
      </c>
      <c r="V15" s="19">
        <v>-9645</v>
      </c>
      <c r="W15" s="19">
        <v>-57119</v>
      </c>
      <c r="X15" s="19">
        <v>-1098906</v>
      </c>
      <c r="Y15" s="19">
        <v>1041787</v>
      </c>
      <c r="Z15" s="20">
        <v>-94.8</v>
      </c>
      <c r="AA15" s="21">
        <v>-1098906</v>
      </c>
    </row>
    <row r="16" spans="1:27" ht="13.5">
      <c r="A16" s="22" t="s">
        <v>43</v>
      </c>
      <c r="B16" s="16"/>
      <c r="C16" s="17"/>
      <c r="D16" s="17"/>
      <c r="E16" s="18">
        <v>-2387000</v>
      </c>
      <c r="F16" s="19">
        <v>-3278923</v>
      </c>
      <c r="G16" s="19">
        <v>-181843</v>
      </c>
      <c r="H16" s="19">
        <v>-187065</v>
      </c>
      <c r="I16" s="19">
        <v>-111621</v>
      </c>
      <c r="J16" s="19">
        <v>-480529</v>
      </c>
      <c r="K16" s="19">
        <v>-157684</v>
      </c>
      <c r="L16" s="19">
        <v>-187043</v>
      </c>
      <c r="M16" s="19">
        <v>-158279</v>
      </c>
      <c r="N16" s="19">
        <v>-503006</v>
      </c>
      <c r="O16" s="19">
        <v>-334816</v>
      </c>
      <c r="P16" s="19">
        <v>-73941</v>
      </c>
      <c r="Q16" s="19">
        <v>-184849</v>
      </c>
      <c r="R16" s="19">
        <v>-593606</v>
      </c>
      <c r="S16" s="19">
        <v>-111187</v>
      </c>
      <c r="T16" s="19">
        <v>-157595</v>
      </c>
      <c r="U16" s="19">
        <v>-161778</v>
      </c>
      <c r="V16" s="19">
        <v>-430560</v>
      </c>
      <c r="W16" s="19">
        <v>-2007701</v>
      </c>
      <c r="X16" s="19">
        <v>-3278923</v>
      </c>
      <c r="Y16" s="19">
        <v>1271222</v>
      </c>
      <c r="Z16" s="20">
        <v>-38.77</v>
      </c>
      <c r="AA16" s="21">
        <v>-3278923</v>
      </c>
    </row>
    <row r="17" spans="1:27" ht="13.5">
      <c r="A17" s="23" t="s">
        <v>44</v>
      </c>
      <c r="B17" s="24"/>
      <c r="C17" s="25">
        <f aca="true" t="shared" si="0" ref="C17:Y17">SUM(C6:C16)</f>
        <v>72329105</v>
      </c>
      <c r="D17" s="25">
        <f>SUM(D6:D16)</f>
        <v>0</v>
      </c>
      <c r="E17" s="26">
        <f t="shared" si="0"/>
        <v>29747681</v>
      </c>
      <c r="F17" s="27">
        <f t="shared" si="0"/>
        <v>67423116</v>
      </c>
      <c r="G17" s="27">
        <f t="shared" si="0"/>
        <v>46983418</v>
      </c>
      <c r="H17" s="27">
        <f t="shared" si="0"/>
        <v>-3036877</v>
      </c>
      <c r="I17" s="27">
        <f t="shared" si="0"/>
        <v>-5749228</v>
      </c>
      <c r="J17" s="27">
        <f t="shared" si="0"/>
        <v>38197313</v>
      </c>
      <c r="K17" s="27">
        <f t="shared" si="0"/>
        <v>-3334846</v>
      </c>
      <c r="L17" s="27">
        <f t="shared" si="0"/>
        <v>-4549183</v>
      </c>
      <c r="M17" s="27">
        <f t="shared" si="0"/>
        <v>33139535</v>
      </c>
      <c r="N17" s="27">
        <f t="shared" si="0"/>
        <v>25255506</v>
      </c>
      <c r="O17" s="27">
        <f t="shared" si="0"/>
        <v>10391472</v>
      </c>
      <c r="P17" s="27">
        <f t="shared" si="0"/>
        <v>-8287825</v>
      </c>
      <c r="Q17" s="27">
        <f t="shared" si="0"/>
        <v>35202855</v>
      </c>
      <c r="R17" s="27">
        <f t="shared" si="0"/>
        <v>37306502</v>
      </c>
      <c r="S17" s="27">
        <f t="shared" si="0"/>
        <v>-12785478</v>
      </c>
      <c r="T17" s="27">
        <f t="shared" si="0"/>
        <v>-4013236</v>
      </c>
      <c r="U17" s="27">
        <f t="shared" si="0"/>
        <v>-6888287</v>
      </c>
      <c r="V17" s="27">
        <f t="shared" si="0"/>
        <v>-23687001</v>
      </c>
      <c r="W17" s="27">
        <f t="shared" si="0"/>
        <v>77072320</v>
      </c>
      <c r="X17" s="27">
        <f t="shared" si="0"/>
        <v>67423116</v>
      </c>
      <c r="Y17" s="27">
        <f t="shared" si="0"/>
        <v>9649204</v>
      </c>
      <c r="Z17" s="28">
        <f>+IF(X17&lt;&gt;0,+(Y17/X17)*100,0)</f>
        <v>14.311418060239161</v>
      </c>
      <c r="AA17" s="29">
        <f>SUM(AA6:AA16)</f>
        <v>67423116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527142</v>
      </c>
      <c r="D21" s="17"/>
      <c r="E21" s="18"/>
      <c r="F21" s="19">
        <v>142120</v>
      </c>
      <c r="G21" s="36"/>
      <c r="H21" s="36"/>
      <c r="I21" s="36"/>
      <c r="J21" s="19"/>
      <c r="K21" s="36"/>
      <c r="L21" s="36">
        <v>142120</v>
      </c>
      <c r="M21" s="19"/>
      <c r="N21" s="36">
        <v>142120</v>
      </c>
      <c r="O21" s="36"/>
      <c r="P21" s="36"/>
      <c r="Q21" s="19"/>
      <c r="R21" s="36"/>
      <c r="S21" s="36"/>
      <c r="T21" s="19"/>
      <c r="U21" s="36"/>
      <c r="V21" s="36"/>
      <c r="W21" s="36">
        <v>142120</v>
      </c>
      <c r="X21" s="19">
        <v>142120</v>
      </c>
      <c r="Y21" s="36"/>
      <c r="Z21" s="37"/>
      <c r="AA21" s="38">
        <v>142120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-72882614</v>
      </c>
      <c r="D26" s="17"/>
      <c r="E26" s="18">
        <v>-38089000</v>
      </c>
      <c r="F26" s="19">
        <v>-62609000</v>
      </c>
      <c r="G26" s="19">
        <v>-20372919</v>
      </c>
      <c r="H26" s="19">
        <v>-3992792</v>
      </c>
      <c r="I26" s="19">
        <v>-12559524</v>
      </c>
      <c r="J26" s="19">
        <v>-36925235</v>
      </c>
      <c r="K26" s="19">
        <v>-3410914</v>
      </c>
      <c r="L26" s="19">
        <v>-2182802</v>
      </c>
      <c r="M26" s="19">
        <v>-8736080</v>
      </c>
      <c r="N26" s="19">
        <v>-14329796</v>
      </c>
      <c r="O26" s="19">
        <v>-813791</v>
      </c>
      <c r="P26" s="19">
        <v>-9771650</v>
      </c>
      <c r="Q26" s="19">
        <v>-9591977</v>
      </c>
      <c r="R26" s="19">
        <v>-20177418</v>
      </c>
      <c r="S26" s="19">
        <v>-3397199</v>
      </c>
      <c r="T26" s="19">
        <v>-5213510</v>
      </c>
      <c r="U26" s="19">
        <v>-7584557</v>
      </c>
      <c r="V26" s="19">
        <v>-16195266</v>
      </c>
      <c r="W26" s="19">
        <v>-87627715</v>
      </c>
      <c r="X26" s="19">
        <v>-62609000</v>
      </c>
      <c r="Y26" s="19">
        <v>-25018715</v>
      </c>
      <c r="Z26" s="20">
        <v>39.96</v>
      </c>
      <c r="AA26" s="21">
        <v>-62609000</v>
      </c>
    </row>
    <row r="27" spans="1:27" ht="13.5">
      <c r="A27" s="23" t="s">
        <v>51</v>
      </c>
      <c r="B27" s="24"/>
      <c r="C27" s="25">
        <f aca="true" t="shared" si="1" ref="C27:Y27">SUM(C21:C26)</f>
        <v>-72355472</v>
      </c>
      <c r="D27" s="25">
        <f>SUM(D21:D26)</f>
        <v>0</v>
      </c>
      <c r="E27" s="26">
        <f t="shared" si="1"/>
        <v>-38089000</v>
      </c>
      <c r="F27" s="27">
        <f t="shared" si="1"/>
        <v>-62466880</v>
      </c>
      <c r="G27" s="27">
        <f t="shared" si="1"/>
        <v>-20372919</v>
      </c>
      <c r="H27" s="27">
        <f t="shared" si="1"/>
        <v>-3992792</v>
      </c>
      <c r="I27" s="27">
        <f t="shared" si="1"/>
        <v>-12559524</v>
      </c>
      <c r="J27" s="27">
        <f t="shared" si="1"/>
        <v>-36925235</v>
      </c>
      <c r="K27" s="27">
        <f t="shared" si="1"/>
        <v>-3410914</v>
      </c>
      <c r="L27" s="27">
        <f t="shared" si="1"/>
        <v>-2040682</v>
      </c>
      <c r="M27" s="27">
        <f t="shared" si="1"/>
        <v>-8736080</v>
      </c>
      <c r="N27" s="27">
        <f t="shared" si="1"/>
        <v>-14187676</v>
      </c>
      <c r="O27" s="27">
        <f t="shared" si="1"/>
        <v>-813791</v>
      </c>
      <c r="P27" s="27">
        <f t="shared" si="1"/>
        <v>-9771650</v>
      </c>
      <c r="Q27" s="27">
        <f t="shared" si="1"/>
        <v>-9591977</v>
      </c>
      <c r="R27" s="27">
        <f t="shared" si="1"/>
        <v>-20177418</v>
      </c>
      <c r="S27" s="27">
        <f t="shared" si="1"/>
        <v>-3397199</v>
      </c>
      <c r="T27" s="27">
        <f t="shared" si="1"/>
        <v>-5213510</v>
      </c>
      <c r="U27" s="27">
        <f t="shared" si="1"/>
        <v>-7584557</v>
      </c>
      <c r="V27" s="27">
        <f t="shared" si="1"/>
        <v>-16195266</v>
      </c>
      <c r="W27" s="27">
        <f t="shared" si="1"/>
        <v>-87485595</v>
      </c>
      <c r="X27" s="27">
        <f t="shared" si="1"/>
        <v>-62466880</v>
      </c>
      <c r="Y27" s="27">
        <f t="shared" si="1"/>
        <v>-25018715</v>
      </c>
      <c r="Z27" s="28">
        <f>+IF(X27&lt;&gt;0,+(Y27/X27)*100,0)</f>
        <v>40.05116791490146</v>
      </c>
      <c r="AA27" s="29">
        <f>SUM(AA21:AA26)</f>
        <v>-62466880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-3769774</v>
      </c>
      <c r="D35" s="17"/>
      <c r="E35" s="18">
        <v>-3137392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-3769774</v>
      </c>
      <c r="D36" s="25">
        <f>SUM(D31:D35)</f>
        <v>0</v>
      </c>
      <c r="E36" s="26">
        <f t="shared" si="2"/>
        <v>-3137392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-3796141</v>
      </c>
      <c r="D38" s="31">
        <f>+D17+D27+D36</f>
        <v>0</v>
      </c>
      <c r="E38" s="32">
        <f t="shared" si="3"/>
        <v>-11478711</v>
      </c>
      <c r="F38" s="33">
        <f t="shared" si="3"/>
        <v>4956236</v>
      </c>
      <c r="G38" s="33">
        <f t="shared" si="3"/>
        <v>26610499</v>
      </c>
      <c r="H38" s="33">
        <f t="shared" si="3"/>
        <v>-7029669</v>
      </c>
      <c r="I38" s="33">
        <f t="shared" si="3"/>
        <v>-18308752</v>
      </c>
      <c r="J38" s="33">
        <f t="shared" si="3"/>
        <v>1272078</v>
      </c>
      <c r="K38" s="33">
        <f t="shared" si="3"/>
        <v>-6745760</v>
      </c>
      <c r="L38" s="33">
        <f t="shared" si="3"/>
        <v>-6589865</v>
      </c>
      <c r="M38" s="33">
        <f t="shared" si="3"/>
        <v>24403455</v>
      </c>
      <c r="N38" s="33">
        <f t="shared" si="3"/>
        <v>11067830</v>
      </c>
      <c r="O38" s="33">
        <f t="shared" si="3"/>
        <v>9577681</v>
      </c>
      <c r="P38" s="33">
        <f t="shared" si="3"/>
        <v>-18059475</v>
      </c>
      <c r="Q38" s="33">
        <f t="shared" si="3"/>
        <v>25610878</v>
      </c>
      <c r="R38" s="33">
        <f t="shared" si="3"/>
        <v>17129084</v>
      </c>
      <c r="S38" s="33">
        <f t="shared" si="3"/>
        <v>-16182677</v>
      </c>
      <c r="T38" s="33">
        <f t="shared" si="3"/>
        <v>-9226746</v>
      </c>
      <c r="U38" s="33">
        <f t="shared" si="3"/>
        <v>-14472844</v>
      </c>
      <c r="V38" s="33">
        <f t="shared" si="3"/>
        <v>-39882267</v>
      </c>
      <c r="W38" s="33">
        <f t="shared" si="3"/>
        <v>-10413275</v>
      </c>
      <c r="X38" s="33">
        <f t="shared" si="3"/>
        <v>4956236</v>
      </c>
      <c r="Y38" s="33">
        <f t="shared" si="3"/>
        <v>-15369511</v>
      </c>
      <c r="Z38" s="34">
        <f>+IF(X38&lt;&gt;0,+(Y38/X38)*100,0)</f>
        <v>-310.1045026911551</v>
      </c>
      <c r="AA38" s="35">
        <f>+AA17+AA27+AA36</f>
        <v>4956236</v>
      </c>
    </row>
    <row r="39" spans="1:27" ht="13.5">
      <c r="A39" s="22" t="s">
        <v>59</v>
      </c>
      <c r="B39" s="16"/>
      <c r="C39" s="31">
        <v>45227296</v>
      </c>
      <c r="D39" s="31"/>
      <c r="E39" s="32">
        <v>42895000</v>
      </c>
      <c r="F39" s="33">
        <v>41424962</v>
      </c>
      <c r="G39" s="33">
        <v>41424962</v>
      </c>
      <c r="H39" s="33">
        <v>68035461</v>
      </c>
      <c r="I39" s="33">
        <v>61005792</v>
      </c>
      <c r="J39" s="33">
        <v>41424962</v>
      </c>
      <c r="K39" s="33">
        <v>42697040</v>
      </c>
      <c r="L39" s="33">
        <v>35951280</v>
      </c>
      <c r="M39" s="33">
        <v>29361415</v>
      </c>
      <c r="N39" s="33">
        <v>42697040</v>
      </c>
      <c r="O39" s="33">
        <v>53764870</v>
      </c>
      <c r="P39" s="33">
        <v>63342551</v>
      </c>
      <c r="Q39" s="33">
        <v>45283076</v>
      </c>
      <c r="R39" s="33">
        <v>53764870</v>
      </c>
      <c r="S39" s="33">
        <v>70893954</v>
      </c>
      <c r="T39" s="33">
        <v>54711277</v>
      </c>
      <c r="U39" s="33">
        <v>45484531</v>
      </c>
      <c r="V39" s="33">
        <v>70893954</v>
      </c>
      <c r="W39" s="33">
        <v>41424962</v>
      </c>
      <c r="X39" s="33">
        <v>41424962</v>
      </c>
      <c r="Y39" s="33"/>
      <c r="Z39" s="34"/>
      <c r="AA39" s="35">
        <v>41424962</v>
      </c>
    </row>
    <row r="40" spans="1:27" ht="13.5">
      <c r="A40" s="41" t="s">
        <v>60</v>
      </c>
      <c r="B40" s="42"/>
      <c r="C40" s="43">
        <v>41431155</v>
      </c>
      <c r="D40" s="43"/>
      <c r="E40" s="44">
        <v>31416289</v>
      </c>
      <c r="F40" s="45">
        <v>46381198</v>
      </c>
      <c r="G40" s="45">
        <v>68035461</v>
      </c>
      <c r="H40" s="45">
        <v>61005792</v>
      </c>
      <c r="I40" s="45">
        <v>42697040</v>
      </c>
      <c r="J40" s="45">
        <v>42697040</v>
      </c>
      <c r="K40" s="45">
        <v>35951280</v>
      </c>
      <c r="L40" s="45">
        <v>29361415</v>
      </c>
      <c r="M40" s="45">
        <v>53764870</v>
      </c>
      <c r="N40" s="45">
        <v>53764870</v>
      </c>
      <c r="O40" s="45">
        <v>63342551</v>
      </c>
      <c r="P40" s="45">
        <v>45283076</v>
      </c>
      <c r="Q40" s="45">
        <v>70893954</v>
      </c>
      <c r="R40" s="45">
        <v>63342551</v>
      </c>
      <c r="S40" s="45">
        <v>54711277</v>
      </c>
      <c r="T40" s="45">
        <v>45484531</v>
      </c>
      <c r="U40" s="45">
        <v>31011687</v>
      </c>
      <c r="V40" s="45">
        <v>31011687</v>
      </c>
      <c r="W40" s="45">
        <v>31011687</v>
      </c>
      <c r="X40" s="45">
        <v>46381198</v>
      </c>
      <c r="Y40" s="45">
        <v>-15369511</v>
      </c>
      <c r="Z40" s="46">
        <v>-33.14</v>
      </c>
      <c r="AA40" s="47">
        <v>46381198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69928131</v>
      </c>
      <c r="F6" s="19">
        <v>69928131</v>
      </c>
      <c r="G6" s="19">
        <v>23361175</v>
      </c>
      <c r="H6" s="19">
        <v>3445872</v>
      </c>
      <c r="I6" s="19">
        <v>6566767</v>
      </c>
      <c r="J6" s="19">
        <v>33373814</v>
      </c>
      <c r="K6" s="19">
        <v>10197014</v>
      </c>
      <c r="L6" s="19">
        <v>3844327</v>
      </c>
      <c r="M6" s="19">
        <v>7672476</v>
      </c>
      <c r="N6" s="19">
        <v>21713817</v>
      </c>
      <c r="O6" s="19">
        <v>4596022</v>
      </c>
      <c r="P6" s="19">
        <v>3042874</v>
      </c>
      <c r="Q6" s="19">
        <v>4245477</v>
      </c>
      <c r="R6" s="19">
        <v>11884373</v>
      </c>
      <c r="S6" s="19">
        <v>488493</v>
      </c>
      <c r="T6" s="19">
        <v>20451464</v>
      </c>
      <c r="U6" s="19">
        <v>7184343</v>
      </c>
      <c r="V6" s="19">
        <v>28124300</v>
      </c>
      <c r="W6" s="19">
        <v>95096304</v>
      </c>
      <c r="X6" s="19">
        <v>69928131</v>
      </c>
      <c r="Y6" s="19">
        <v>25168173</v>
      </c>
      <c r="Z6" s="20">
        <v>35.99</v>
      </c>
      <c r="AA6" s="21">
        <v>69928131</v>
      </c>
    </row>
    <row r="7" spans="1:27" ht="13.5">
      <c r="A7" s="22" t="s">
        <v>34</v>
      </c>
      <c r="B7" s="16"/>
      <c r="C7" s="17"/>
      <c r="D7" s="17"/>
      <c r="E7" s="18">
        <v>216474090</v>
      </c>
      <c r="F7" s="19">
        <v>231474091</v>
      </c>
      <c r="G7" s="19">
        <v>15559189</v>
      </c>
      <c r="H7" s="19">
        <v>24595710</v>
      </c>
      <c r="I7" s="19">
        <v>24528523</v>
      </c>
      <c r="J7" s="19">
        <v>64683422</v>
      </c>
      <c r="K7" s="19">
        <v>20010532</v>
      </c>
      <c r="L7" s="19">
        <v>17750571</v>
      </c>
      <c r="M7" s="19">
        <v>19420149</v>
      </c>
      <c r="N7" s="19">
        <v>57181252</v>
      </c>
      <c r="O7" s="19">
        <v>12459297</v>
      </c>
      <c r="P7" s="19">
        <v>15837437</v>
      </c>
      <c r="Q7" s="19">
        <v>22843479</v>
      </c>
      <c r="R7" s="19">
        <v>51140213</v>
      </c>
      <c r="S7" s="19">
        <v>1709920</v>
      </c>
      <c r="T7" s="19">
        <v>16763399</v>
      </c>
      <c r="U7" s="19">
        <v>16189891</v>
      </c>
      <c r="V7" s="19">
        <v>34663210</v>
      </c>
      <c r="W7" s="19">
        <v>207668097</v>
      </c>
      <c r="X7" s="19">
        <v>231474091</v>
      </c>
      <c r="Y7" s="19">
        <v>-23805994</v>
      </c>
      <c r="Z7" s="20">
        <v>-10.28</v>
      </c>
      <c r="AA7" s="21">
        <v>231474091</v>
      </c>
    </row>
    <row r="8" spans="1:27" ht="13.5">
      <c r="A8" s="22" t="s">
        <v>35</v>
      </c>
      <c r="B8" s="16"/>
      <c r="C8" s="17"/>
      <c r="D8" s="17"/>
      <c r="E8" s="18">
        <v>9654442</v>
      </c>
      <c r="F8" s="19">
        <v>9654777</v>
      </c>
      <c r="G8" s="19">
        <v>547036</v>
      </c>
      <c r="H8" s="19">
        <v>752506</v>
      </c>
      <c r="I8" s="19">
        <v>486606</v>
      </c>
      <c r="J8" s="19">
        <v>1786148</v>
      </c>
      <c r="K8" s="19">
        <v>719463</v>
      </c>
      <c r="L8" s="19">
        <v>272320</v>
      </c>
      <c r="M8" s="19">
        <v>13138864</v>
      </c>
      <c r="N8" s="19">
        <v>14130647</v>
      </c>
      <c r="O8" s="19">
        <v>9281534</v>
      </c>
      <c r="P8" s="19">
        <v>10647906</v>
      </c>
      <c r="Q8" s="19">
        <v>28762557</v>
      </c>
      <c r="R8" s="19">
        <v>48691997</v>
      </c>
      <c r="S8" s="19">
        <v>1277102</v>
      </c>
      <c r="T8" s="19">
        <v>1277102</v>
      </c>
      <c r="U8" s="19">
        <v>1340795</v>
      </c>
      <c r="V8" s="19">
        <v>3894999</v>
      </c>
      <c r="W8" s="19">
        <v>68503791</v>
      </c>
      <c r="X8" s="19">
        <v>9654777</v>
      </c>
      <c r="Y8" s="19">
        <v>58849014</v>
      </c>
      <c r="Z8" s="20">
        <v>609.53</v>
      </c>
      <c r="AA8" s="21">
        <v>9654777</v>
      </c>
    </row>
    <row r="9" spans="1:27" ht="13.5">
      <c r="A9" s="22" t="s">
        <v>36</v>
      </c>
      <c r="B9" s="16"/>
      <c r="C9" s="17"/>
      <c r="D9" s="17"/>
      <c r="E9" s="18">
        <v>153885990</v>
      </c>
      <c r="F9" s="19">
        <v>155552000</v>
      </c>
      <c r="G9" s="19">
        <v>36346999</v>
      </c>
      <c r="H9" s="19"/>
      <c r="I9" s="19"/>
      <c r="J9" s="19">
        <v>36346999</v>
      </c>
      <c r="K9" s="19">
        <v>500000</v>
      </c>
      <c r="L9" s="19"/>
      <c r="M9" s="19">
        <v>40428000</v>
      </c>
      <c r="N9" s="19">
        <v>40928000</v>
      </c>
      <c r="O9" s="19"/>
      <c r="P9" s="19"/>
      <c r="Q9" s="19">
        <v>35632000</v>
      </c>
      <c r="R9" s="19">
        <v>35632000</v>
      </c>
      <c r="S9" s="19"/>
      <c r="T9" s="19"/>
      <c r="U9" s="19"/>
      <c r="V9" s="19"/>
      <c r="W9" s="19">
        <v>112906999</v>
      </c>
      <c r="X9" s="19">
        <v>155552000</v>
      </c>
      <c r="Y9" s="19">
        <v>-42645001</v>
      </c>
      <c r="Z9" s="20">
        <v>-27.42</v>
      </c>
      <c r="AA9" s="21">
        <v>155552000</v>
      </c>
    </row>
    <row r="10" spans="1:27" ht="13.5">
      <c r="A10" s="22" t="s">
        <v>37</v>
      </c>
      <c r="B10" s="16"/>
      <c r="C10" s="17"/>
      <c r="D10" s="17"/>
      <c r="E10" s="18">
        <v>51546990</v>
      </c>
      <c r="F10" s="19">
        <v>50547000</v>
      </c>
      <c r="G10" s="19"/>
      <c r="H10" s="19"/>
      <c r="I10" s="19"/>
      <c r="J10" s="19"/>
      <c r="K10" s="19"/>
      <c r="L10" s="19"/>
      <c r="M10" s="19">
        <v>14763000</v>
      </c>
      <c r="N10" s="19">
        <v>14763000</v>
      </c>
      <c r="O10" s="19"/>
      <c r="P10" s="19">
        <v>46274</v>
      </c>
      <c r="Q10" s="19"/>
      <c r="R10" s="19">
        <v>46274</v>
      </c>
      <c r="S10" s="19"/>
      <c r="T10" s="19"/>
      <c r="U10" s="19"/>
      <c r="V10" s="19"/>
      <c r="W10" s="19">
        <v>14809274</v>
      </c>
      <c r="X10" s="19">
        <v>50547000</v>
      </c>
      <c r="Y10" s="19">
        <v>-35737726</v>
      </c>
      <c r="Z10" s="20">
        <v>-70.7</v>
      </c>
      <c r="AA10" s="21">
        <v>50547000</v>
      </c>
    </row>
    <row r="11" spans="1:27" ht="13.5">
      <c r="A11" s="22" t="s">
        <v>38</v>
      </c>
      <c r="B11" s="16"/>
      <c r="C11" s="17"/>
      <c r="D11" s="17"/>
      <c r="E11" s="18">
        <v>2065000</v>
      </c>
      <c r="F11" s="19">
        <v>2065000</v>
      </c>
      <c r="G11" s="19">
        <v>224963</v>
      </c>
      <c r="H11" s="19">
        <v>50669</v>
      </c>
      <c r="I11" s="19"/>
      <c r="J11" s="19">
        <v>275632</v>
      </c>
      <c r="K11" s="19"/>
      <c r="L11" s="19"/>
      <c r="M11" s="19">
        <v>35687</v>
      </c>
      <c r="N11" s="19">
        <v>35687</v>
      </c>
      <c r="O11" s="19">
        <v>40341</v>
      </c>
      <c r="P11" s="19">
        <v>31833</v>
      </c>
      <c r="Q11" s="19">
        <v>40766</v>
      </c>
      <c r="R11" s="19">
        <v>112940</v>
      </c>
      <c r="S11" s="19">
        <v>223281</v>
      </c>
      <c r="T11" s="19">
        <v>228319</v>
      </c>
      <c r="U11" s="19"/>
      <c r="V11" s="19">
        <v>451600</v>
      </c>
      <c r="W11" s="19">
        <v>875859</v>
      </c>
      <c r="X11" s="19">
        <v>2065000</v>
      </c>
      <c r="Y11" s="19">
        <v>-1189141</v>
      </c>
      <c r="Z11" s="20">
        <v>-57.59</v>
      </c>
      <c r="AA11" s="21">
        <v>2065000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-416006705</v>
      </c>
      <c r="F14" s="19">
        <v>-418708468</v>
      </c>
      <c r="G14" s="19">
        <v>-69703434</v>
      </c>
      <c r="H14" s="19">
        <v>-20276624</v>
      </c>
      <c r="I14" s="19">
        <v>-30115177</v>
      </c>
      <c r="J14" s="19">
        <v>-120095235</v>
      </c>
      <c r="K14" s="19">
        <v>-41261411</v>
      </c>
      <c r="L14" s="19">
        <v>-26888509</v>
      </c>
      <c r="M14" s="19">
        <v>-55207366</v>
      </c>
      <c r="N14" s="19">
        <v>-123357286</v>
      </c>
      <c r="O14" s="19">
        <v>-25883477</v>
      </c>
      <c r="P14" s="19">
        <v>-40229676</v>
      </c>
      <c r="Q14" s="19">
        <v>-83877351</v>
      </c>
      <c r="R14" s="19">
        <v>-149990504</v>
      </c>
      <c r="S14" s="19">
        <v>-45260023</v>
      </c>
      <c r="T14" s="19">
        <v>-45260023</v>
      </c>
      <c r="U14" s="19">
        <v>-41700853</v>
      </c>
      <c r="V14" s="19">
        <v>-132220899</v>
      </c>
      <c r="W14" s="19">
        <v>-525663924</v>
      </c>
      <c r="X14" s="19">
        <v>-418708468</v>
      </c>
      <c r="Y14" s="19">
        <v>-106955456</v>
      </c>
      <c r="Z14" s="20">
        <v>25.54</v>
      </c>
      <c r="AA14" s="21">
        <v>-418708468</v>
      </c>
    </row>
    <row r="15" spans="1:27" ht="13.5">
      <c r="A15" s="22" t="s">
        <v>42</v>
      </c>
      <c r="B15" s="16"/>
      <c r="C15" s="17"/>
      <c r="D15" s="17"/>
      <c r="E15" s="18">
        <v>-4753359</v>
      </c>
      <c r="F15" s="19">
        <v>-6103000</v>
      </c>
      <c r="G15" s="19">
        <v>-489105</v>
      </c>
      <c r="H15" s="19">
        <v>-739484</v>
      </c>
      <c r="I15" s="19">
        <v>-677289</v>
      </c>
      <c r="J15" s="19">
        <v>-1905878</v>
      </c>
      <c r="K15" s="19">
        <v>-633711</v>
      </c>
      <c r="L15" s="19">
        <v>-626215</v>
      </c>
      <c r="M15" s="19">
        <v>-769097</v>
      </c>
      <c r="N15" s="19">
        <v>-2029023</v>
      </c>
      <c r="O15" s="19">
        <v>-716271</v>
      </c>
      <c r="P15" s="19">
        <v>-695945</v>
      </c>
      <c r="Q15" s="19">
        <v>-565328</v>
      </c>
      <c r="R15" s="19">
        <v>-1977544</v>
      </c>
      <c r="S15" s="19"/>
      <c r="T15" s="19"/>
      <c r="U15" s="19"/>
      <c r="V15" s="19"/>
      <c r="W15" s="19">
        <v>-5912445</v>
      </c>
      <c r="X15" s="19">
        <v>-6103000</v>
      </c>
      <c r="Y15" s="19">
        <v>190555</v>
      </c>
      <c r="Z15" s="20">
        <v>-3.12</v>
      </c>
      <c r="AA15" s="21">
        <v>-6103000</v>
      </c>
    </row>
    <row r="16" spans="1:27" ht="13.5">
      <c r="A16" s="22" t="s">
        <v>43</v>
      </c>
      <c r="B16" s="16"/>
      <c r="C16" s="17"/>
      <c r="D16" s="17"/>
      <c r="E16" s="18">
        <v>-4264000</v>
      </c>
      <c r="F16" s="19">
        <v>-4264000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>
        <v>-555850</v>
      </c>
      <c r="V16" s="19">
        <v>-555850</v>
      </c>
      <c r="W16" s="19">
        <v>-555850</v>
      </c>
      <c r="X16" s="19">
        <v>-4264000</v>
      </c>
      <c r="Y16" s="19">
        <v>3708150</v>
      </c>
      <c r="Z16" s="20">
        <v>-86.96</v>
      </c>
      <c r="AA16" s="21">
        <v>-4264000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78530579</v>
      </c>
      <c r="F17" s="27">
        <f t="shared" si="0"/>
        <v>90145531</v>
      </c>
      <c r="G17" s="27">
        <f t="shared" si="0"/>
        <v>5846823</v>
      </c>
      <c r="H17" s="27">
        <f t="shared" si="0"/>
        <v>7828649</v>
      </c>
      <c r="I17" s="27">
        <f t="shared" si="0"/>
        <v>789430</v>
      </c>
      <c r="J17" s="27">
        <f t="shared" si="0"/>
        <v>14464902</v>
      </c>
      <c r="K17" s="27">
        <f t="shared" si="0"/>
        <v>-10468113</v>
      </c>
      <c r="L17" s="27">
        <f t="shared" si="0"/>
        <v>-5647506</v>
      </c>
      <c r="M17" s="27">
        <f t="shared" si="0"/>
        <v>39481713</v>
      </c>
      <c r="N17" s="27">
        <f t="shared" si="0"/>
        <v>23366094</v>
      </c>
      <c r="O17" s="27">
        <f t="shared" si="0"/>
        <v>-222554</v>
      </c>
      <c r="P17" s="27">
        <f t="shared" si="0"/>
        <v>-11319297</v>
      </c>
      <c r="Q17" s="27">
        <f t="shared" si="0"/>
        <v>7081600</v>
      </c>
      <c r="R17" s="27">
        <f t="shared" si="0"/>
        <v>-4460251</v>
      </c>
      <c r="S17" s="27">
        <f t="shared" si="0"/>
        <v>-41561227</v>
      </c>
      <c r="T17" s="27">
        <f t="shared" si="0"/>
        <v>-6539739</v>
      </c>
      <c r="U17" s="27">
        <f t="shared" si="0"/>
        <v>-17541674</v>
      </c>
      <c r="V17" s="27">
        <f t="shared" si="0"/>
        <v>-65642640</v>
      </c>
      <c r="W17" s="27">
        <f t="shared" si="0"/>
        <v>-32271895</v>
      </c>
      <c r="X17" s="27">
        <f t="shared" si="0"/>
        <v>90145531</v>
      </c>
      <c r="Y17" s="27">
        <f t="shared" si="0"/>
        <v>-122417426</v>
      </c>
      <c r="Z17" s="28">
        <f>+IF(X17&lt;&gt;0,+(Y17/X17)*100,0)</f>
        <v>-135.7997724812337</v>
      </c>
      <c r="AA17" s="29">
        <f>SUM(AA6:AA16)</f>
        <v>90145531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94000</v>
      </c>
      <c r="F24" s="19">
        <v>94000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94000</v>
      </c>
      <c r="Y24" s="19">
        <v>-94000</v>
      </c>
      <c r="Z24" s="20">
        <v>-100</v>
      </c>
      <c r="AA24" s="21">
        <v>94000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-62414000</v>
      </c>
      <c r="F26" s="19">
        <v>-59367000</v>
      </c>
      <c r="G26" s="19">
        <v>-8353887</v>
      </c>
      <c r="H26" s="19">
        <v>-3615397</v>
      </c>
      <c r="I26" s="19">
        <v>-560718</v>
      </c>
      <c r="J26" s="19">
        <v>-12530002</v>
      </c>
      <c r="K26" s="19">
        <v>-8363923</v>
      </c>
      <c r="L26" s="19">
        <v>-5107419</v>
      </c>
      <c r="M26" s="19">
        <v>-10891475</v>
      </c>
      <c r="N26" s="19">
        <v>-24362817</v>
      </c>
      <c r="O26" s="19">
        <v>-283463</v>
      </c>
      <c r="P26" s="19">
        <v>-1813665</v>
      </c>
      <c r="Q26" s="19">
        <v>-9067392</v>
      </c>
      <c r="R26" s="19">
        <v>-11164520</v>
      </c>
      <c r="S26" s="19">
        <v>-2366867</v>
      </c>
      <c r="T26" s="19">
        <v>-2366867</v>
      </c>
      <c r="U26" s="19">
        <v>-5501495</v>
      </c>
      <c r="V26" s="19">
        <v>-10235229</v>
      </c>
      <c r="W26" s="19">
        <v>-58292568</v>
      </c>
      <c r="X26" s="19">
        <v>-59367000</v>
      </c>
      <c r="Y26" s="19">
        <v>1074432</v>
      </c>
      <c r="Z26" s="20">
        <v>-1.81</v>
      </c>
      <c r="AA26" s="21">
        <v>-59367000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-62320000</v>
      </c>
      <c r="F27" s="27">
        <f t="shared" si="1"/>
        <v>-59273000</v>
      </c>
      <c r="G27" s="27">
        <f t="shared" si="1"/>
        <v>-8353887</v>
      </c>
      <c r="H27" s="27">
        <f t="shared" si="1"/>
        <v>-3615397</v>
      </c>
      <c r="I27" s="27">
        <f t="shared" si="1"/>
        <v>-560718</v>
      </c>
      <c r="J27" s="27">
        <f t="shared" si="1"/>
        <v>-12530002</v>
      </c>
      <c r="K27" s="27">
        <f t="shared" si="1"/>
        <v>-8363923</v>
      </c>
      <c r="L27" s="27">
        <f t="shared" si="1"/>
        <v>-5107419</v>
      </c>
      <c r="M27" s="27">
        <f t="shared" si="1"/>
        <v>-10891475</v>
      </c>
      <c r="N27" s="27">
        <f t="shared" si="1"/>
        <v>-24362817</v>
      </c>
      <c r="O27" s="27">
        <f t="shared" si="1"/>
        <v>-283463</v>
      </c>
      <c r="P27" s="27">
        <f t="shared" si="1"/>
        <v>-1813665</v>
      </c>
      <c r="Q27" s="27">
        <f t="shared" si="1"/>
        <v>-9067392</v>
      </c>
      <c r="R27" s="27">
        <f t="shared" si="1"/>
        <v>-11164520</v>
      </c>
      <c r="S27" s="27">
        <f t="shared" si="1"/>
        <v>-2366867</v>
      </c>
      <c r="T27" s="27">
        <f t="shared" si="1"/>
        <v>-2366867</v>
      </c>
      <c r="U27" s="27">
        <f t="shared" si="1"/>
        <v>-5501495</v>
      </c>
      <c r="V27" s="27">
        <f t="shared" si="1"/>
        <v>-10235229</v>
      </c>
      <c r="W27" s="27">
        <f t="shared" si="1"/>
        <v>-58292568</v>
      </c>
      <c r="X27" s="27">
        <f t="shared" si="1"/>
        <v>-59273000</v>
      </c>
      <c r="Y27" s="27">
        <f t="shared" si="1"/>
        <v>980432</v>
      </c>
      <c r="Z27" s="28">
        <f>+IF(X27&lt;&gt;0,+(Y27/X27)*100,0)</f>
        <v>-1.6540954566159973</v>
      </c>
      <c r="AA27" s="29">
        <f>SUM(AA21:AA26)</f>
        <v>-59273000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68000</v>
      </c>
      <c r="F33" s="19">
        <v>68000</v>
      </c>
      <c r="G33" s="19">
        <v>5800</v>
      </c>
      <c r="H33" s="36">
        <v>16992</v>
      </c>
      <c r="I33" s="36">
        <v>9982</v>
      </c>
      <c r="J33" s="36">
        <v>32774</v>
      </c>
      <c r="K33" s="19">
        <v>13592</v>
      </c>
      <c r="L33" s="19">
        <v>24807</v>
      </c>
      <c r="M33" s="19">
        <v>6793</v>
      </c>
      <c r="N33" s="19">
        <v>45192</v>
      </c>
      <c r="O33" s="36">
        <v>25489</v>
      </c>
      <c r="P33" s="36"/>
      <c r="Q33" s="36">
        <v>7116</v>
      </c>
      <c r="R33" s="19">
        <v>32605</v>
      </c>
      <c r="S33" s="19"/>
      <c r="T33" s="19"/>
      <c r="U33" s="19"/>
      <c r="V33" s="36"/>
      <c r="W33" s="36">
        <v>110571</v>
      </c>
      <c r="X33" s="36">
        <v>68000</v>
      </c>
      <c r="Y33" s="19">
        <v>42571</v>
      </c>
      <c r="Z33" s="20">
        <v>62.6</v>
      </c>
      <c r="AA33" s="21">
        <v>68000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-5777000</v>
      </c>
      <c r="F35" s="19">
        <v>-5777000</v>
      </c>
      <c r="G35" s="19">
        <v>-52728</v>
      </c>
      <c r="H35" s="19">
        <v>-52728</v>
      </c>
      <c r="I35" s="19">
        <v>-52728</v>
      </c>
      <c r="J35" s="19">
        <v>-158184</v>
      </c>
      <c r="K35" s="19">
        <v>-52728</v>
      </c>
      <c r="L35" s="19">
        <v>-52728</v>
      </c>
      <c r="M35" s="19">
        <v>-52728</v>
      </c>
      <c r="N35" s="19">
        <v>-158184</v>
      </c>
      <c r="O35" s="19">
        <v>-52728</v>
      </c>
      <c r="P35" s="19">
        <v>-52728</v>
      </c>
      <c r="Q35" s="19">
        <v>-52728</v>
      </c>
      <c r="R35" s="19">
        <v>-158184</v>
      </c>
      <c r="S35" s="19"/>
      <c r="T35" s="19"/>
      <c r="U35" s="19"/>
      <c r="V35" s="19"/>
      <c r="W35" s="19">
        <v>-474552</v>
      </c>
      <c r="X35" s="19">
        <v>-5777000</v>
      </c>
      <c r="Y35" s="19">
        <v>5302448</v>
      </c>
      <c r="Z35" s="20">
        <v>-91.79</v>
      </c>
      <c r="AA35" s="21">
        <v>-5777000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-5709000</v>
      </c>
      <c r="F36" s="27">
        <f t="shared" si="2"/>
        <v>-5709000</v>
      </c>
      <c r="G36" s="27">
        <f t="shared" si="2"/>
        <v>-46928</v>
      </c>
      <c r="H36" s="27">
        <f t="shared" si="2"/>
        <v>-35736</v>
      </c>
      <c r="I36" s="27">
        <f t="shared" si="2"/>
        <v>-42746</v>
      </c>
      <c r="J36" s="27">
        <f t="shared" si="2"/>
        <v>-125410</v>
      </c>
      <c r="K36" s="27">
        <f t="shared" si="2"/>
        <v>-39136</v>
      </c>
      <c r="L36" s="27">
        <f t="shared" si="2"/>
        <v>-27921</v>
      </c>
      <c r="M36" s="27">
        <f t="shared" si="2"/>
        <v>-45935</v>
      </c>
      <c r="N36" s="27">
        <f t="shared" si="2"/>
        <v>-112992</v>
      </c>
      <c r="O36" s="27">
        <f t="shared" si="2"/>
        <v>-27239</v>
      </c>
      <c r="P36" s="27">
        <f t="shared" si="2"/>
        <v>-52728</v>
      </c>
      <c r="Q36" s="27">
        <f t="shared" si="2"/>
        <v>-45612</v>
      </c>
      <c r="R36" s="27">
        <f t="shared" si="2"/>
        <v>-125579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-363981</v>
      </c>
      <c r="X36" s="27">
        <f t="shared" si="2"/>
        <v>-5709000</v>
      </c>
      <c r="Y36" s="27">
        <f t="shared" si="2"/>
        <v>5345019</v>
      </c>
      <c r="Z36" s="28">
        <f>+IF(X36&lt;&gt;0,+(Y36/X36)*100,0)</f>
        <v>-93.62443510246979</v>
      </c>
      <c r="AA36" s="29">
        <f>SUM(AA31:AA35)</f>
        <v>-5709000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10501579</v>
      </c>
      <c r="F38" s="33">
        <f t="shared" si="3"/>
        <v>25163531</v>
      </c>
      <c r="G38" s="33">
        <f t="shared" si="3"/>
        <v>-2553992</v>
      </c>
      <c r="H38" s="33">
        <f t="shared" si="3"/>
        <v>4177516</v>
      </c>
      <c r="I38" s="33">
        <f t="shared" si="3"/>
        <v>185966</v>
      </c>
      <c r="J38" s="33">
        <f t="shared" si="3"/>
        <v>1809490</v>
      </c>
      <c r="K38" s="33">
        <f t="shared" si="3"/>
        <v>-18871172</v>
      </c>
      <c r="L38" s="33">
        <f t="shared" si="3"/>
        <v>-10782846</v>
      </c>
      <c r="M38" s="33">
        <f t="shared" si="3"/>
        <v>28544303</v>
      </c>
      <c r="N38" s="33">
        <f t="shared" si="3"/>
        <v>-1109715</v>
      </c>
      <c r="O38" s="33">
        <f t="shared" si="3"/>
        <v>-533256</v>
      </c>
      <c r="P38" s="33">
        <f t="shared" si="3"/>
        <v>-13185690</v>
      </c>
      <c r="Q38" s="33">
        <f t="shared" si="3"/>
        <v>-2031404</v>
      </c>
      <c r="R38" s="33">
        <f t="shared" si="3"/>
        <v>-15750350</v>
      </c>
      <c r="S38" s="33">
        <f t="shared" si="3"/>
        <v>-43928094</v>
      </c>
      <c r="T38" s="33">
        <f t="shared" si="3"/>
        <v>-8906606</v>
      </c>
      <c r="U38" s="33">
        <f t="shared" si="3"/>
        <v>-23043169</v>
      </c>
      <c r="V38" s="33">
        <f t="shared" si="3"/>
        <v>-75877869</v>
      </c>
      <c r="W38" s="33">
        <f t="shared" si="3"/>
        <v>-90928444</v>
      </c>
      <c r="X38" s="33">
        <f t="shared" si="3"/>
        <v>25163531</v>
      </c>
      <c r="Y38" s="33">
        <f t="shared" si="3"/>
        <v>-116091975</v>
      </c>
      <c r="Z38" s="34">
        <f>+IF(X38&lt;&gt;0,+(Y38/X38)*100,0)</f>
        <v>-461.35009828310666</v>
      </c>
      <c r="AA38" s="35">
        <f>+AA17+AA27+AA36</f>
        <v>25163531</v>
      </c>
    </row>
    <row r="39" spans="1:27" ht="13.5">
      <c r="A39" s="22" t="s">
        <v>59</v>
      </c>
      <c r="B39" s="16"/>
      <c r="C39" s="31"/>
      <c r="D39" s="31"/>
      <c r="E39" s="32">
        <v>30188000</v>
      </c>
      <c r="F39" s="33">
        <v>18859000</v>
      </c>
      <c r="G39" s="33">
        <v>15699756</v>
      </c>
      <c r="H39" s="33">
        <v>13145764</v>
      </c>
      <c r="I39" s="33">
        <v>17323280</v>
      </c>
      <c r="J39" s="33">
        <v>15699756</v>
      </c>
      <c r="K39" s="33">
        <v>17509246</v>
      </c>
      <c r="L39" s="33">
        <v>-1361926</v>
      </c>
      <c r="M39" s="33">
        <v>-12144772</v>
      </c>
      <c r="N39" s="33">
        <v>17509246</v>
      </c>
      <c r="O39" s="33">
        <v>16399531</v>
      </c>
      <c r="P39" s="33">
        <v>15866275</v>
      </c>
      <c r="Q39" s="33">
        <v>2680585</v>
      </c>
      <c r="R39" s="33">
        <v>16399531</v>
      </c>
      <c r="S39" s="33">
        <v>649181</v>
      </c>
      <c r="T39" s="33">
        <v>-43278913</v>
      </c>
      <c r="U39" s="33">
        <v>-52185519</v>
      </c>
      <c r="V39" s="33">
        <v>649181</v>
      </c>
      <c r="W39" s="33">
        <v>15699756</v>
      </c>
      <c r="X39" s="33">
        <v>18859000</v>
      </c>
      <c r="Y39" s="33">
        <v>-3159244</v>
      </c>
      <c r="Z39" s="34">
        <v>-16.75</v>
      </c>
      <c r="AA39" s="35">
        <v>18859000</v>
      </c>
    </row>
    <row r="40" spans="1:27" ht="13.5">
      <c r="A40" s="41" t="s">
        <v>60</v>
      </c>
      <c r="B40" s="42"/>
      <c r="C40" s="43"/>
      <c r="D40" s="43"/>
      <c r="E40" s="44">
        <v>40689579</v>
      </c>
      <c r="F40" s="45">
        <v>44022530</v>
      </c>
      <c r="G40" s="45">
        <v>13145764</v>
      </c>
      <c r="H40" s="45">
        <v>17323280</v>
      </c>
      <c r="I40" s="45">
        <v>17509246</v>
      </c>
      <c r="J40" s="45">
        <v>17509246</v>
      </c>
      <c r="K40" s="45">
        <v>-1361926</v>
      </c>
      <c r="L40" s="45">
        <v>-12144772</v>
      </c>
      <c r="M40" s="45">
        <v>16399531</v>
      </c>
      <c r="N40" s="45">
        <v>16399531</v>
      </c>
      <c r="O40" s="45">
        <v>15866275</v>
      </c>
      <c r="P40" s="45">
        <v>2680585</v>
      </c>
      <c r="Q40" s="45">
        <v>649181</v>
      </c>
      <c r="R40" s="45">
        <v>15866275</v>
      </c>
      <c r="S40" s="45">
        <v>-43278913</v>
      </c>
      <c r="T40" s="45">
        <v>-52185519</v>
      </c>
      <c r="U40" s="45">
        <v>-75228688</v>
      </c>
      <c r="V40" s="45">
        <v>-75228688</v>
      </c>
      <c r="W40" s="45">
        <v>-75228688</v>
      </c>
      <c r="X40" s="45">
        <v>44022530</v>
      </c>
      <c r="Y40" s="45">
        <v>-119251218</v>
      </c>
      <c r="Z40" s="46">
        <v>-270.89</v>
      </c>
      <c r="AA40" s="47">
        <v>44022530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132362068</v>
      </c>
      <c r="F6" s="19">
        <v>136669021</v>
      </c>
      <c r="G6" s="19">
        <v>30940790</v>
      </c>
      <c r="H6" s="19">
        <v>11973603</v>
      </c>
      <c r="I6" s="19">
        <v>20800252</v>
      </c>
      <c r="J6" s="19">
        <v>63714645</v>
      </c>
      <c r="K6" s="19">
        <v>9980506</v>
      </c>
      <c r="L6" s="19">
        <v>10018688</v>
      </c>
      <c r="M6" s="19">
        <v>10000488</v>
      </c>
      <c r="N6" s="19">
        <v>29999682</v>
      </c>
      <c r="O6" s="19">
        <v>17152849</v>
      </c>
      <c r="P6" s="19">
        <v>12274267</v>
      </c>
      <c r="Q6" s="19">
        <v>12607147</v>
      </c>
      <c r="R6" s="19">
        <v>42034263</v>
      </c>
      <c r="S6" s="19">
        <v>12403966</v>
      </c>
      <c r="T6" s="19">
        <v>12439543</v>
      </c>
      <c r="U6" s="19">
        <v>1491720</v>
      </c>
      <c r="V6" s="19">
        <v>26335229</v>
      </c>
      <c r="W6" s="19">
        <v>162083819</v>
      </c>
      <c r="X6" s="19">
        <v>136669021</v>
      </c>
      <c r="Y6" s="19">
        <v>25414798</v>
      </c>
      <c r="Z6" s="20">
        <v>18.6</v>
      </c>
      <c r="AA6" s="21">
        <v>136669021</v>
      </c>
    </row>
    <row r="7" spans="1:27" ht="13.5">
      <c r="A7" s="22" t="s">
        <v>34</v>
      </c>
      <c r="B7" s="16"/>
      <c r="C7" s="17"/>
      <c r="D7" s="17"/>
      <c r="E7" s="18">
        <v>311541000</v>
      </c>
      <c r="F7" s="19">
        <v>325137001</v>
      </c>
      <c r="G7" s="19">
        <v>31402866</v>
      </c>
      <c r="H7" s="19">
        <v>37763988</v>
      </c>
      <c r="I7" s="19">
        <v>23876325</v>
      </c>
      <c r="J7" s="19">
        <v>93043179</v>
      </c>
      <c r="K7" s="19">
        <v>25912197</v>
      </c>
      <c r="L7" s="19">
        <v>23440303</v>
      </c>
      <c r="M7" s="19">
        <v>23422725</v>
      </c>
      <c r="N7" s="19">
        <v>72775225</v>
      </c>
      <c r="O7" s="19">
        <v>28300182</v>
      </c>
      <c r="P7" s="19">
        <v>21490207</v>
      </c>
      <c r="Q7" s="19">
        <v>23731515</v>
      </c>
      <c r="R7" s="19">
        <v>73521904</v>
      </c>
      <c r="S7" s="19">
        <v>22893082</v>
      </c>
      <c r="T7" s="19">
        <v>23444949</v>
      </c>
      <c r="U7" s="19">
        <v>35292918</v>
      </c>
      <c r="V7" s="19">
        <v>81630949</v>
      </c>
      <c r="W7" s="19">
        <v>320971257</v>
      </c>
      <c r="X7" s="19">
        <v>325137001</v>
      </c>
      <c r="Y7" s="19">
        <v>-4165744</v>
      </c>
      <c r="Z7" s="20">
        <v>-1.28</v>
      </c>
      <c r="AA7" s="21">
        <v>325137001</v>
      </c>
    </row>
    <row r="8" spans="1:27" ht="13.5">
      <c r="A8" s="22" t="s">
        <v>35</v>
      </c>
      <c r="B8" s="16"/>
      <c r="C8" s="17"/>
      <c r="D8" s="17"/>
      <c r="E8" s="18">
        <v>23186860</v>
      </c>
      <c r="F8" s="19">
        <v>25108773</v>
      </c>
      <c r="G8" s="19">
        <v>2721723</v>
      </c>
      <c r="H8" s="19">
        <v>2347372</v>
      </c>
      <c r="I8" s="19">
        <v>1329937</v>
      </c>
      <c r="J8" s="19">
        <v>6399032</v>
      </c>
      <c r="K8" s="19">
        <v>1077283</v>
      </c>
      <c r="L8" s="19">
        <v>1328025</v>
      </c>
      <c r="M8" s="19">
        <v>1637967</v>
      </c>
      <c r="N8" s="19">
        <v>4043275</v>
      </c>
      <c r="O8" s="19">
        <v>1811683</v>
      </c>
      <c r="P8" s="19">
        <v>408104</v>
      </c>
      <c r="Q8" s="19">
        <v>2192447</v>
      </c>
      <c r="R8" s="19">
        <v>4412234</v>
      </c>
      <c r="S8" s="19">
        <v>1834929</v>
      </c>
      <c r="T8" s="19">
        <v>1499340</v>
      </c>
      <c r="U8" s="19">
        <v>1329139</v>
      </c>
      <c r="V8" s="19">
        <v>4663408</v>
      </c>
      <c r="W8" s="19">
        <v>19517949</v>
      </c>
      <c r="X8" s="19">
        <v>25108773</v>
      </c>
      <c r="Y8" s="19">
        <v>-5590824</v>
      </c>
      <c r="Z8" s="20">
        <v>-22.27</v>
      </c>
      <c r="AA8" s="21">
        <v>25108773</v>
      </c>
    </row>
    <row r="9" spans="1:27" ht="13.5">
      <c r="A9" s="22" t="s">
        <v>36</v>
      </c>
      <c r="B9" s="16"/>
      <c r="C9" s="17"/>
      <c r="D9" s="17"/>
      <c r="E9" s="18">
        <v>208460000</v>
      </c>
      <c r="F9" s="19">
        <v>208194178</v>
      </c>
      <c r="G9" s="19">
        <v>30772720</v>
      </c>
      <c r="H9" s="19">
        <v>45934000</v>
      </c>
      <c r="I9" s="19">
        <v>1227000</v>
      </c>
      <c r="J9" s="19">
        <v>77933720</v>
      </c>
      <c r="K9" s="19"/>
      <c r="L9" s="19"/>
      <c r="M9" s="19">
        <v>61246000</v>
      </c>
      <c r="N9" s="19">
        <v>61246000</v>
      </c>
      <c r="O9" s="19"/>
      <c r="P9" s="19"/>
      <c r="Q9" s="19">
        <v>50709000</v>
      </c>
      <c r="R9" s="19">
        <v>50709000</v>
      </c>
      <c r="S9" s="19">
        <v>175000</v>
      </c>
      <c r="T9" s="19"/>
      <c r="U9" s="19"/>
      <c r="V9" s="19">
        <v>175000</v>
      </c>
      <c r="W9" s="19">
        <v>190063720</v>
      </c>
      <c r="X9" s="19">
        <v>208194178</v>
      </c>
      <c r="Y9" s="19">
        <v>-18130458</v>
      </c>
      <c r="Z9" s="20">
        <v>-8.71</v>
      </c>
      <c r="AA9" s="21">
        <v>208194178</v>
      </c>
    </row>
    <row r="10" spans="1:27" ht="13.5">
      <c r="A10" s="22" t="s">
        <v>37</v>
      </c>
      <c r="B10" s="16"/>
      <c r="C10" s="17"/>
      <c r="D10" s="17"/>
      <c r="E10" s="18">
        <v>120352734</v>
      </c>
      <c r="F10" s="19">
        <v>136896481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>
        <v>1000000</v>
      </c>
      <c r="U10" s="19"/>
      <c r="V10" s="19">
        <v>1000000</v>
      </c>
      <c r="W10" s="19">
        <v>1000000</v>
      </c>
      <c r="X10" s="19">
        <v>136896481</v>
      </c>
      <c r="Y10" s="19">
        <v>-135896481</v>
      </c>
      <c r="Z10" s="20">
        <v>-99.27</v>
      </c>
      <c r="AA10" s="21">
        <v>136896481</v>
      </c>
    </row>
    <row r="11" spans="1:27" ht="13.5">
      <c r="A11" s="22" t="s">
        <v>38</v>
      </c>
      <c r="B11" s="16"/>
      <c r="C11" s="17"/>
      <c r="D11" s="17"/>
      <c r="E11" s="18">
        <v>14210000</v>
      </c>
      <c r="F11" s="19">
        <v>17349022</v>
      </c>
      <c r="G11" s="19">
        <v>507814</v>
      </c>
      <c r="H11" s="19">
        <v>1200610</v>
      </c>
      <c r="I11" s="19">
        <v>948526</v>
      </c>
      <c r="J11" s="19">
        <v>2656950</v>
      </c>
      <c r="K11" s="19">
        <v>2522340</v>
      </c>
      <c r="L11" s="19">
        <v>2742337</v>
      </c>
      <c r="M11" s="19">
        <v>1709043</v>
      </c>
      <c r="N11" s="19">
        <v>6973720</v>
      </c>
      <c r="O11" s="19">
        <v>2256605</v>
      </c>
      <c r="P11" s="19">
        <v>1508776</v>
      </c>
      <c r="Q11" s="19">
        <v>1535579</v>
      </c>
      <c r="R11" s="19">
        <v>5300960</v>
      </c>
      <c r="S11" s="19">
        <v>2625729</v>
      </c>
      <c r="T11" s="19">
        <v>2443220</v>
      </c>
      <c r="U11" s="19">
        <v>1989735</v>
      </c>
      <c r="V11" s="19">
        <v>7058684</v>
      </c>
      <c r="W11" s="19">
        <v>21990314</v>
      </c>
      <c r="X11" s="19">
        <v>17349022</v>
      </c>
      <c r="Y11" s="19">
        <v>4641292</v>
      </c>
      <c r="Z11" s="20">
        <v>26.75</v>
      </c>
      <c r="AA11" s="21">
        <v>17349022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-627169628</v>
      </c>
      <c r="F14" s="19">
        <v>-708022234</v>
      </c>
      <c r="G14" s="19">
        <v>-49473112</v>
      </c>
      <c r="H14" s="19">
        <v>-52187359</v>
      </c>
      <c r="I14" s="19">
        <v>-40158995</v>
      </c>
      <c r="J14" s="19">
        <v>-141819466</v>
      </c>
      <c r="K14" s="19">
        <v>-33003738</v>
      </c>
      <c r="L14" s="19">
        <v>-48642575</v>
      </c>
      <c r="M14" s="19">
        <v>-33053605</v>
      </c>
      <c r="N14" s="19">
        <v>-114699918</v>
      </c>
      <c r="O14" s="19">
        <v>-25712980</v>
      </c>
      <c r="P14" s="19">
        <v>-34396619</v>
      </c>
      <c r="Q14" s="19">
        <v>-50238303</v>
      </c>
      <c r="R14" s="19">
        <v>-110347902</v>
      </c>
      <c r="S14" s="19">
        <v>-41879814</v>
      </c>
      <c r="T14" s="19">
        <v>-41936032</v>
      </c>
      <c r="U14" s="19">
        <v>-62865024</v>
      </c>
      <c r="V14" s="19">
        <v>-146680870</v>
      </c>
      <c r="W14" s="19">
        <v>-513548156</v>
      </c>
      <c r="X14" s="19">
        <v>-708022234</v>
      </c>
      <c r="Y14" s="19">
        <v>194474078</v>
      </c>
      <c r="Z14" s="20">
        <v>-27.47</v>
      </c>
      <c r="AA14" s="21">
        <v>-708022234</v>
      </c>
    </row>
    <row r="15" spans="1:27" ht="13.5">
      <c r="A15" s="22" t="s">
        <v>42</v>
      </c>
      <c r="B15" s="16"/>
      <c r="C15" s="17"/>
      <c r="D15" s="17"/>
      <c r="E15" s="18">
        <v>-591574</v>
      </c>
      <c r="F15" s="19">
        <v>-591452</v>
      </c>
      <c r="G15" s="19">
        <v>-34293</v>
      </c>
      <c r="H15" s="19">
        <v>-34113</v>
      </c>
      <c r="I15" s="19">
        <v>-91298</v>
      </c>
      <c r="J15" s="19">
        <v>-159704</v>
      </c>
      <c r="K15" s="19">
        <v>-33739</v>
      </c>
      <c r="L15" s="19">
        <v>-32472</v>
      </c>
      <c r="M15" s="19">
        <v>-33359</v>
      </c>
      <c r="N15" s="19">
        <v>-99570</v>
      </c>
      <c r="O15" s="19">
        <v>-146403</v>
      </c>
      <c r="P15" s="19">
        <v>-29790</v>
      </c>
      <c r="Q15" s="19">
        <v>-32767</v>
      </c>
      <c r="R15" s="19">
        <v>-208960</v>
      </c>
      <c r="S15" s="19">
        <v>-31523</v>
      </c>
      <c r="T15" s="19">
        <v>-32372</v>
      </c>
      <c r="U15" s="19">
        <v>-31139</v>
      </c>
      <c r="V15" s="19">
        <v>-95034</v>
      </c>
      <c r="W15" s="19">
        <v>-563268</v>
      </c>
      <c r="X15" s="19">
        <v>-591452</v>
      </c>
      <c r="Y15" s="19">
        <v>28184</v>
      </c>
      <c r="Z15" s="20">
        <v>-4.77</v>
      </c>
      <c r="AA15" s="21">
        <v>-591452</v>
      </c>
    </row>
    <row r="16" spans="1:27" ht="13.5">
      <c r="A16" s="22" t="s">
        <v>43</v>
      </c>
      <c r="B16" s="16"/>
      <c r="C16" s="17"/>
      <c r="D16" s="17"/>
      <c r="E16" s="18">
        <v>-1308996</v>
      </c>
      <c r="F16" s="19">
        <v>-5741713</v>
      </c>
      <c r="G16" s="19"/>
      <c r="H16" s="19">
        <v>-101150</v>
      </c>
      <c r="I16" s="19"/>
      <c r="J16" s="19">
        <v>-101150</v>
      </c>
      <c r="K16" s="19">
        <v>-202300</v>
      </c>
      <c r="L16" s="19">
        <v>-101150</v>
      </c>
      <c r="M16" s="19">
        <v>-15293</v>
      </c>
      <c r="N16" s="19">
        <v>-318743</v>
      </c>
      <c r="O16" s="19">
        <v>-1806</v>
      </c>
      <c r="P16" s="19">
        <v>-27246</v>
      </c>
      <c r="Q16" s="19">
        <v>-403230</v>
      </c>
      <c r="R16" s="19">
        <v>-432282</v>
      </c>
      <c r="S16" s="19">
        <v>-852</v>
      </c>
      <c r="T16" s="19">
        <v>-143147</v>
      </c>
      <c r="U16" s="19">
        <v>-490421</v>
      </c>
      <c r="V16" s="19">
        <v>-634420</v>
      </c>
      <c r="W16" s="19">
        <v>-1486595</v>
      </c>
      <c r="X16" s="19">
        <v>-5741713</v>
      </c>
      <c r="Y16" s="19">
        <v>4255118</v>
      </c>
      <c r="Z16" s="20">
        <v>-74.11</v>
      </c>
      <c r="AA16" s="21">
        <v>-5741713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181042464</v>
      </c>
      <c r="F17" s="27">
        <f t="shared" si="0"/>
        <v>134999077</v>
      </c>
      <c r="G17" s="27">
        <f t="shared" si="0"/>
        <v>46838508</v>
      </c>
      <c r="H17" s="27">
        <f t="shared" si="0"/>
        <v>46896951</v>
      </c>
      <c r="I17" s="27">
        <f t="shared" si="0"/>
        <v>7931747</v>
      </c>
      <c r="J17" s="27">
        <f t="shared" si="0"/>
        <v>101667206</v>
      </c>
      <c r="K17" s="27">
        <f t="shared" si="0"/>
        <v>6252549</v>
      </c>
      <c r="L17" s="27">
        <f t="shared" si="0"/>
        <v>-11246844</v>
      </c>
      <c r="M17" s="27">
        <f t="shared" si="0"/>
        <v>64913966</v>
      </c>
      <c r="N17" s="27">
        <f t="shared" si="0"/>
        <v>59919671</v>
      </c>
      <c r="O17" s="27">
        <f t="shared" si="0"/>
        <v>23660130</v>
      </c>
      <c r="P17" s="27">
        <f t="shared" si="0"/>
        <v>1227699</v>
      </c>
      <c r="Q17" s="27">
        <f t="shared" si="0"/>
        <v>40101388</v>
      </c>
      <c r="R17" s="27">
        <f t="shared" si="0"/>
        <v>64989217</v>
      </c>
      <c r="S17" s="27">
        <f t="shared" si="0"/>
        <v>-1979483</v>
      </c>
      <c r="T17" s="27">
        <f t="shared" si="0"/>
        <v>-1284499</v>
      </c>
      <c r="U17" s="27">
        <f t="shared" si="0"/>
        <v>-23283072</v>
      </c>
      <c r="V17" s="27">
        <f t="shared" si="0"/>
        <v>-26547054</v>
      </c>
      <c r="W17" s="27">
        <f t="shared" si="0"/>
        <v>200029040</v>
      </c>
      <c r="X17" s="27">
        <f t="shared" si="0"/>
        <v>134999077</v>
      </c>
      <c r="Y17" s="27">
        <f t="shared" si="0"/>
        <v>65029963</v>
      </c>
      <c r="Z17" s="28">
        <f>+IF(X17&lt;&gt;0,+(Y17/X17)*100,0)</f>
        <v>48.17067230763363</v>
      </c>
      <c r="AA17" s="29">
        <f>SUM(AA6:AA16)</f>
        <v>134999077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-210898394</v>
      </c>
      <c r="F26" s="19">
        <v>-248816529</v>
      </c>
      <c r="G26" s="19"/>
      <c r="H26" s="19">
        <v>-3890929</v>
      </c>
      <c r="I26" s="19">
        <v>-1437174</v>
      </c>
      <c r="J26" s="19">
        <v>-5328103</v>
      </c>
      <c r="K26" s="19">
        <v>-8177922</v>
      </c>
      <c r="L26" s="19">
        <v>-6996830</v>
      </c>
      <c r="M26" s="19">
        <v>-15048808</v>
      </c>
      <c r="N26" s="19">
        <v>-30223560</v>
      </c>
      <c r="O26" s="19">
        <v>-8526168</v>
      </c>
      <c r="P26" s="19">
        <v>-12981274</v>
      </c>
      <c r="Q26" s="19">
        <v>-4926310</v>
      </c>
      <c r="R26" s="19">
        <v>-26433752</v>
      </c>
      <c r="S26" s="19">
        <v>-12975468</v>
      </c>
      <c r="T26" s="19">
        <v>-19981268</v>
      </c>
      <c r="U26" s="19">
        <v>-32549549</v>
      </c>
      <c r="V26" s="19">
        <v>-65506285</v>
      </c>
      <c r="W26" s="19">
        <v>-127491700</v>
      </c>
      <c r="X26" s="19">
        <v>-248816529</v>
      </c>
      <c r="Y26" s="19">
        <v>121324829</v>
      </c>
      <c r="Z26" s="20">
        <v>-48.76</v>
      </c>
      <c r="AA26" s="21">
        <v>-248816529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-210898394</v>
      </c>
      <c r="F27" s="27">
        <f t="shared" si="1"/>
        <v>-248816529</v>
      </c>
      <c r="G27" s="27">
        <f t="shared" si="1"/>
        <v>0</v>
      </c>
      <c r="H27" s="27">
        <f t="shared" si="1"/>
        <v>-3890929</v>
      </c>
      <c r="I27" s="27">
        <f t="shared" si="1"/>
        <v>-1437174</v>
      </c>
      <c r="J27" s="27">
        <f t="shared" si="1"/>
        <v>-5328103</v>
      </c>
      <c r="K27" s="27">
        <f t="shared" si="1"/>
        <v>-8177922</v>
      </c>
      <c r="L27" s="27">
        <f t="shared" si="1"/>
        <v>-6996830</v>
      </c>
      <c r="M27" s="27">
        <f t="shared" si="1"/>
        <v>-15048808</v>
      </c>
      <c r="N27" s="27">
        <f t="shared" si="1"/>
        <v>-30223560</v>
      </c>
      <c r="O27" s="27">
        <f t="shared" si="1"/>
        <v>-8526168</v>
      </c>
      <c r="P27" s="27">
        <f t="shared" si="1"/>
        <v>-12981274</v>
      </c>
      <c r="Q27" s="27">
        <f t="shared" si="1"/>
        <v>-4926310</v>
      </c>
      <c r="R27" s="27">
        <f t="shared" si="1"/>
        <v>-26433752</v>
      </c>
      <c r="S27" s="27">
        <f t="shared" si="1"/>
        <v>-12975468</v>
      </c>
      <c r="T27" s="27">
        <f t="shared" si="1"/>
        <v>-19981268</v>
      </c>
      <c r="U27" s="27">
        <f t="shared" si="1"/>
        <v>-32549549</v>
      </c>
      <c r="V27" s="27">
        <f t="shared" si="1"/>
        <v>-65506285</v>
      </c>
      <c r="W27" s="27">
        <f t="shared" si="1"/>
        <v>-127491700</v>
      </c>
      <c r="X27" s="27">
        <f t="shared" si="1"/>
        <v>-248816529</v>
      </c>
      <c r="Y27" s="27">
        <f t="shared" si="1"/>
        <v>121324829</v>
      </c>
      <c r="Z27" s="28">
        <f>+IF(X27&lt;&gt;0,+(Y27/X27)*100,0)</f>
        <v>-48.76075937865044</v>
      </c>
      <c r="AA27" s="29">
        <f>SUM(AA21:AA26)</f>
        <v>-248816529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>
        <v>5465</v>
      </c>
      <c r="H32" s="19"/>
      <c r="I32" s="19"/>
      <c r="J32" s="19">
        <v>5465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>
        <v>5465</v>
      </c>
      <c r="X32" s="19"/>
      <c r="Y32" s="19">
        <v>5465</v>
      </c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12629019</v>
      </c>
      <c r="H33" s="36">
        <v>-15628</v>
      </c>
      <c r="I33" s="36">
        <v>19852</v>
      </c>
      <c r="J33" s="36">
        <v>12633243</v>
      </c>
      <c r="K33" s="19">
        <v>420603</v>
      </c>
      <c r="L33" s="19">
        <v>42511</v>
      </c>
      <c r="M33" s="19">
        <v>53815</v>
      </c>
      <c r="N33" s="19">
        <v>516929</v>
      </c>
      <c r="O33" s="36">
        <v>112639</v>
      </c>
      <c r="P33" s="36">
        <v>205637</v>
      </c>
      <c r="Q33" s="36">
        <v>-50231</v>
      </c>
      <c r="R33" s="19">
        <v>268045</v>
      </c>
      <c r="S33" s="19">
        <v>47351</v>
      </c>
      <c r="T33" s="19">
        <v>81252</v>
      </c>
      <c r="U33" s="19">
        <v>346344</v>
      </c>
      <c r="V33" s="36">
        <v>474947</v>
      </c>
      <c r="W33" s="36">
        <v>13893164</v>
      </c>
      <c r="X33" s="36"/>
      <c r="Y33" s="19">
        <v>13893164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-490423</v>
      </c>
      <c r="F35" s="19">
        <v>-490423</v>
      </c>
      <c r="G35" s="19">
        <v>-23373</v>
      </c>
      <c r="H35" s="19">
        <v>-23554</v>
      </c>
      <c r="I35" s="19">
        <v>-145679</v>
      </c>
      <c r="J35" s="19">
        <v>-192606</v>
      </c>
      <c r="K35" s="19">
        <v>-23928</v>
      </c>
      <c r="L35" s="19">
        <v>-25195</v>
      </c>
      <c r="M35" s="19">
        <v>-24307</v>
      </c>
      <c r="N35" s="19">
        <v>-73430</v>
      </c>
      <c r="O35" s="19">
        <v>-21487</v>
      </c>
      <c r="P35" s="19">
        <v>-27876</v>
      </c>
      <c r="Q35" s="19">
        <v>-26143</v>
      </c>
      <c r="R35" s="19">
        <v>-75506</v>
      </c>
      <c r="S35" s="19">
        <v>-26143</v>
      </c>
      <c r="T35" s="19">
        <v>-18645</v>
      </c>
      <c r="U35" s="19">
        <v>-500969</v>
      </c>
      <c r="V35" s="19">
        <v>-545757</v>
      </c>
      <c r="W35" s="19">
        <v>-887299</v>
      </c>
      <c r="X35" s="19">
        <v>-490423</v>
      </c>
      <c r="Y35" s="19">
        <v>-396876</v>
      </c>
      <c r="Z35" s="20">
        <v>80.93</v>
      </c>
      <c r="AA35" s="21">
        <v>-490423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-490423</v>
      </c>
      <c r="F36" s="27">
        <f t="shared" si="2"/>
        <v>-490423</v>
      </c>
      <c r="G36" s="27">
        <f t="shared" si="2"/>
        <v>12611111</v>
      </c>
      <c r="H36" s="27">
        <f t="shared" si="2"/>
        <v>-39182</v>
      </c>
      <c r="I36" s="27">
        <f t="shared" si="2"/>
        <v>-125827</v>
      </c>
      <c r="J36" s="27">
        <f t="shared" si="2"/>
        <v>12446102</v>
      </c>
      <c r="K36" s="27">
        <f t="shared" si="2"/>
        <v>396675</v>
      </c>
      <c r="L36" s="27">
        <f t="shared" si="2"/>
        <v>17316</v>
      </c>
      <c r="M36" s="27">
        <f t="shared" si="2"/>
        <v>29508</v>
      </c>
      <c r="N36" s="27">
        <f t="shared" si="2"/>
        <v>443499</v>
      </c>
      <c r="O36" s="27">
        <f t="shared" si="2"/>
        <v>91152</v>
      </c>
      <c r="P36" s="27">
        <f t="shared" si="2"/>
        <v>177761</v>
      </c>
      <c r="Q36" s="27">
        <f t="shared" si="2"/>
        <v>-76374</v>
      </c>
      <c r="R36" s="27">
        <f t="shared" si="2"/>
        <v>192539</v>
      </c>
      <c r="S36" s="27">
        <f t="shared" si="2"/>
        <v>21208</v>
      </c>
      <c r="T36" s="27">
        <f t="shared" si="2"/>
        <v>62607</v>
      </c>
      <c r="U36" s="27">
        <f t="shared" si="2"/>
        <v>-154625</v>
      </c>
      <c r="V36" s="27">
        <f t="shared" si="2"/>
        <v>-70810</v>
      </c>
      <c r="W36" s="27">
        <f t="shared" si="2"/>
        <v>13011330</v>
      </c>
      <c r="X36" s="27">
        <f t="shared" si="2"/>
        <v>-490423</v>
      </c>
      <c r="Y36" s="27">
        <f t="shared" si="2"/>
        <v>13501753</v>
      </c>
      <c r="Z36" s="28">
        <f>+IF(X36&lt;&gt;0,+(Y36/X36)*100,0)</f>
        <v>-2753.0831547460048</v>
      </c>
      <c r="AA36" s="29">
        <f>SUM(AA31:AA35)</f>
        <v>-490423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-30346353</v>
      </c>
      <c r="F38" s="33">
        <f t="shared" si="3"/>
        <v>-114307875</v>
      </c>
      <c r="G38" s="33">
        <f t="shared" si="3"/>
        <v>59449619</v>
      </c>
      <c r="H38" s="33">
        <f t="shared" si="3"/>
        <v>42966840</v>
      </c>
      <c r="I38" s="33">
        <f t="shared" si="3"/>
        <v>6368746</v>
      </c>
      <c r="J38" s="33">
        <f t="shared" si="3"/>
        <v>108785205</v>
      </c>
      <c r="K38" s="33">
        <f t="shared" si="3"/>
        <v>-1528698</v>
      </c>
      <c r="L38" s="33">
        <f t="shared" si="3"/>
        <v>-18226358</v>
      </c>
      <c r="M38" s="33">
        <f t="shared" si="3"/>
        <v>49894666</v>
      </c>
      <c r="N38" s="33">
        <f t="shared" si="3"/>
        <v>30139610</v>
      </c>
      <c r="O38" s="33">
        <f t="shared" si="3"/>
        <v>15225114</v>
      </c>
      <c r="P38" s="33">
        <f t="shared" si="3"/>
        <v>-11575814</v>
      </c>
      <c r="Q38" s="33">
        <f t="shared" si="3"/>
        <v>35098704</v>
      </c>
      <c r="R38" s="33">
        <f t="shared" si="3"/>
        <v>38748004</v>
      </c>
      <c r="S38" s="33">
        <f t="shared" si="3"/>
        <v>-14933743</v>
      </c>
      <c r="T38" s="33">
        <f t="shared" si="3"/>
        <v>-21203160</v>
      </c>
      <c r="U38" s="33">
        <f t="shared" si="3"/>
        <v>-55987246</v>
      </c>
      <c r="V38" s="33">
        <f t="shared" si="3"/>
        <v>-92124149</v>
      </c>
      <c r="W38" s="33">
        <f t="shared" si="3"/>
        <v>85548670</v>
      </c>
      <c r="X38" s="33">
        <f t="shared" si="3"/>
        <v>-114307875</v>
      </c>
      <c r="Y38" s="33">
        <f t="shared" si="3"/>
        <v>199856545</v>
      </c>
      <c r="Z38" s="34">
        <f>+IF(X38&lt;&gt;0,+(Y38/X38)*100,0)</f>
        <v>-174.84057419491</v>
      </c>
      <c r="AA38" s="35">
        <f>+AA17+AA27+AA36</f>
        <v>-114307875</v>
      </c>
    </row>
    <row r="39" spans="1:27" ht="13.5">
      <c r="A39" s="22" t="s">
        <v>59</v>
      </c>
      <c r="B39" s="16"/>
      <c r="C39" s="31"/>
      <c r="D39" s="31"/>
      <c r="E39" s="32">
        <v>210364621</v>
      </c>
      <c r="F39" s="33">
        <v>241081294</v>
      </c>
      <c r="G39" s="33">
        <v>241081294</v>
      </c>
      <c r="H39" s="33">
        <v>300530913</v>
      </c>
      <c r="I39" s="33">
        <v>343497753</v>
      </c>
      <c r="J39" s="33">
        <v>241081294</v>
      </c>
      <c r="K39" s="33">
        <v>349866499</v>
      </c>
      <c r="L39" s="33">
        <v>348337801</v>
      </c>
      <c r="M39" s="33">
        <v>330111443</v>
      </c>
      <c r="N39" s="33">
        <v>349866499</v>
      </c>
      <c r="O39" s="33">
        <v>380006109</v>
      </c>
      <c r="P39" s="33">
        <v>395231223</v>
      </c>
      <c r="Q39" s="33">
        <v>383655409</v>
      </c>
      <c r="R39" s="33">
        <v>380006109</v>
      </c>
      <c r="S39" s="33">
        <v>418754113</v>
      </c>
      <c r="T39" s="33">
        <v>403820370</v>
      </c>
      <c r="U39" s="33">
        <v>382617210</v>
      </c>
      <c r="V39" s="33">
        <v>418754113</v>
      </c>
      <c r="W39" s="33">
        <v>241081294</v>
      </c>
      <c r="X39" s="33">
        <v>241081294</v>
      </c>
      <c r="Y39" s="33"/>
      <c r="Z39" s="34"/>
      <c r="AA39" s="35">
        <v>241081294</v>
      </c>
    </row>
    <row r="40" spans="1:27" ht="13.5">
      <c r="A40" s="41" t="s">
        <v>60</v>
      </c>
      <c r="B40" s="42"/>
      <c r="C40" s="43"/>
      <c r="D40" s="43"/>
      <c r="E40" s="44">
        <v>180018268</v>
      </c>
      <c r="F40" s="45">
        <v>126773419</v>
      </c>
      <c r="G40" s="45">
        <v>300530913</v>
      </c>
      <c r="H40" s="45">
        <v>343497753</v>
      </c>
      <c r="I40" s="45">
        <v>349866499</v>
      </c>
      <c r="J40" s="45">
        <v>349866499</v>
      </c>
      <c r="K40" s="45">
        <v>348337801</v>
      </c>
      <c r="L40" s="45">
        <v>330111443</v>
      </c>
      <c r="M40" s="45">
        <v>380006109</v>
      </c>
      <c r="N40" s="45">
        <v>380006109</v>
      </c>
      <c r="O40" s="45">
        <v>395231223</v>
      </c>
      <c r="P40" s="45">
        <v>383655409</v>
      </c>
      <c r="Q40" s="45">
        <v>418754113</v>
      </c>
      <c r="R40" s="45">
        <v>395231223</v>
      </c>
      <c r="S40" s="45">
        <v>403820370</v>
      </c>
      <c r="T40" s="45">
        <v>382617210</v>
      </c>
      <c r="U40" s="45">
        <v>326629964</v>
      </c>
      <c r="V40" s="45">
        <v>326629964</v>
      </c>
      <c r="W40" s="45">
        <v>326629964</v>
      </c>
      <c r="X40" s="45">
        <v>126773419</v>
      </c>
      <c r="Y40" s="45">
        <v>199856545</v>
      </c>
      <c r="Z40" s="46">
        <v>157.65</v>
      </c>
      <c r="AA40" s="47">
        <v>126773419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-77122560</v>
      </c>
      <c r="D7" s="17"/>
      <c r="E7" s="18">
        <v>88641000</v>
      </c>
      <c r="F7" s="19">
        <v>98892096</v>
      </c>
      <c r="G7" s="19">
        <v>6036728</v>
      </c>
      <c r="H7" s="19">
        <v>16039331</v>
      </c>
      <c r="I7" s="19">
        <v>18565672</v>
      </c>
      <c r="J7" s="19">
        <v>40641731</v>
      </c>
      <c r="K7" s="19">
        <v>6272055</v>
      </c>
      <c r="L7" s="19">
        <v>6472591</v>
      </c>
      <c r="M7" s="19">
        <v>6965347</v>
      </c>
      <c r="N7" s="19">
        <v>19709993</v>
      </c>
      <c r="O7" s="19">
        <v>7281545</v>
      </c>
      <c r="P7" s="19">
        <v>6942416</v>
      </c>
      <c r="Q7" s="19">
        <v>7237792</v>
      </c>
      <c r="R7" s="19">
        <v>21461753</v>
      </c>
      <c r="S7" s="19">
        <v>7439322</v>
      </c>
      <c r="T7" s="19">
        <v>6479349</v>
      </c>
      <c r="U7" s="19">
        <v>7043699</v>
      </c>
      <c r="V7" s="19">
        <v>20962370</v>
      </c>
      <c r="W7" s="19">
        <v>102775847</v>
      </c>
      <c r="X7" s="19">
        <v>98892096</v>
      </c>
      <c r="Y7" s="19">
        <v>3883751</v>
      </c>
      <c r="Z7" s="20">
        <v>3.93</v>
      </c>
      <c r="AA7" s="21">
        <v>98892096</v>
      </c>
    </row>
    <row r="8" spans="1:27" ht="13.5">
      <c r="A8" s="22" t="s">
        <v>35</v>
      </c>
      <c r="B8" s="16"/>
      <c r="C8" s="17">
        <v>215471545</v>
      </c>
      <c r="D8" s="17"/>
      <c r="E8" s="18">
        <v>1914000</v>
      </c>
      <c r="F8" s="19">
        <v>3394134</v>
      </c>
      <c r="G8" s="19">
        <v>19229112</v>
      </c>
      <c r="H8" s="19">
        <v>129000</v>
      </c>
      <c r="I8" s="19">
        <v>412000</v>
      </c>
      <c r="J8" s="19">
        <v>19770112</v>
      </c>
      <c r="K8" s="19">
        <v>22000</v>
      </c>
      <c r="L8" s="19">
        <v>159000</v>
      </c>
      <c r="M8" s="19">
        <v>1052000</v>
      </c>
      <c r="N8" s="19">
        <v>1233000</v>
      </c>
      <c r="O8" s="19">
        <v>633000</v>
      </c>
      <c r="P8" s="19">
        <v>648000</v>
      </c>
      <c r="Q8" s="19">
        <v>2418000</v>
      </c>
      <c r="R8" s="19">
        <v>3699000</v>
      </c>
      <c r="S8" s="19">
        <v>40000</v>
      </c>
      <c r="T8" s="19">
        <v>161000</v>
      </c>
      <c r="U8" s="19">
        <v>137414</v>
      </c>
      <c r="V8" s="19">
        <v>338414</v>
      </c>
      <c r="W8" s="19">
        <v>25040526</v>
      </c>
      <c r="X8" s="19">
        <v>3394134</v>
      </c>
      <c r="Y8" s="19">
        <v>21646392</v>
      </c>
      <c r="Z8" s="20">
        <v>637.76</v>
      </c>
      <c r="AA8" s="21">
        <v>3394134</v>
      </c>
    </row>
    <row r="9" spans="1:27" ht="13.5">
      <c r="A9" s="22" t="s">
        <v>36</v>
      </c>
      <c r="B9" s="16"/>
      <c r="C9" s="17">
        <v>323859768</v>
      </c>
      <c r="D9" s="17"/>
      <c r="E9" s="18">
        <v>338199000</v>
      </c>
      <c r="F9" s="19">
        <v>338708400</v>
      </c>
      <c r="G9" s="19">
        <v>138487000</v>
      </c>
      <c r="H9" s="19">
        <v>2252000</v>
      </c>
      <c r="I9" s="19"/>
      <c r="J9" s="19">
        <v>140739000</v>
      </c>
      <c r="K9" s="19"/>
      <c r="L9" s="19"/>
      <c r="M9" s="19">
        <v>112216000</v>
      </c>
      <c r="N9" s="19">
        <v>112216000</v>
      </c>
      <c r="O9" s="19"/>
      <c r="P9" s="19">
        <v>951000</v>
      </c>
      <c r="Q9" s="19">
        <v>83093000</v>
      </c>
      <c r="R9" s="19">
        <v>84044000</v>
      </c>
      <c r="S9" s="19"/>
      <c r="T9" s="19"/>
      <c r="U9" s="19"/>
      <c r="V9" s="19"/>
      <c r="W9" s="19">
        <v>336999000</v>
      </c>
      <c r="X9" s="19">
        <v>338708400</v>
      </c>
      <c r="Y9" s="19">
        <v>-1709400</v>
      </c>
      <c r="Z9" s="20">
        <v>-0.5</v>
      </c>
      <c r="AA9" s="21">
        <v>338708400</v>
      </c>
    </row>
    <row r="10" spans="1:27" ht="13.5">
      <c r="A10" s="22" t="s">
        <v>37</v>
      </c>
      <c r="B10" s="16"/>
      <c r="C10" s="17">
        <v>237940000</v>
      </c>
      <c r="D10" s="17"/>
      <c r="E10" s="18">
        <v>262691000</v>
      </c>
      <c r="F10" s="19">
        <v>326691000</v>
      </c>
      <c r="G10" s="19">
        <v>51059000</v>
      </c>
      <c r="H10" s="19"/>
      <c r="I10" s="19"/>
      <c r="J10" s="19">
        <v>51059000</v>
      </c>
      <c r="K10" s="19"/>
      <c r="L10" s="19"/>
      <c r="M10" s="19">
        <v>113382000</v>
      </c>
      <c r="N10" s="19">
        <v>113382000</v>
      </c>
      <c r="O10" s="19"/>
      <c r="P10" s="19">
        <v>16361000</v>
      </c>
      <c r="Q10" s="19">
        <v>80661000</v>
      </c>
      <c r="R10" s="19">
        <v>97022000</v>
      </c>
      <c r="S10" s="19"/>
      <c r="T10" s="19"/>
      <c r="U10" s="19"/>
      <c r="V10" s="19"/>
      <c r="W10" s="19">
        <v>261463000</v>
      </c>
      <c r="X10" s="19">
        <v>326691000</v>
      </c>
      <c r="Y10" s="19">
        <v>-65228000</v>
      </c>
      <c r="Z10" s="20">
        <v>-19.97</v>
      </c>
      <c r="AA10" s="21">
        <v>326691000</v>
      </c>
    </row>
    <row r="11" spans="1:27" ht="13.5">
      <c r="A11" s="22" t="s">
        <v>38</v>
      </c>
      <c r="B11" s="16"/>
      <c r="C11" s="17">
        <v>32206100</v>
      </c>
      <c r="D11" s="17"/>
      <c r="E11" s="18">
        <v>12571000</v>
      </c>
      <c r="F11" s="19">
        <v>7672200</v>
      </c>
      <c r="G11" s="19"/>
      <c r="H11" s="19">
        <v>73000</v>
      </c>
      <c r="I11" s="19">
        <v>131306000</v>
      </c>
      <c r="J11" s="19">
        <v>131379000</v>
      </c>
      <c r="K11" s="19"/>
      <c r="L11" s="19"/>
      <c r="M11" s="19">
        <v>508000</v>
      </c>
      <c r="N11" s="19">
        <v>508000</v>
      </c>
      <c r="O11" s="19">
        <v>502000</v>
      </c>
      <c r="P11" s="19">
        <v>589000</v>
      </c>
      <c r="Q11" s="19">
        <v>379000</v>
      </c>
      <c r="R11" s="19">
        <v>1470000</v>
      </c>
      <c r="S11" s="19">
        <v>361000</v>
      </c>
      <c r="T11" s="19">
        <v>474000</v>
      </c>
      <c r="U11" s="19">
        <v>794638</v>
      </c>
      <c r="V11" s="19">
        <v>1629638</v>
      </c>
      <c r="W11" s="19">
        <v>134986638</v>
      </c>
      <c r="X11" s="19">
        <v>7672200</v>
      </c>
      <c r="Y11" s="19">
        <v>127314438</v>
      </c>
      <c r="Z11" s="20">
        <v>1659.43</v>
      </c>
      <c r="AA11" s="21">
        <v>7672200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-660498941</v>
      </c>
      <c r="D14" s="17"/>
      <c r="E14" s="18">
        <v>-443708000</v>
      </c>
      <c r="F14" s="19">
        <v>-436450759</v>
      </c>
      <c r="G14" s="19">
        <v>-1151664</v>
      </c>
      <c r="H14" s="19">
        <v>-60145000</v>
      </c>
      <c r="I14" s="19">
        <v>-40627000</v>
      </c>
      <c r="J14" s="19">
        <v>-101923664</v>
      </c>
      <c r="K14" s="19">
        <v>-30116000</v>
      </c>
      <c r="L14" s="19">
        <v>-62060122</v>
      </c>
      <c r="M14" s="19">
        <v>-34040398</v>
      </c>
      <c r="N14" s="19">
        <v>-126216520</v>
      </c>
      <c r="O14" s="19">
        <v>-29202475</v>
      </c>
      <c r="P14" s="19">
        <v>-42818000</v>
      </c>
      <c r="Q14" s="19">
        <v>-45892232</v>
      </c>
      <c r="R14" s="19">
        <v>-117912707</v>
      </c>
      <c r="S14" s="19">
        <v>-58502009</v>
      </c>
      <c r="T14" s="19">
        <v>-134755000</v>
      </c>
      <c r="U14" s="19">
        <v>-31308382</v>
      </c>
      <c r="V14" s="19">
        <v>-224565391</v>
      </c>
      <c r="W14" s="19">
        <v>-570618282</v>
      </c>
      <c r="X14" s="19">
        <v>-436450759</v>
      </c>
      <c r="Y14" s="19">
        <v>-134167523</v>
      </c>
      <c r="Z14" s="20">
        <v>30.74</v>
      </c>
      <c r="AA14" s="21">
        <v>-436450759</v>
      </c>
    </row>
    <row r="15" spans="1:27" ht="13.5">
      <c r="A15" s="22" t="s">
        <v>42</v>
      </c>
      <c r="B15" s="16"/>
      <c r="C15" s="17">
        <v>-1125317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>
        <v>-25629000</v>
      </c>
      <c r="G16" s="19"/>
      <c r="H16" s="19">
        <v>-5148000</v>
      </c>
      <c r="I16" s="19">
        <v>-6638000</v>
      </c>
      <c r="J16" s="19">
        <v>-11786000</v>
      </c>
      <c r="K16" s="19">
        <v>-6450000</v>
      </c>
      <c r="L16" s="19">
        <v>-7393316</v>
      </c>
      <c r="M16" s="19"/>
      <c r="N16" s="19">
        <v>-13843316</v>
      </c>
      <c r="O16" s="19">
        <v>-10254253</v>
      </c>
      <c r="P16" s="19">
        <v>-10399000</v>
      </c>
      <c r="Q16" s="19">
        <v>-3808000</v>
      </c>
      <c r="R16" s="19">
        <v>-24461253</v>
      </c>
      <c r="S16" s="19">
        <v>-9937000</v>
      </c>
      <c r="T16" s="19">
        <v>-415000</v>
      </c>
      <c r="U16" s="19">
        <v>-507660</v>
      </c>
      <c r="V16" s="19">
        <v>-10859660</v>
      </c>
      <c r="W16" s="19">
        <v>-60950229</v>
      </c>
      <c r="X16" s="19">
        <v>-25629000</v>
      </c>
      <c r="Y16" s="19">
        <v>-35321229</v>
      </c>
      <c r="Z16" s="20">
        <v>137.82</v>
      </c>
      <c r="AA16" s="21">
        <v>-25629000</v>
      </c>
    </row>
    <row r="17" spans="1:27" ht="13.5">
      <c r="A17" s="23" t="s">
        <v>44</v>
      </c>
      <c r="B17" s="24"/>
      <c r="C17" s="25">
        <f aca="true" t="shared" si="0" ref="C17:Y17">SUM(C6:C16)</f>
        <v>70730595</v>
      </c>
      <c r="D17" s="25">
        <f>SUM(D6:D16)</f>
        <v>0</v>
      </c>
      <c r="E17" s="26">
        <f t="shared" si="0"/>
        <v>260308000</v>
      </c>
      <c r="F17" s="27">
        <f t="shared" si="0"/>
        <v>313278071</v>
      </c>
      <c r="G17" s="27">
        <f t="shared" si="0"/>
        <v>213660176</v>
      </c>
      <c r="H17" s="27">
        <f t="shared" si="0"/>
        <v>-46799669</v>
      </c>
      <c r="I17" s="27">
        <f t="shared" si="0"/>
        <v>103018672</v>
      </c>
      <c r="J17" s="27">
        <f t="shared" si="0"/>
        <v>269879179</v>
      </c>
      <c r="K17" s="27">
        <f t="shared" si="0"/>
        <v>-30271945</v>
      </c>
      <c r="L17" s="27">
        <f t="shared" si="0"/>
        <v>-62821847</v>
      </c>
      <c r="M17" s="27">
        <f t="shared" si="0"/>
        <v>200082949</v>
      </c>
      <c r="N17" s="27">
        <f t="shared" si="0"/>
        <v>106989157</v>
      </c>
      <c r="O17" s="27">
        <f t="shared" si="0"/>
        <v>-31040183</v>
      </c>
      <c r="P17" s="27">
        <f t="shared" si="0"/>
        <v>-27725584</v>
      </c>
      <c r="Q17" s="27">
        <f t="shared" si="0"/>
        <v>124088560</v>
      </c>
      <c r="R17" s="27">
        <f t="shared" si="0"/>
        <v>65322793</v>
      </c>
      <c r="S17" s="27">
        <f t="shared" si="0"/>
        <v>-60598687</v>
      </c>
      <c r="T17" s="27">
        <f t="shared" si="0"/>
        <v>-128055651</v>
      </c>
      <c r="U17" s="27">
        <f t="shared" si="0"/>
        <v>-23840291</v>
      </c>
      <c r="V17" s="27">
        <f t="shared" si="0"/>
        <v>-212494629</v>
      </c>
      <c r="W17" s="27">
        <f t="shared" si="0"/>
        <v>229696500</v>
      </c>
      <c r="X17" s="27">
        <f t="shared" si="0"/>
        <v>313278071</v>
      </c>
      <c r="Y17" s="27">
        <f t="shared" si="0"/>
        <v>-83581571</v>
      </c>
      <c r="Z17" s="28">
        <f>+IF(X17&lt;&gt;0,+(Y17/X17)*100,0)</f>
        <v>-26.679674939648105</v>
      </c>
      <c r="AA17" s="29">
        <f>SUM(AA6:AA16)</f>
        <v>313278071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-43543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-178803947</v>
      </c>
      <c r="D26" s="17"/>
      <c r="E26" s="18">
        <v>-265244000</v>
      </c>
      <c r="F26" s="19">
        <v>-329244335</v>
      </c>
      <c r="G26" s="19"/>
      <c r="H26" s="19">
        <v>-27040000</v>
      </c>
      <c r="I26" s="19">
        <v>-16934000</v>
      </c>
      <c r="J26" s="19">
        <v>-43974000</v>
      </c>
      <c r="K26" s="19">
        <v>-34706000</v>
      </c>
      <c r="L26" s="19">
        <v>-38023000</v>
      </c>
      <c r="M26" s="19">
        <v>-3700000</v>
      </c>
      <c r="N26" s="19">
        <v>-76429000</v>
      </c>
      <c r="O26" s="19">
        <v>-23493000</v>
      </c>
      <c r="P26" s="19">
        <v>-60876000</v>
      </c>
      <c r="Q26" s="19">
        <v>-25877000</v>
      </c>
      <c r="R26" s="19">
        <v>-110246000</v>
      </c>
      <c r="S26" s="19">
        <v>-18066000</v>
      </c>
      <c r="T26" s="19">
        <v>-23333000</v>
      </c>
      <c r="U26" s="19">
        <v>-8093000</v>
      </c>
      <c r="V26" s="19">
        <v>-49492000</v>
      </c>
      <c r="W26" s="19">
        <v>-280141000</v>
      </c>
      <c r="X26" s="19">
        <v>-329244335</v>
      </c>
      <c r="Y26" s="19">
        <v>49103335</v>
      </c>
      <c r="Z26" s="20">
        <v>-14.91</v>
      </c>
      <c r="AA26" s="21">
        <v>-329244335</v>
      </c>
    </row>
    <row r="27" spans="1:27" ht="13.5">
      <c r="A27" s="23" t="s">
        <v>51</v>
      </c>
      <c r="B27" s="24"/>
      <c r="C27" s="25">
        <f aca="true" t="shared" si="1" ref="C27:Y27">SUM(C21:C26)</f>
        <v>-178847490</v>
      </c>
      <c r="D27" s="25">
        <f>SUM(D21:D26)</f>
        <v>0</v>
      </c>
      <c r="E27" s="26">
        <f t="shared" si="1"/>
        <v>-265244000</v>
      </c>
      <c r="F27" s="27">
        <f t="shared" si="1"/>
        <v>-329244335</v>
      </c>
      <c r="G27" s="27">
        <f t="shared" si="1"/>
        <v>0</v>
      </c>
      <c r="H27" s="27">
        <f t="shared" si="1"/>
        <v>-27040000</v>
      </c>
      <c r="I27" s="27">
        <f t="shared" si="1"/>
        <v>-16934000</v>
      </c>
      <c r="J27" s="27">
        <f t="shared" si="1"/>
        <v>-43974000</v>
      </c>
      <c r="K27" s="27">
        <f t="shared" si="1"/>
        <v>-34706000</v>
      </c>
      <c r="L27" s="27">
        <f t="shared" si="1"/>
        <v>-38023000</v>
      </c>
      <c r="M27" s="27">
        <f t="shared" si="1"/>
        <v>-3700000</v>
      </c>
      <c r="N27" s="27">
        <f t="shared" si="1"/>
        <v>-76429000</v>
      </c>
      <c r="O27" s="27">
        <f t="shared" si="1"/>
        <v>-23493000</v>
      </c>
      <c r="P27" s="27">
        <f t="shared" si="1"/>
        <v>-60876000</v>
      </c>
      <c r="Q27" s="27">
        <f t="shared" si="1"/>
        <v>-25877000</v>
      </c>
      <c r="R27" s="27">
        <f t="shared" si="1"/>
        <v>-110246000</v>
      </c>
      <c r="S27" s="27">
        <f t="shared" si="1"/>
        <v>-18066000</v>
      </c>
      <c r="T27" s="27">
        <f t="shared" si="1"/>
        <v>-23333000</v>
      </c>
      <c r="U27" s="27">
        <f t="shared" si="1"/>
        <v>-8093000</v>
      </c>
      <c r="V27" s="27">
        <f t="shared" si="1"/>
        <v>-49492000</v>
      </c>
      <c r="W27" s="27">
        <f t="shared" si="1"/>
        <v>-280141000</v>
      </c>
      <c r="X27" s="27">
        <f t="shared" si="1"/>
        <v>-329244335</v>
      </c>
      <c r="Y27" s="27">
        <f t="shared" si="1"/>
        <v>49103335</v>
      </c>
      <c r="Z27" s="28">
        <f>+IF(X27&lt;&gt;0,+(Y27/X27)*100,0)</f>
        <v>-14.913949848218344</v>
      </c>
      <c r="AA27" s="29">
        <f>SUM(AA21:AA26)</f>
        <v>-329244335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380000</v>
      </c>
      <c r="F33" s="19">
        <v>1080933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1080933</v>
      </c>
      <c r="Y33" s="19">
        <v>-1080933</v>
      </c>
      <c r="Z33" s="20">
        <v>-100</v>
      </c>
      <c r="AA33" s="21">
        <v>1080933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-255271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-255271</v>
      </c>
      <c r="D36" s="25">
        <f>SUM(D31:D35)</f>
        <v>0</v>
      </c>
      <c r="E36" s="26">
        <f t="shared" si="2"/>
        <v>380000</v>
      </c>
      <c r="F36" s="27">
        <f t="shared" si="2"/>
        <v>1080933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1080933</v>
      </c>
      <c r="Y36" s="27">
        <f t="shared" si="2"/>
        <v>-1080933</v>
      </c>
      <c r="Z36" s="28">
        <f>+IF(X36&lt;&gt;0,+(Y36/X36)*100,0)</f>
        <v>-100</v>
      </c>
      <c r="AA36" s="29">
        <f>SUM(AA31:AA35)</f>
        <v>1080933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-108372166</v>
      </c>
      <c r="D38" s="31">
        <f>+D17+D27+D36</f>
        <v>0</v>
      </c>
      <c r="E38" s="32">
        <f t="shared" si="3"/>
        <v>-4556000</v>
      </c>
      <c r="F38" s="33">
        <f t="shared" si="3"/>
        <v>-14885331</v>
      </c>
      <c r="G38" s="33">
        <f t="shared" si="3"/>
        <v>213660176</v>
      </c>
      <c r="H38" s="33">
        <f t="shared" si="3"/>
        <v>-73839669</v>
      </c>
      <c r="I38" s="33">
        <f t="shared" si="3"/>
        <v>86084672</v>
      </c>
      <c r="J38" s="33">
        <f t="shared" si="3"/>
        <v>225905179</v>
      </c>
      <c r="K38" s="33">
        <f t="shared" si="3"/>
        <v>-64977945</v>
      </c>
      <c r="L38" s="33">
        <f t="shared" si="3"/>
        <v>-100844847</v>
      </c>
      <c r="M38" s="33">
        <f t="shared" si="3"/>
        <v>196382949</v>
      </c>
      <c r="N38" s="33">
        <f t="shared" si="3"/>
        <v>30560157</v>
      </c>
      <c r="O38" s="33">
        <f t="shared" si="3"/>
        <v>-54533183</v>
      </c>
      <c r="P38" s="33">
        <f t="shared" si="3"/>
        <v>-88601584</v>
      </c>
      <c r="Q38" s="33">
        <f t="shared" si="3"/>
        <v>98211560</v>
      </c>
      <c r="R38" s="33">
        <f t="shared" si="3"/>
        <v>-44923207</v>
      </c>
      <c r="S38" s="33">
        <f t="shared" si="3"/>
        <v>-78664687</v>
      </c>
      <c r="T38" s="33">
        <f t="shared" si="3"/>
        <v>-151388651</v>
      </c>
      <c r="U38" s="33">
        <f t="shared" si="3"/>
        <v>-31933291</v>
      </c>
      <c r="V38" s="33">
        <f t="shared" si="3"/>
        <v>-261986629</v>
      </c>
      <c r="W38" s="33">
        <f t="shared" si="3"/>
        <v>-50444500</v>
      </c>
      <c r="X38" s="33">
        <f t="shared" si="3"/>
        <v>-14885331</v>
      </c>
      <c r="Y38" s="33">
        <f t="shared" si="3"/>
        <v>-35559169</v>
      </c>
      <c r="Z38" s="34">
        <f>+IF(X38&lt;&gt;0,+(Y38/X38)*100,0)</f>
        <v>238.88732470913814</v>
      </c>
      <c r="AA38" s="35">
        <f>+AA17+AA27+AA36</f>
        <v>-14885331</v>
      </c>
    </row>
    <row r="39" spans="1:27" ht="13.5">
      <c r="A39" s="22" t="s">
        <v>59</v>
      </c>
      <c r="B39" s="16"/>
      <c r="C39" s="31">
        <v>145087575</v>
      </c>
      <c r="D39" s="31"/>
      <c r="E39" s="32">
        <v>63735000</v>
      </c>
      <c r="F39" s="33">
        <v>36715000</v>
      </c>
      <c r="G39" s="33">
        <v>36715409</v>
      </c>
      <c r="H39" s="33">
        <v>250375585</v>
      </c>
      <c r="I39" s="33">
        <v>176535916</v>
      </c>
      <c r="J39" s="33">
        <v>36715409</v>
      </c>
      <c r="K39" s="33">
        <v>262620588</v>
      </c>
      <c r="L39" s="33">
        <v>197642643</v>
      </c>
      <c r="M39" s="33">
        <v>96797796</v>
      </c>
      <c r="N39" s="33">
        <v>262620588</v>
      </c>
      <c r="O39" s="33">
        <v>293180745</v>
      </c>
      <c r="P39" s="33">
        <v>238647562</v>
      </c>
      <c r="Q39" s="33">
        <v>150045978</v>
      </c>
      <c r="R39" s="33">
        <v>293180745</v>
      </c>
      <c r="S39" s="33">
        <v>248257538</v>
      </c>
      <c r="T39" s="33">
        <v>169592851</v>
      </c>
      <c r="U39" s="33">
        <v>18204200</v>
      </c>
      <c r="V39" s="33">
        <v>248257538</v>
      </c>
      <c r="W39" s="33">
        <v>36715409</v>
      </c>
      <c r="X39" s="33">
        <v>36715000</v>
      </c>
      <c r="Y39" s="33">
        <v>409</v>
      </c>
      <c r="Z39" s="34"/>
      <c r="AA39" s="35">
        <v>36715000</v>
      </c>
    </row>
    <row r="40" spans="1:27" ht="13.5">
      <c r="A40" s="41" t="s">
        <v>60</v>
      </c>
      <c r="B40" s="42"/>
      <c r="C40" s="43">
        <v>36715409</v>
      </c>
      <c r="D40" s="43"/>
      <c r="E40" s="44">
        <v>59179000</v>
      </c>
      <c r="F40" s="45">
        <v>21829669</v>
      </c>
      <c r="G40" s="45">
        <v>250375585</v>
      </c>
      <c r="H40" s="45">
        <v>176535916</v>
      </c>
      <c r="I40" s="45">
        <v>262620588</v>
      </c>
      <c r="J40" s="45">
        <v>262620588</v>
      </c>
      <c r="K40" s="45">
        <v>197642643</v>
      </c>
      <c r="L40" s="45">
        <v>96797796</v>
      </c>
      <c r="M40" s="45">
        <v>293180745</v>
      </c>
      <c r="N40" s="45">
        <v>293180745</v>
      </c>
      <c r="O40" s="45">
        <v>238647562</v>
      </c>
      <c r="P40" s="45">
        <v>150045978</v>
      </c>
      <c r="Q40" s="45">
        <v>248257538</v>
      </c>
      <c r="R40" s="45">
        <v>238647562</v>
      </c>
      <c r="S40" s="45">
        <v>169592851</v>
      </c>
      <c r="T40" s="45">
        <v>18204200</v>
      </c>
      <c r="U40" s="45">
        <v>-13729091</v>
      </c>
      <c r="V40" s="45">
        <v>-13729091</v>
      </c>
      <c r="W40" s="45">
        <v>-13729091</v>
      </c>
      <c r="X40" s="45">
        <v>21829669</v>
      </c>
      <c r="Y40" s="45">
        <v>-35558760</v>
      </c>
      <c r="Z40" s="46">
        <v>-162.89</v>
      </c>
      <c r="AA40" s="47">
        <v>21829669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6332869000</v>
      </c>
      <c r="D6" s="17"/>
      <c r="E6" s="18">
        <v>6137543021</v>
      </c>
      <c r="F6" s="19">
        <v>6137543023</v>
      </c>
      <c r="G6" s="19">
        <v>155500823</v>
      </c>
      <c r="H6" s="19">
        <v>194800829</v>
      </c>
      <c r="I6" s="19">
        <v>1247200348</v>
      </c>
      <c r="J6" s="19">
        <v>1597502000</v>
      </c>
      <c r="K6" s="19">
        <v>705619000</v>
      </c>
      <c r="L6" s="19">
        <v>575780000</v>
      </c>
      <c r="M6" s="19">
        <v>575780000</v>
      </c>
      <c r="N6" s="19">
        <v>1857179000</v>
      </c>
      <c r="O6" s="19">
        <v>579852115</v>
      </c>
      <c r="P6" s="19">
        <v>579828000</v>
      </c>
      <c r="Q6" s="19">
        <v>596393771</v>
      </c>
      <c r="R6" s="19">
        <v>1756073886</v>
      </c>
      <c r="S6" s="19">
        <v>670094622</v>
      </c>
      <c r="T6" s="19">
        <v>570095000</v>
      </c>
      <c r="U6" s="19">
        <v>448774979</v>
      </c>
      <c r="V6" s="19">
        <v>1688964601</v>
      </c>
      <c r="W6" s="19">
        <v>6899719487</v>
      </c>
      <c r="X6" s="19">
        <v>6137543023</v>
      </c>
      <c r="Y6" s="19">
        <v>762176464</v>
      </c>
      <c r="Z6" s="20">
        <v>12.42</v>
      </c>
      <c r="AA6" s="21">
        <v>6137543023</v>
      </c>
    </row>
    <row r="7" spans="1:27" ht="13.5">
      <c r="A7" s="22" t="s">
        <v>34</v>
      </c>
      <c r="B7" s="16"/>
      <c r="C7" s="17">
        <v>15597272000</v>
      </c>
      <c r="D7" s="17"/>
      <c r="E7" s="18">
        <v>16724943181</v>
      </c>
      <c r="F7" s="19">
        <v>16724943184</v>
      </c>
      <c r="G7" s="19">
        <v>451836994</v>
      </c>
      <c r="H7" s="19">
        <v>597078586</v>
      </c>
      <c r="I7" s="19">
        <v>2050359725</v>
      </c>
      <c r="J7" s="19">
        <v>3099275305</v>
      </c>
      <c r="K7" s="19">
        <v>1557148000</v>
      </c>
      <c r="L7" s="19">
        <v>1500475000</v>
      </c>
      <c r="M7" s="19">
        <v>1356787000</v>
      </c>
      <c r="N7" s="19">
        <v>4414410000</v>
      </c>
      <c r="O7" s="19">
        <v>1428311582</v>
      </c>
      <c r="P7" s="19">
        <v>1512196000</v>
      </c>
      <c r="Q7" s="19">
        <v>1523041730</v>
      </c>
      <c r="R7" s="19">
        <v>4463549312</v>
      </c>
      <c r="S7" s="19">
        <v>1392462307</v>
      </c>
      <c r="T7" s="19">
        <v>1460221585</v>
      </c>
      <c r="U7" s="19">
        <v>1124967874</v>
      </c>
      <c r="V7" s="19">
        <v>3977651766</v>
      </c>
      <c r="W7" s="19">
        <v>15954886383</v>
      </c>
      <c r="X7" s="19">
        <v>16724943184</v>
      </c>
      <c r="Y7" s="19">
        <v>-770056801</v>
      </c>
      <c r="Z7" s="20">
        <v>-4.6</v>
      </c>
      <c r="AA7" s="21">
        <v>16724943184</v>
      </c>
    </row>
    <row r="8" spans="1:27" ht="13.5">
      <c r="A8" s="22" t="s">
        <v>35</v>
      </c>
      <c r="B8" s="16"/>
      <c r="C8" s="17">
        <v>1915893000</v>
      </c>
      <c r="D8" s="17"/>
      <c r="E8" s="18">
        <v>3348068552</v>
      </c>
      <c r="F8" s="19">
        <v>3420639555</v>
      </c>
      <c r="G8" s="19">
        <v>1755648</v>
      </c>
      <c r="H8" s="19">
        <v>1847440</v>
      </c>
      <c r="I8" s="19">
        <v>837771920</v>
      </c>
      <c r="J8" s="19">
        <v>841375008</v>
      </c>
      <c r="K8" s="19">
        <v>1869020</v>
      </c>
      <c r="L8" s="19">
        <v>1016138950</v>
      </c>
      <c r="M8" s="19">
        <v>1742237</v>
      </c>
      <c r="N8" s="19">
        <v>1019750207</v>
      </c>
      <c r="O8" s="19">
        <v>82105006</v>
      </c>
      <c r="P8" s="19">
        <v>52563890</v>
      </c>
      <c r="Q8" s="19">
        <v>797275417</v>
      </c>
      <c r="R8" s="19">
        <v>931944313</v>
      </c>
      <c r="S8" s="19">
        <v>631738403</v>
      </c>
      <c r="T8" s="19">
        <v>4431822</v>
      </c>
      <c r="U8" s="19">
        <v>1831061842</v>
      </c>
      <c r="V8" s="19">
        <v>2467232067</v>
      </c>
      <c r="W8" s="19">
        <v>5260301595</v>
      </c>
      <c r="X8" s="19">
        <v>3420639555</v>
      </c>
      <c r="Y8" s="19">
        <v>1839662040</v>
      </c>
      <c r="Z8" s="20">
        <v>53.78</v>
      </c>
      <c r="AA8" s="21">
        <v>3420639555</v>
      </c>
    </row>
    <row r="9" spans="1:27" ht="13.5">
      <c r="A9" s="22" t="s">
        <v>36</v>
      </c>
      <c r="B9" s="16"/>
      <c r="C9" s="17">
        <v>2439256000</v>
      </c>
      <c r="D9" s="17"/>
      <c r="E9" s="18">
        <v>3063681521</v>
      </c>
      <c r="F9" s="19">
        <v>3074830820</v>
      </c>
      <c r="G9" s="19">
        <v>966408000</v>
      </c>
      <c r="H9" s="19">
        <v>729384000</v>
      </c>
      <c r="I9" s="19">
        <v>-715964000</v>
      </c>
      <c r="J9" s="19">
        <v>979828000</v>
      </c>
      <c r="K9" s="19"/>
      <c r="L9" s="19">
        <v>193661093</v>
      </c>
      <c r="M9" s="19">
        <v>721107020</v>
      </c>
      <c r="N9" s="19">
        <v>914768113</v>
      </c>
      <c r="O9" s="19">
        <v>1371694</v>
      </c>
      <c r="P9" s="19">
        <v>45631135</v>
      </c>
      <c r="Q9" s="19">
        <v>713225000</v>
      </c>
      <c r="R9" s="19">
        <v>760227829</v>
      </c>
      <c r="S9" s="19">
        <v>496090000</v>
      </c>
      <c r="T9" s="19"/>
      <c r="U9" s="19"/>
      <c r="V9" s="19">
        <v>496090000</v>
      </c>
      <c r="W9" s="19">
        <v>3150913942</v>
      </c>
      <c r="X9" s="19">
        <v>3074830820</v>
      </c>
      <c r="Y9" s="19">
        <v>76083122</v>
      </c>
      <c r="Z9" s="20">
        <v>2.47</v>
      </c>
      <c r="AA9" s="21">
        <v>3074830820</v>
      </c>
    </row>
    <row r="10" spans="1:27" ht="13.5">
      <c r="A10" s="22" t="s">
        <v>37</v>
      </c>
      <c r="B10" s="16"/>
      <c r="C10" s="17">
        <v>3331031000</v>
      </c>
      <c r="D10" s="17"/>
      <c r="E10" s="18">
        <v>3689847825</v>
      </c>
      <c r="F10" s="19">
        <v>3739615425</v>
      </c>
      <c r="G10" s="19">
        <v>752422000</v>
      </c>
      <c r="H10" s="19">
        <v>169558622</v>
      </c>
      <c r="I10" s="19">
        <v>83297703</v>
      </c>
      <c r="J10" s="19">
        <v>1005278325</v>
      </c>
      <c r="K10" s="19"/>
      <c r="L10" s="19">
        <v>500069000</v>
      </c>
      <c r="M10" s="19"/>
      <c r="N10" s="19">
        <v>500069000</v>
      </c>
      <c r="O10" s="19">
        <v>308531055</v>
      </c>
      <c r="P10" s="19">
        <v>84650081</v>
      </c>
      <c r="Q10" s="19">
        <v>305359421</v>
      </c>
      <c r="R10" s="19">
        <v>698540557</v>
      </c>
      <c r="S10" s="19">
        <v>282798368</v>
      </c>
      <c r="T10" s="19">
        <v>38473851</v>
      </c>
      <c r="U10" s="19">
        <v>6335190</v>
      </c>
      <c r="V10" s="19">
        <v>327607409</v>
      </c>
      <c r="W10" s="19">
        <v>2531495291</v>
      </c>
      <c r="X10" s="19">
        <v>3739615425</v>
      </c>
      <c r="Y10" s="19">
        <v>-1208120134</v>
      </c>
      <c r="Z10" s="20">
        <v>-32.31</v>
      </c>
      <c r="AA10" s="21">
        <v>3739615425</v>
      </c>
    </row>
    <row r="11" spans="1:27" ht="13.5">
      <c r="A11" s="22" t="s">
        <v>38</v>
      </c>
      <c r="B11" s="16"/>
      <c r="C11" s="17">
        <v>787285000</v>
      </c>
      <c r="D11" s="17"/>
      <c r="E11" s="18">
        <v>969348752</v>
      </c>
      <c r="F11" s="19">
        <v>988586196</v>
      </c>
      <c r="G11" s="19">
        <v>76324316</v>
      </c>
      <c r="H11" s="19">
        <v>94462397</v>
      </c>
      <c r="I11" s="19">
        <v>35630287</v>
      </c>
      <c r="J11" s="19">
        <v>206417000</v>
      </c>
      <c r="K11" s="19">
        <v>62910676</v>
      </c>
      <c r="L11" s="19">
        <v>107497780</v>
      </c>
      <c r="M11" s="19">
        <v>38052908</v>
      </c>
      <c r="N11" s="19">
        <v>208461364</v>
      </c>
      <c r="O11" s="19">
        <v>57089595</v>
      </c>
      <c r="P11" s="19">
        <v>77025513</v>
      </c>
      <c r="Q11" s="19">
        <v>396608700</v>
      </c>
      <c r="R11" s="19">
        <v>530723808</v>
      </c>
      <c r="S11" s="19">
        <v>86643393</v>
      </c>
      <c r="T11" s="19">
        <v>19032619</v>
      </c>
      <c r="U11" s="19">
        <v>77535367</v>
      </c>
      <c r="V11" s="19">
        <v>183211379</v>
      </c>
      <c r="W11" s="19">
        <v>1128813551</v>
      </c>
      <c r="X11" s="19">
        <v>988586196</v>
      </c>
      <c r="Y11" s="19">
        <v>140227355</v>
      </c>
      <c r="Z11" s="20">
        <v>14.18</v>
      </c>
      <c r="AA11" s="21">
        <v>988586196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-22188607000</v>
      </c>
      <c r="D14" s="17"/>
      <c r="E14" s="18">
        <v>-26382679158</v>
      </c>
      <c r="F14" s="19">
        <v>-26891225106</v>
      </c>
      <c r="G14" s="19">
        <v>-2189676340</v>
      </c>
      <c r="H14" s="19">
        <v>-2224165202</v>
      </c>
      <c r="I14" s="19">
        <v>-2897506669</v>
      </c>
      <c r="J14" s="19">
        <v>-7311348211</v>
      </c>
      <c r="K14" s="19">
        <v>-2179457666</v>
      </c>
      <c r="L14" s="19">
        <v>-2670233409</v>
      </c>
      <c r="M14" s="19">
        <v>-2314721877</v>
      </c>
      <c r="N14" s="19">
        <v>-7164412952</v>
      </c>
      <c r="O14" s="19">
        <v>-2435500406</v>
      </c>
      <c r="P14" s="19">
        <v>-2785848813</v>
      </c>
      <c r="Q14" s="19">
        <v>-2129528821</v>
      </c>
      <c r="R14" s="19">
        <v>-7350878040</v>
      </c>
      <c r="S14" s="19">
        <v>-1770974007</v>
      </c>
      <c r="T14" s="19">
        <v>-1233279619</v>
      </c>
      <c r="U14" s="19">
        <v>-1237515721</v>
      </c>
      <c r="V14" s="19">
        <v>-4241769347</v>
      </c>
      <c r="W14" s="19">
        <v>-26068408550</v>
      </c>
      <c r="X14" s="19">
        <v>-26891225106</v>
      </c>
      <c r="Y14" s="19">
        <v>822816556</v>
      </c>
      <c r="Z14" s="20">
        <v>-3.06</v>
      </c>
      <c r="AA14" s="21">
        <v>-26891225106</v>
      </c>
    </row>
    <row r="15" spans="1:27" ht="13.5">
      <c r="A15" s="22" t="s">
        <v>42</v>
      </c>
      <c r="B15" s="16"/>
      <c r="C15" s="17">
        <v>-968805000</v>
      </c>
      <c r="D15" s="17"/>
      <c r="E15" s="18">
        <v>-1421708992</v>
      </c>
      <c r="F15" s="19">
        <v>-1424294097</v>
      </c>
      <c r="G15" s="19"/>
      <c r="H15" s="19">
        <v>-4749005</v>
      </c>
      <c r="I15" s="19">
        <v>-54339080</v>
      </c>
      <c r="J15" s="19">
        <v>-59088085</v>
      </c>
      <c r="K15" s="19"/>
      <c r="L15" s="19">
        <v>-3145110</v>
      </c>
      <c r="M15" s="19">
        <v>-261929002</v>
      </c>
      <c r="N15" s="19">
        <v>-265074112</v>
      </c>
      <c r="O15" s="19">
        <v>-128816922</v>
      </c>
      <c r="P15" s="19">
        <v>-2432926</v>
      </c>
      <c r="Q15" s="19">
        <v>-337205955</v>
      </c>
      <c r="R15" s="19">
        <v>-468455803</v>
      </c>
      <c r="S15" s="19">
        <v>-2625000</v>
      </c>
      <c r="T15" s="19">
        <v>-19738274</v>
      </c>
      <c r="U15" s="19">
        <v>-384917000</v>
      </c>
      <c r="V15" s="19">
        <v>-407280274</v>
      </c>
      <c r="W15" s="19">
        <v>-1199898274</v>
      </c>
      <c r="X15" s="19">
        <v>-1424294097</v>
      </c>
      <c r="Y15" s="19">
        <v>224395823</v>
      </c>
      <c r="Z15" s="20">
        <v>-15.75</v>
      </c>
      <c r="AA15" s="21">
        <v>-1424294097</v>
      </c>
    </row>
    <row r="16" spans="1:27" ht="13.5">
      <c r="A16" s="22" t="s">
        <v>43</v>
      </c>
      <c r="B16" s="16"/>
      <c r="C16" s="17">
        <v>-208921000</v>
      </c>
      <c r="D16" s="17"/>
      <c r="E16" s="18">
        <v>-216940399</v>
      </c>
      <c r="F16" s="19">
        <v>-213747798</v>
      </c>
      <c r="G16" s="19"/>
      <c r="H16" s="19"/>
      <c r="I16" s="19">
        <v>-51514000</v>
      </c>
      <c r="J16" s="19">
        <v>-51514000</v>
      </c>
      <c r="K16" s="19"/>
      <c r="L16" s="19"/>
      <c r="M16" s="19">
        <v>-66089000</v>
      </c>
      <c r="N16" s="19">
        <v>-66089000</v>
      </c>
      <c r="O16" s="19"/>
      <c r="P16" s="19"/>
      <c r="Q16" s="19">
        <v>-23838000</v>
      </c>
      <c r="R16" s="19">
        <v>-23838000</v>
      </c>
      <c r="S16" s="19">
        <v>-55300000</v>
      </c>
      <c r="T16" s="19"/>
      <c r="U16" s="19"/>
      <c r="V16" s="19">
        <v>-55300000</v>
      </c>
      <c r="W16" s="19">
        <v>-196741000</v>
      </c>
      <c r="X16" s="19">
        <v>-213747798</v>
      </c>
      <c r="Y16" s="19">
        <v>17006798</v>
      </c>
      <c r="Z16" s="20">
        <v>-7.96</v>
      </c>
      <c r="AA16" s="21">
        <v>-213747798</v>
      </c>
    </row>
    <row r="17" spans="1:27" ht="13.5">
      <c r="A17" s="23" t="s">
        <v>44</v>
      </c>
      <c r="B17" s="24"/>
      <c r="C17" s="25">
        <f aca="true" t="shared" si="0" ref="C17:Y17">SUM(C6:C16)</f>
        <v>7037273000</v>
      </c>
      <c r="D17" s="25">
        <f>SUM(D6:D16)</f>
        <v>0</v>
      </c>
      <c r="E17" s="26">
        <f t="shared" si="0"/>
        <v>5912104303</v>
      </c>
      <c r="F17" s="27">
        <f t="shared" si="0"/>
        <v>5556891202</v>
      </c>
      <c r="G17" s="27">
        <f t="shared" si="0"/>
        <v>214571441</v>
      </c>
      <c r="H17" s="27">
        <f t="shared" si="0"/>
        <v>-441782333</v>
      </c>
      <c r="I17" s="27">
        <f t="shared" si="0"/>
        <v>534936234</v>
      </c>
      <c r="J17" s="27">
        <f t="shared" si="0"/>
        <v>307725342</v>
      </c>
      <c r="K17" s="27">
        <f t="shared" si="0"/>
        <v>148089030</v>
      </c>
      <c r="L17" s="27">
        <f t="shared" si="0"/>
        <v>1220243304</v>
      </c>
      <c r="M17" s="27">
        <f t="shared" si="0"/>
        <v>50729286</v>
      </c>
      <c r="N17" s="27">
        <f t="shared" si="0"/>
        <v>1419061620</v>
      </c>
      <c r="O17" s="27">
        <f t="shared" si="0"/>
        <v>-107056281</v>
      </c>
      <c r="P17" s="27">
        <f t="shared" si="0"/>
        <v>-436387120</v>
      </c>
      <c r="Q17" s="27">
        <f t="shared" si="0"/>
        <v>1841331263</v>
      </c>
      <c r="R17" s="27">
        <f t="shared" si="0"/>
        <v>1297887862</v>
      </c>
      <c r="S17" s="27">
        <f t="shared" si="0"/>
        <v>1730928086</v>
      </c>
      <c r="T17" s="27">
        <f t="shared" si="0"/>
        <v>839236984</v>
      </c>
      <c r="U17" s="27">
        <f t="shared" si="0"/>
        <v>1866242531</v>
      </c>
      <c r="V17" s="27">
        <f t="shared" si="0"/>
        <v>4436407601</v>
      </c>
      <c r="W17" s="27">
        <f t="shared" si="0"/>
        <v>7461082425</v>
      </c>
      <c r="X17" s="27">
        <f t="shared" si="0"/>
        <v>5556891202</v>
      </c>
      <c r="Y17" s="27">
        <f t="shared" si="0"/>
        <v>1904191223</v>
      </c>
      <c r="Z17" s="28">
        <f>+IF(X17&lt;&gt;0,+(Y17/X17)*100,0)</f>
        <v>34.26720361763887</v>
      </c>
      <c r="AA17" s="29">
        <f>SUM(AA6:AA16)</f>
        <v>5556891202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14543000</v>
      </c>
      <c r="D21" s="17"/>
      <c r="E21" s="18">
        <v>39357900</v>
      </c>
      <c r="F21" s="19">
        <v>39357900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>
        <v>-7573000</v>
      </c>
      <c r="R21" s="36">
        <v>-7573000</v>
      </c>
      <c r="S21" s="36"/>
      <c r="T21" s="19">
        <v>17751000</v>
      </c>
      <c r="U21" s="36"/>
      <c r="V21" s="36">
        <v>17751000</v>
      </c>
      <c r="W21" s="36">
        <v>10178000</v>
      </c>
      <c r="X21" s="19">
        <v>39357900</v>
      </c>
      <c r="Y21" s="36">
        <v>-29179900</v>
      </c>
      <c r="Z21" s="37">
        <v>-74.14</v>
      </c>
      <c r="AA21" s="38">
        <v>39357900</v>
      </c>
    </row>
    <row r="22" spans="1:27" ht="13.5">
      <c r="A22" s="22" t="s">
        <v>47</v>
      </c>
      <c r="B22" s="16"/>
      <c r="C22" s="17"/>
      <c r="D22" s="17"/>
      <c r="E22" s="39">
        <v>-1724000</v>
      </c>
      <c r="F22" s="36">
        <v>-1499000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-1499000</v>
      </c>
      <c r="Y22" s="19">
        <v>1499000</v>
      </c>
      <c r="Z22" s="20">
        <v>-100</v>
      </c>
      <c r="AA22" s="21">
        <v>-1499000</v>
      </c>
    </row>
    <row r="23" spans="1:27" ht="13.5">
      <c r="A23" s="22" t="s">
        <v>48</v>
      </c>
      <c r="B23" s="16"/>
      <c r="C23" s="40">
        <v>10318000</v>
      </c>
      <c r="D23" s="40"/>
      <c r="E23" s="18">
        <v>-7320000</v>
      </c>
      <c r="F23" s="19">
        <v>-7320000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-7320000</v>
      </c>
      <c r="Y23" s="36">
        <v>7320000</v>
      </c>
      <c r="Z23" s="37">
        <v>-100</v>
      </c>
      <c r="AA23" s="38">
        <v>-7320000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>
        <v>1040594473</v>
      </c>
      <c r="H24" s="19">
        <v>1005844070</v>
      </c>
      <c r="I24" s="19">
        <v>-2046438543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-4916410000</v>
      </c>
      <c r="D26" s="17"/>
      <c r="E26" s="18">
        <v>-6725067000</v>
      </c>
      <c r="F26" s="19">
        <v>-6693732000</v>
      </c>
      <c r="G26" s="19">
        <v>-472191258</v>
      </c>
      <c r="H26" s="19">
        <v>-472191258</v>
      </c>
      <c r="I26" s="19">
        <v>-472191258</v>
      </c>
      <c r="J26" s="19">
        <v>-1416573774</v>
      </c>
      <c r="K26" s="19">
        <v>-415189402</v>
      </c>
      <c r="L26" s="19">
        <v>-423200000</v>
      </c>
      <c r="M26" s="19">
        <v>-198330000</v>
      </c>
      <c r="N26" s="19">
        <v>-1036719402</v>
      </c>
      <c r="O26" s="19">
        <v>-218620000</v>
      </c>
      <c r="P26" s="19">
        <v>-376627028</v>
      </c>
      <c r="Q26" s="19">
        <v>-651598000</v>
      </c>
      <c r="R26" s="19">
        <v>-1246845028</v>
      </c>
      <c r="S26" s="19">
        <v>-1053849231</v>
      </c>
      <c r="T26" s="19">
        <v>-656168893</v>
      </c>
      <c r="U26" s="19">
        <v>-656561040</v>
      </c>
      <c r="V26" s="19">
        <v>-2366579164</v>
      </c>
      <c r="W26" s="19">
        <v>-6066717368</v>
      </c>
      <c r="X26" s="19">
        <v>-6693732000</v>
      </c>
      <c r="Y26" s="19">
        <v>627014632</v>
      </c>
      <c r="Z26" s="20">
        <v>-9.37</v>
      </c>
      <c r="AA26" s="21">
        <v>-6693732000</v>
      </c>
    </row>
    <row r="27" spans="1:27" ht="13.5">
      <c r="A27" s="23" t="s">
        <v>51</v>
      </c>
      <c r="B27" s="24"/>
      <c r="C27" s="25">
        <f aca="true" t="shared" si="1" ref="C27:Y27">SUM(C21:C26)</f>
        <v>-4891549000</v>
      </c>
      <c r="D27" s="25">
        <f>SUM(D21:D26)</f>
        <v>0</v>
      </c>
      <c r="E27" s="26">
        <f t="shared" si="1"/>
        <v>-6694753100</v>
      </c>
      <c r="F27" s="27">
        <f t="shared" si="1"/>
        <v>-6663193100</v>
      </c>
      <c r="G27" s="27">
        <f t="shared" si="1"/>
        <v>568403215</v>
      </c>
      <c r="H27" s="27">
        <f t="shared" si="1"/>
        <v>533652812</v>
      </c>
      <c r="I27" s="27">
        <f t="shared" si="1"/>
        <v>-2518629801</v>
      </c>
      <c r="J27" s="27">
        <f t="shared" si="1"/>
        <v>-1416573774</v>
      </c>
      <c r="K27" s="27">
        <f t="shared" si="1"/>
        <v>-415189402</v>
      </c>
      <c r="L27" s="27">
        <f t="shared" si="1"/>
        <v>-423200000</v>
      </c>
      <c r="M27" s="27">
        <f t="shared" si="1"/>
        <v>-198330000</v>
      </c>
      <c r="N27" s="27">
        <f t="shared" si="1"/>
        <v>-1036719402</v>
      </c>
      <c r="O27" s="27">
        <f t="shared" si="1"/>
        <v>-218620000</v>
      </c>
      <c r="P27" s="27">
        <f t="shared" si="1"/>
        <v>-376627028</v>
      </c>
      <c r="Q27" s="27">
        <f t="shared" si="1"/>
        <v>-659171000</v>
      </c>
      <c r="R27" s="27">
        <f t="shared" si="1"/>
        <v>-1254418028</v>
      </c>
      <c r="S27" s="27">
        <f t="shared" si="1"/>
        <v>-1053849231</v>
      </c>
      <c r="T27" s="27">
        <f t="shared" si="1"/>
        <v>-638417893</v>
      </c>
      <c r="U27" s="27">
        <f t="shared" si="1"/>
        <v>-656561040</v>
      </c>
      <c r="V27" s="27">
        <f t="shared" si="1"/>
        <v>-2348828164</v>
      </c>
      <c r="W27" s="27">
        <f t="shared" si="1"/>
        <v>-6056539368</v>
      </c>
      <c r="X27" s="27">
        <f t="shared" si="1"/>
        <v>-6663193100</v>
      </c>
      <c r="Y27" s="27">
        <f t="shared" si="1"/>
        <v>606653732</v>
      </c>
      <c r="Z27" s="28">
        <f>+IF(X27&lt;&gt;0,+(Y27/X27)*100,0)</f>
        <v>-9.104549769088937</v>
      </c>
      <c r="AA27" s="29">
        <f>SUM(AA21:AA26)</f>
        <v>-6663193100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1000000000</v>
      </c>
      <c r="F32" s="19">
        <v>1000000000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1000000000</v>
      </c>
      <c r="Y32" s="19">
        <v>-1000000000</v>
      </c>
      <c r="Z32" s="20">
        <v>-100</v>
      </c>
      <c r="AA32" s="21">
        <v>1000000000</v>
      </c>
    </row>
    <row r="33" spans="1:27" ht="13.5">
      <c r="A33" s="22" t="s">
        <v>55</v>
      </c>
      <c r="B33" s="16"/>
      <c r="C33" s="17"/>
      <c r="D33" s="17"/>
      <c r="E33" s="18">
        <v>88904000</v>
      </c>
      <c r="F33" s="19">
        <v>88904000</v>
      </c>
      <c r="G33" s="19"/>
      <c r="H33" s="36"/>
      <c r="I33" s="36">
        <v>-6120000</v>
      </c>
      <c r="J33" s="36">
        <v>-6120000</v>
      </c>
      <c r="K33" s="19"/>
      <c r="L33" s="19"/>
      <c r="M33" s="19">
        <v>-14367000</v>
      </c>
      <c r="N33" s="19">
        <v>-14367000</v>
      </c>
      <c r="O33" s="36"/>
      <c r="P33" s="36"/>
      <c r="Q33" s="36">
        <v>224122000</v>
      </c>
      <c r="R33" s="19">
        <v>224122000</v>
      </c>
      <c r="S33" s="19"/>
      <c r="T33" s="19">
        <v>95136000</v>
      </c>
      <c r="U33" s="19"/>
      <c r="V33" s="36">
        <v>95136000</v>
      </c>
      <c r="W33" s="36">
        <v>298771000</v>
      </c>
      <c r="X33" s="36">
        <v>88904000</v>
      </c>
      <c r="Y33" s="19">
        <v>209867000</v>
      </c>
      <c r="Z33" s="20">
        <v>236.06</v>
      </c>
      <c r="AA33" s="21">
        <v>88904000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-1096160000</v>
      </c>
      <c r="D35" s="17"/>
      <c r="E35" s="18">
        <v>-1110477000</v>
      </c>
      <c r="F35" s="19">
        <v>-1110477000</v>
      </c>
      <c r="G35" s="19"/>
      <c r="H35" s="19">
        <v>-45908413</v>
      </c>
      <c r="I35" s="19">
        <v>-213817695</v>
      </c>
      <c r="J35" s="19">
        <v>-259726108</v>
      </c>
      <c r="K35" s="19"/>
      <c r="L35" s="19"/>
      <c r="M35" s="19">
        <v>-151140773</v>
      </c>
      <c r="N35" s="19">
        <v>-151140773</v>
      </c>
      <c r="O35" s="19">
        <v>-123257789</v>
      </c>
      <c r="P35" s="19">
        <v>-48224493</v>
      </c>
      <c r="Q35" s="19">
        <v>-224305999</v>
      </c>
      <c r="R35" s="19">
        <v>-395788281</v>
      </c>
      <c r="S35" s="19"/>
      <c r="T35" s="19">
        <v>-11666667</v>
      </c>
      <c r="U35" s="19">
        <v>-270712644</v>
      </c>
      <c r="V35" s="19">
        <v>-282379311</v>
      </c>
      <c r="W35" s="19">
        <v>-1089034473</v>
      </c>
      <c r="X35" s="19">
        <v>-1110477000</v>
      </c>
      <c r="Y35" s="19">
        <v>21442527</v>
      </c>
      <c r="Z35" s="20">
        <v>-1.93</v>
      </c>
      <c r="AA35" s="21">
        <v>-1110477000</v>
      </c>
    </row>
    <row r="36" spans="1:27" ht="13.5">
      <c r="A36" s="23" t="s">
        <v>57</v>
      </c>
      <c r="B36" s="24"/>
      <c r="C36" s="25">
        <f aca="true" t="shared" si="2" ref="C36:Y36">SUM(C31:C35)</f>
        <v>-1096160000</v>
      </c>
      <c r="D36" s="25">
        <f>SUM(D31:D35)</f>
        <v>0</v>
      </c>
      <c r="E36" s="26">
        <f t="shared" si="2"/>
        <v>-21573000</v>
      </c>
      <c r="F36" s="27">
        <f t="shared" si="2"/>
        <v>-21573000</v>
      </c>
      <c r="G36" s="27">
        <f t="shared" si="2"/>
        <v>0</v>
      </c>
      <c r="H36" s="27">
        <f t="shared" si="2"/>
        <v>-45908413</v>
      </c>
      <c r="I36" s="27">
        <f t="shared" si="2"/>
        <v>-219937695</v>
      </c>
      <c r="J36" s="27">
        <f t="shared" si="2"/>
        <v>-265846108</v>
      </c>
      <c r="K36" s="27">
        <f t="shared" si="2"/>
        <v>0</v>
      </c>
      <c r="L36" s="27">
        <f t="shared" si="2"/>
        <v>0</v>
      </c>
      <c r="M36" s="27">
        <f t="shared" si="2"/>
        <v>-165507773</v>
      </c>
      <c r="N36" s="27">
        <f t="shared" si="2"/>
        <v>-165507773</v>
      </c>
      <c r="O36" s="27">
        <f t="shared" si="2"/>
        <v>-123257789</v>
      </c>
      <c r="P36" s="27">
        <f t="shared" si="2"/>
        <v>-48224493</v>
      </c>
      <c r="Q36" s="27">
        <f t="shared" si="2"/>
        <v>-183999</v>
      </c>
      <c r="R36" s="27">
        <f t="shared" si="2"/>
        <v>-171666281</v>
      </c>
      <c r="S36" s="27">
        <f t="shared" si="2"/>
        <v>0</v>
      </c>
      <c r="T36" s="27">
        <f t="shared" si="2"/>
        <v>83469333</v>
      </c>
      <c r="U36" s="27">
        <f t="shared" si="2"/>
        <v>-270712644</v>
      </c>
      <c r="V36" s="27">
        <f t="shared" si="2"/>
        <v>-187243311</v>
      </c>
      <c r="W36" s="27">
        <f t="shared" si="2"/>
        <v>-790263473</v>
      </c>
      <c r="X36" s="27">
        <f t="shared" si="2"/>
        <v>-21573000</v>
      </c>
      <c r="Y36" s="27">
        <f t="shared" si="2"/>
        <v>-768690473</v>
      </c>
      <c r="Z36" s="28">
        <f>+IF(X36&lt;&gt;0,+(Y36/X36)*100,0)</f>
        <v>3563.2061975617667</v>
      </c>
      <c r="AA36" s="29">
        <f>SUM(AA31:AA35)</f>
        <v>-21573000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1049564000</v>
      </c>
      <c r="D38" s="31">
        <f>+D17+D27+D36</f>
        <v>0</v>
      </c>
      <c r="E38" s="32">
        <f t="shared" si="3"/>
        <v>-804221797</v>
      </c>
      <c r="F38" s="33">
        <f t="shared" si="3"/>
        <v>-1127874898</v>
      </c>
      <c r="G38" s="33">
        <f t="shared" si="3"/>
        <v>782974656</v>
      </c>
      <c r="H38" s="33">
        <f t="shared" si="3"/>
        <v>45962066</v>
      </c>
      <c r="I38" s="33">
        <f t="shared" si="3"/>
        <v>-2203631262</v>
      </c>
      <c r="J38" s="33">
        <f t="shared" si="3"/>
        <v>-1374694540</v>
      </c>
      <c r="K38" s="33">
        <f t="shared" si="3"/>
        <v>-267100372</v>
      </c>
      <c r="L38" s="33">
        <f t="shared" si="3"/>
        <v>797043304</v>
      </c>
      <c r="M38" s="33">
        <f t="shared" si="3"/>
        <v>-313108487</v>
      </c>
      <c r="N38" s="33">
        <f t="shared" si="3"/>
        <v>216834445</v>
      </c>
      <c r="O38" s="33">
        <f t="shared" si="3"/>
        <v>-448934070</v>
      </c>
      <c r="P38" s="33">
        <f t="shared" si="3"/>
        <v>-861238641</v>
      </c>
      <c r="Q38" s="33">
        <f t="shared" si="3"/>
        <v>1181976264</v>
      </c>
      <c r="R38" s="33">
        <f t="shared" si="3"/>
        <v>-128196447</v>
      </c>
      <c r="S38" s="33">
        <f t="shared" si="3"/>
        <v>677078855</v>
      </c>
      <c r="T38" s="33">
        <f t="shared" si="3"/>
        <v>284288424</v>
      </c>
      <c r="U38" s="33">
        <f t="shared" si="3"/>
        <v>938968847</v>
      </c>
      <c r="V38" s="33">
        <f t="shared" si="3"/>
        <v>1900336126</v>
      </c>
      <c r="W38" s="33">
        <f t="shared" si="3"/>
        <v>614279584</v>
      </c>
      <c r="X38" s="33">
        <f t="shared" si="3"/>
        <v>-1127874898</v>
      </c>
      <c r="Y38" s="33">
        <f t="shared" si="3"/>
        <v>1742154482</v>
      </c>
      <c r="Z38" s="34">
        <f>+IF(X38&lt;&gt;0,+(Y38/X38)*100,0)</f>
        <v>-154.46345025403696</v>
      </c>
      <c r="AA38" s="35">
        <f>+AA17+AA27+AA36</f>
        <v>-1127874898</v>
      </c>
    </row>
    <row r="39" spans="1:27" ht="13.5">
      <c r="A39" s="22" t="s">
        <v>59</v>
      </c>
      <c r="B39" s="16"/>
      <c r="C39" s="31">
        <v>6166765000</v>
      </c>
      <c r="D39" s="31"/>
      <c r="E39" s="32">
        <v>6243060037</v>
      </c>
      <c r="F39" s="33">
        <v>7216329267</v>
      </c>
      <c r="G39" s="33">
        <v>6904509540</v>
      </c>
      <c r="H39" s="33">
        <v>7687484196</v>
      </c>
      <c r="I39" s="33">
        <v>7733446262</v>
      </c>
      <c r="J39" s="33">
        <v>6904509540</v>
      </c>
      <c r="K39" s="33">
        <v>5529815000</v>
      </c>
      <c r="L39" s="33">
        <v>5262714628</v>
      </c>
      <c r="M39" s="33">
        <v>6059757932</v>
      </c>
      <c r="N39" s="33">
        <v>5529815000</v>
      </c>
      <c r="O39" s="33">
        <v>5746649445</v>
      </c>
      <c r="P39" s="33">
        <v>5297715375</v>
      </c>
      <c r="Q39" s="33">
        <v>4436476734</v>
      </c>
      <c r="R39" s="33">
        <v>5746649445</v>
      </c>
      <c r="S39" s="33">
        <v>5618452998</v>
      </c>
      <c r="T39" s="33">
        <v>6295531853</v>
      </c>
      <c r="U39" s="33">
        <v>6579820277</v>
      </c>
      <c r="V39" s="33">
        <v>5618452998</v>
      </c>
      <c r="W39" s="33">
        <v>6904509540</v>
      </c>
      <c r="X39" s="33">
        <v>7216329267</v>
      </c>
      <c r="Y39" s="33">
        <v>-311819727</v>
      </c>
      <c r="Z39" s="34">
        <v>-4.32</v>
      </c>
      <c r="AA39" s="35">
        <v>7216329267</v>
      </c>
    </row>
    <row r="40" spans="1:27" ht="13.5">
      <c r="A40" s="41" t="s">
        <v>60</v>
      </c>
      <c r="B40" s="42"/>
      <c r="C40" s="43">
        <v>7216329000</v>
      </c>
      <c r="D40" s="43"/>
      <c r="E40" s="44">
        <v>5438838242</v>
      </c>
      <c r="F40" s="45">
        <v>6088454369</v>
      </c>
      <c r="G40" s="45">
        <v>7687484196</v>
      </c>
      <c r="H40" s="45">
        <v>7733446262</v>
      </c>
      <c r="I40" s="45">
        <v>5529815000</v>
      </c>
      <c r="J40" s="45">
        <v>5529815000</v>
      </c>
      <c r="K40" s="45">
        <v>5262714628</v>
      </c>
      <c r="L40" s="45">
        <v>6059757932</v>
      </c>
      <c r="M40" s="45">
        <v>5746649445</v>
      </c>
      <c r="N40" s="45">
        <v>5746649445</v>
      </c>
      <c r="O40" s="45">
        <v>5297715375</v>
      </c>
      <c r="P40" s="45">
        <v>4436476734</v>
      </c>
      <c r="Q40" s="45">
        <v>5618452998</v>
      </c>
      <c r="R40" s="45">
        <v>5297715375</v>
      </c>
      <c r="S40" s="45">
        <v>6295531853</v>
      </c>
      <c r="T40" s="45">
        <v>6579820277</v>
      </c>
      <c r="U40" s="45">
        <v>7518789124</v>
      </c>
      <c r="V40" s="45">
        <v>7518789124</v>
      </c>
      <c r="W40" s="45">
        <v>7518789124</v>
      </c>
      <c r="X40" s="45">
        <v>6088454369</v>
      </c>
      <c r="Y40" s="45">
        <v>1430334755</v>
      </c>
      <c r="Z40" s="46">
        <v>23.49</v>
      </c>
      <c r="AA40" s="47">
        <v>6088454369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62418791</v>
      </c>
      <c r="D6" s="17"/>
      <c r="E6" s="18">
        <v>61670557</v>
      </c>
      <c r="F6" s="19">
        <v>66591163</v>
      </c>
      <c r="G6" s="19"/>
      <c r="H6" s="19">
        <v>3444168</v>
      </c>
      <c r="I6" s="19">
        <v>4356989</v>
      </c>
      <c r="J6" s="19">
        <v>7801157</v>
      </c>
      <c r="K6" s="19">
        <v>4375292</v>
      </c>
      <c r="L6" s="19">
        <v>4334400</v>
      </c>
      <c r="M6" s="19">
        <v>4166635</v>
      </c>
      <c r="N6" s="19">
        <v>12876327</v>
      </c>
      <c r="O6" s="19">
        <v>4152300</v>
      </c>
      <c r="P6" s="19">
        <v>4282762</v>
      </c>
      <c r="Q6" s="19">
        <v>4276059</v>
      </c>
      <c r="R6" s="19">
        <v>12711121</v>
      </c>
      <c r="S6" s="19">
        <v>3625713</v>
      </c>
      <c r="T6" s="19">
        <v>3512484</v>
      </c>
      <c r="U6" s="19">
        <v>3735882</v>
      </c>
      <c r="V6" s="19">
        <v>10874079</v>
      </c>
      <c r="W6" s="19">
        <v>44262684</v>
      </c>
      <c r="X6" s="19">
        <v>66591163</v>
      </c>
      <c r="Y6" s="19">
        <v>-22328479</v>
      </c>
      <c r="Z6" s="20">
        <v>-33.53</v>
      </c>
      <c r="AA6" s="21">
        <v>66591163</v>
      </c>
    </row>
    <row r="7" spans="1:27" ht="13.5">
      <c r="A7" s="22" t="s">
        <v>34</v>
      </c>
      <c r="B7" s="16"/>
      <c r="C7" s="17">
        <v>114450302</v>
      </c>
      <c r="D7" s="17"/>
      <c r="E7" s="18">
        <v>129230460</v>
      </c>
      <c r="F7" s="19">
        <v>129880437</v>
      </c>
      <c r="G7" s="19">
        <v>3577904</v>
      </c>
      <c r="H7" s="19">
        <v>10838617</v>
      </c>
      <c r="I7" s="19">
        <v>2563796</v>
      </c>
      <c r="J7" s="19">
        <v>16980317</v>
      </c>
      <c r="K7" s="19">
        <v>2318871</v>
      </c>
      <c r="L7" s="19">
        <v>9924845</v>
      </c>
      <c r="M7" s="19">
        <v>8587950</v>
      </c>
      <c r="N7" s="19">
        <v>20831666</v>
      </c>
      <c r="O7" s="19">
        <v>9890527</v>
      </c>
      <c r="P7" s="19">
        <v>8995739</v>
      </c>
      <c r="Q7" s="19">
        <v>9345681</v>
      </c>
      <c r="R7" s="19">
        <v>28231947</v>
      </c>
      <c r="S7" s="19">
        <v>9126249</v>
      </c>
      <c r="T7" s="19">
        <v>9964946</v>
      </c>
      <c r="U7" s="19">
        <v>9804704</v>
      </c>
      <c r="V7" s="19">
        <v>28895899</v>
      </c>
      <c r="W7" s="19">
        <v>94939829</v>
      </c>
      <c r="X7" s="19">
        <v>129880437</v>
      </c>
      <c r="Y7" s="19">
        <v>-34940608</v>
      </c>
      <c r="Z7" s="20">
        <v>-26.9</v>
      </c>
      <c r="AA7" s="21">
        <v>129880437</v>
      </c>
    </row>
    <row r="8" spans="1:27" ht="13.5">
      <c r="A8" s="22" t="s">
        <v>35</v>
      </c>
      <c r="B8" s="16"/>
      <c r="C8" s="17">
        <v>8641705</v>
      </c>
      <c r="D8" s="17"/>
      <c r="E8" s="18">
        <v>8788764</v>
      </c>
      <c r="F8" s="19">
        <v>8516264</v>
      </c>
      <c r="G8" s="19">
        <v>227308</v>
      </c>
      <c r="H8" s="19">
        <v>347802</v>
      </c>
      <c r="I8" s="19">
        <v>478840</v>
      </c>
      <c r="J8" s="19">
        <v>1053950</v>
      </c>
      <c r="K8" s="19">
        <v>714115</v>
      </c>
      <c r="L8" s="19">
        <v>843590</v>
      </c>
      <c r="M8" s="19">
        <v>958062</v>
      </c>
      <c r="N8" s="19">
        <v>2515767</v>
      </c>
      <c r="O8" s="19">
        <v>589937</v>
      </c>
      <c r="P8" s="19">
        <v>6876657</v>
      </c>
      <c r="Q8" s="19">
        <v>454307</v>
      </c>
      <c r="R8" s="19">
        <v>7920901</v>
      </c>
      <c r="S8" s="19">
        <v>593372</v>
      </c>
      <c r="T8" s="19">
        <v>707359</v>
      </c>
      <c r="U8" s="19">
        <v>812445</v>
      </c>
      <c r="V8" s="19">
        <v>2113176</v>
      </c>
      <c r="W8" s="19">
        <v>13603794</v>
      </c>
      <c r="X8" s="19">
        <v>8516264</v>
      </c>
      <c r="Y8" s="19">
        <v>5087530</v>
      </c>
      <c r="Z8" s="20">
        <v>59.74</v>
      </c>
      <c r="AA8" s="21">
        <v>8516264</v>
      </c>
    </row>
    <row r="9" spans="1:27" ht="13.5">
      <c r="A9" s="22" t="s">
        <v>36</v>
      </c>
      <c r="B9" s="16"/>
      <c r="C9" s="17">
        <v>64716537</v>
      </c>
      <c r="D9" s="17"/>
      <c r="E9" s="18">
        <v>43214001</v>
      </c>
      <c r="F9" s="19">
        <v>45214001</v>
      </c>
      <c r="G9" s="19"/>
      <c r="H9" s="19">
        <v>13991764</v>
      </c>
      <c r="I9" s="19"/>
      <c r="J9" s="19">
        <v>13991764</v>
      </c>
      <c r="K9" s="19">
        <v>11561945</v>
      </c>
      <c r="L9" s="19">
        <v>1390034</v>
      </c>
      <c r="M9" s="19">
        <v>250318</v>
      </c>
      <c r="N9" s="19">
        <v>13202297</v>
      </c>
      <c r="O9" s="19">
        <v>12138000</v>
      </c>
      <c r="P9" s="19">
        <v>20981015</v>
      </c>
      <c r="Q9" s="19">
        <v>10903749</v>
      </c>
      <c r="R9" s="19">
        <v>44022764</v>
      </c>
      <c r="S9" s="19">
        <v>3516632</v>
      </c>
      <c r="T9" s="19">
        <v>260659</v>
      </c>
      <c r="U9" s="19">
        <v>6873338</v>
      </c>
      <c r="V9" s="19">
        <v>10650629</v>
      </c>
      <c r="W9" s="19">
        <v>81867454</v>
      </c>
      <c r="X9" s="19">
        <v>45214001</v>
      </c>
      <c r="Y9" s="19">
        <v>36653453</v>
      </c>
      <c r="Z9" s="20">
        <v>81.07</v>
      </c>
      <c r="AA9" s="21">
        <v>45214001</v>
      </c>
    </row>
    <row r="10" spans="1:27" ht="13.5">
      <c r="A10" s="22" t="s">
        <v>37</v>
      </c>
      <c r="B10" s="16"/>
      <c r="C10" s="17">
        <v>21874989</v>
      </c>
      <c r="D10" s="17"/>
      <c r="E10" s="18">
        <v>24551000</v>
      </c>
      <c r="F10" s="19">
        <v>24551000</v>
      </c>
      <c r="G10" s="19">
        <v>10832000</v>
      </c>
      <c r="H10" s="19">
        <v>3070000</v>
      </c>
      <c r="I10" s="19"/>
      <c r="J10" s="19">
        <v>13902000</v>
      </c>
      <c r="K10" s="19"/>
      <c r="L10" s="19"/>
      <c r="M10" s="19">
        <v>2756000</v>
      </c>
      <c r="N10" s="19">
        <v>2756000</v>
      </c>
      <c r="O10" s="19"/>
      <c r="P10" s="19"/>
      <c r="Q10" s="19">
        <v>6559000</v>
      </c>
      <c r="R10" s="19">
        <v>6559000</v>
      </c>
      <c r="S10" s="19"/>
      <c r="T10" s="19"/>
      <c r="U10" s="19">
        <v>1886335</v>
      </c>
      <c r="V10" s="19">
        <v>1886335</v>
      </c>
      <c r="W10" s="19">
        <v>25103335</v>
      </c>
      <c r="X10" s="19">
        <v>24551000</v>
      </c>
      <c r="Y10" s="19">
        <v>552335</v>
      </c>
      <c r="Z10" s="20">
        <v>2.25</v>
      </c>
      <c r="AA10" s="21">
        <v>24551000</v>
      </c>
    </row>
    <row r="11" spans="1:27" ht="13.5">
      <c r="A11" s="22" t="s">
        <v>38</v>
      </c>
      <c r="B11" s="16"/>
      <c r="C11" s="17">
        <v>3987004</v>
      </c>
      <c r="D11" s="17"/>
      <c r="E11" s="18">
        <v>2932200</v>
      </c>
      <c r="F11" s="19">
        <v>3932200</v>
      </c>
      <c r="G11" s="19">
        <v>260916</v>
      </c>
      <c r="H11" s="19">
        <v>350276</v>
      </c>
      <c r="I11" s="19">
        <v>361994</v>
      </c>
      <c r="J11" s="19">
        <v>973186</v>
      </c>
      <c r="K11" s="19">
        <v>560224</v>
      </c>
      <c r="L11" s="19">
        <v>339694</v>
      </c>
      <c r="M11" s="19">
        <v>60795</v>
      </c>
      <c r="N11" s="19">
        <v>960713</v>
      </c>
      <c r="O11" s="19">
        <v>740867</v>
      </c>
      <c r="P11" s="19">
        <v>398302</v>
      </c>
      <c r="Q11" s="19">
        <v>284785</v>
      </c>
      <c r="R11" s="19">
        <v>1423954</v>
      </c>
      <c r="S11" s="19">
        <v>382932</v>
      </c>
      <c r="T11" s="19">
        <v>353435</v>
      </c>
      <c r="U11" s="19">
        <v>370975</v>
      </c>
      <c r="V11" s="19">
        <v>1107342</v>
      </c>
      <c r="W11" s="19">
        <v>4465195</v>
      </c>
      <c r="X11" s="19">
        <v>3932200</v>
      </c>
      <c r="Y11" s="19">
        <v>532995</v>
      </c>
      <c r="Z11" s="20">
        <v>13.55</v>
      </c>
      <c r="AA11" s="21">
        <v>3932200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-227367006</v>
      </c>
      <c r="D14" s="17"/>
      <c r="E14" s="18">
        <v>-235810430</v>
      </c>
      <c r="F14" s="19">
        <v>-243659781</v>
      </c>
      <c r="G14" s="19">
        <v>7456019</v>
      </c>
      <c r="H14" s="19">
        <v>-40659402</v>
      </c>
      <c r="I14" s="19">
        <v>-18985830</v>
      </c>
      <c r="J14" s="19">
        <v>-52189213</v>
      </c>
      <c r="K14" s="19">
        <v>-17818688</v>
      </c>
      <c r="L14" s="19">
        <v>-27070044</v>
      </c>
      <c r="M14" s="19">
        <v>-11581480</v>
      </c>
      <c r="N14" s="19">
        <v>-56470212</v>
      </c>
      <c r="O14" s="19">
        <v>-15182609</v>
      </c>
      <c r="P14" s="19">
        <v>-41453424</v>
      </c>
      <c r="Q14" s="19">
        <v>-26701464</v>
      </c>
      <c r="R14" s="19">
        <v>-83337497</v>
      </c>
      <c r="S14" s="19">
        <v>-15056810</v>
      </c>
      <c r="T14" s="19">
        <v>-9867997</v>
      </c>
      <c r="U14" s="19">
        <v>-22960902</v>
      </c>
      <c r="V14" s="19">
        <v>-47885709</v>
      </c>
      <c r="W14" s="19">
        <v>-239882631</v>
      </c>
      <c r="X14" s="19">
        <v>-243659781</v>
      </c>
      <c r="Y14" s="19">
        <v>3777150</v>
      </c>
      <c r="Z14" s="20">
        <v>-1.55</v>
      </c>
      <c r="AA14" s="21">
        <v>-243659781</v>
      </c>
    </row>
    <row r="15" spans="1:27" ht="13.5">
      <c r="A15" s="22" t="s">
        <v>42</v>
      </c>
      <c r="B15" s="16"/>
      <c r="C15" s="17">
        <v>-626546</v>
      </c>
      <c r="D15" s="17"/>
      <c r="E15" s="18">
        <v>-585043</v>
      </c>
      <c r="F15" s="19">
        <v>-585048</v>
      </c>
      <c r="G15" s="19"/>
      <c r="H15" s="19"/>
      <c r="I15" s="19">
        <v>-329492</v>
      </c>
      <c r="J15" s="19">
        <v>-329492</v>
      </c>
      <c r="K15" s="19"/>
      <c r="L15" s="19"/>
      <c r="M15" s="19">
        <v>-5506672</v>
      </c>
      <c r="N15" s="19">
        <v>-5506672</v>
      </c>
      <c r="O15" s="19"/>
      <c r="P15" s="19"/>
      <c r="Q15" s="19">
        <v>-255549</v>
      </c>
      <c r="R15" s="19">
        <v>-255549</v>
      </c>
      <c r="S15" s="19"/>
      <c r="T15" s="19"/>
      <c r="U15" s="19"/>
      <c r="V15" s="19"/>
      <c r="W15" s="19">
        <v>-6091713</v>
      </c>
      <c r="X15" s="19">
        <v>-585048</v>
      </c>
      <c r="Y15" s="19">
        <v>-5506665</v>
      </c>
      <c r="Z15" s="20">
        <v>941.23</v>
      </c>
      <c r="AA15" s="21">
        <v>-585048</v>
      </c>
    </row>
    <row r="16" spans="1:27" ht="13.5">
      <c r="A16" s="22" t="s">
        <v>43</v>
      </c>
      <c r="B16" s="16"/>
      <c r="C16" s="17"/>
      <c r="D16" s="17"/>
      <c r="E16" s="18">
        <v>-300000</v>
      </c>
      <c r="F16" s="19">
        <v>-300000</v>
      </c>
      <c r="G16" s="19">
        <v>-13162</v>
      </c>
      <c r="H16" s="19">
        <v>-14684</v>
      </c>
      <c r="I16" s="19"/>
      <c r="J16" s="19">
        <v>-27846</v>
      </c>
      <c r="K16" s="19">
        <v>-230599</v>
      </c>
      <c r="L16" s="19">
        <v>-335305</v>
      </c>
      <c r="M16" s="19">
        <v>-478909</v>
      </c>
      <c r="N16" s="19">
        <v>-1044813</v>
      </c>
      <c r="O16" s="19">
        <v>-411716</v>
      </c>
      <c r="P16" s="19">
        <v>-327373</v>
      </c>
      <c r="Q16" s="19">
        <v>-478789</v>
      </c>
      <c r="R16" s="19">
        <v>-1217878</v>
      </c>
      <c r="S16" s="19"/>
      <c r="T16" s="19">
        <v>-359635</v>
      </c>
      <c r="U16" s="19">
        <v>-365425</v>
      </c>
      <c r="V16" s="19">
        <v>-725060</v>
      </c>
      <c r="W16" s="19">
        <v>-3015597</v>
      </c>
      <c r="X16" s="19">
        <v>-300000</v>
      </c>
      <c r="Y16" s="19">
        <v>-2715597</v>
      </c>
      <c r="Z16" s="20">
        <v>905.2</v>
      </c>
      <c r="AA16" s="21">
        <v>-300000</v>
      </c>
    </row>
    <row r="17" spans="1:27" ht="13.5">
      <c r="A17" s="23" t="s">
        <v>44</v>
      </c>
      <c r="B17" s="24"/>
      <c r="C17" s="25">
        <f aca="true" t="shared" si="0" ref="C17:Y17">SUM(C6:C16)</f>
        <v>48095776</v>
      </c>
      <c r="D17" s="25">
        <f>SUM(D6:D16)</f>
        <v>0</v>
      </c>
      <c r="E17" s="26">
        <f t="shared" si="0"/>
        <v>33691509</v>
      </c>
      <c r="F17" s="27">
        <f t="shared" si="0"/>
        <v>34140236</v>
      </c>
      <c r="G17" s="27">
        <f t="shared" si="0"/>
        <v>22340985</v>
      </c>
      <c r="H17" s="27">
        <f t="shared" si="0"/>
        <v>-8631459</v>
      </c>
      <c r="I17" s="27">
        <f t="shared" si="0"/>
        <v>-11553703</v>
      </c>
      <c r="J17" s="27">
        <f t="shared" si="0"/>
        <v>2155823</v>
      </c>
      <c r="K17" s="27">
        <f t="shared" si="0"/>
        <v>1481160</v>
      </c>
      <c r="L17" s="27">
        <f t="shared" si="0"/>
        <v>-10572786</v>
      </c>
      <c r="M17" s="27">
        <f t="shared" si="0"/>
        <v>-787301</v>
      </c>
      <c r="N17" s="27">
        <f t="shared" si="0"/>
        <v>-9878927</v>
      </c>
      <c r="O17" s="27">
        <f t="shared" si="0"/>
        <v>11917306</v>
      </c>
      <c r="P17" s="27">
        <f t="shared" si="0"/>
        <v>-246322</v>
      </c>
      <c r="Q17" s="27">
        <f t="shared" si="0"/>
        <v>4387779</v>
      </c>
      <c r="R17" s="27">
        <f t="shared" si="0"/>
        <v>16058763</v>
      </c>
      <c r="S17" s="27">
        <f t="shared" si="0"/>
        <v>2188088</v>
      </c>
      <c r="T17" s="27">
        <f t="shared" si="0"/>
        <v>4571251</v>
      </c>
      <c r="U17" s="27">
        <f t="shared" si="0"/>
        <v>157352</v>
      </c>
      <c r="V17" s="27">
        <f t="shared" si="0"/>
        <v>6916691</v>
      </c>
      <c r="W17" s="27">
        <f t="shared" si="0"/>
        <v>15252350</v>
      </c>
      <c r="X17" s="27">
        <f t="shared" si="0"/>
        <v>34140236</v>
      </c>
      <c r="Y17" s="27">
        <f t="shared" si="0"/>
        <v>-18887886</v>
      </c>
      <c r="Z17" s="28">
        <f>+IF(X17&lt;&gt;0,+(Y17/X17)*100,0)</f>
        <v>-55.324415449266375</v>
      </c>
      <c r="AA17" s="29">
        <f>SUM(AA6:AA16)</f>
        <v>34140236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891036</v>
      </c>
      <c r="D21" s="17"/>
      <c r="E21" s="18"/>
      <c r="F21" s="19"/>
      <c r="G21" s="36"/>
      <c r="H21" s="36"/>
      <c r="I21" s="36"/>
      <c r="J21" s="19"/>
      <c r="K21" s="36"/>
      <c r="L21" s="36">
        <v>3794</v>
      </c>
      <c r="M21" s="19"/>
      <c r="N21" s="36">
        <v>3794</v>
      </c>
      <c r="O21" s="36">
        <v>8895</v>
      </c>
      <c r="P21" s="36"/>
      <c r="Q21" s="19"/>
      <c r="R21" s="36">
        <v>8895</v>
      </c>
      <c r="S21" s="36">
        <v>-310</v>
      </c>
      <c r="T21" s="19">
        <v>7500</v>
      </c>
      <c r="U21" s="36"/>
      <c r="V21" s="36">
        <v>7190</v>
      </c>
      <c r="W21" s="36">
        <v>19879</v>
      </c>
      <c r="X21" s="19"/>
      <c r="Y21" s="36">
        <v>19879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>
        <v>-4250</v>
      </c>
      <c r="F22" s="36">
        <v>-4250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-4250</v>
      </c>
      <c r="Y22" s="19">
        <v>4250</v>
      </c>
      <c r="Z22" s="20">
        <v>-100</v>
      </c>
      <c r="AA22" s="21">
        <v>-4250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>
        <v>-5395543</v>
      </c>
      <c r="L23" s="36"/>
      <c r="M23" s="19"/>
      <c r="N23" s="36">
        <v>-5395543</v>
      </c>
      <c r="O23" s="36"/>
      <c r="P23" s="36"/>
      <c r="Q23" s="19"/>
      <c r="R23" s="36"/>
      <c r="S23" s="36"/>
      <c r="T23" s="19"/>
      <c r="U23" s="36"/>
      <c r="V23" s="36"/>
      <c r="W23" s="36">
        <v>-5395543</v>
      </c>
      <c r="X23" s="19"/>
      <c r="Y23" s="36">
        <v>-5395543</v>
      </c>
      <c r="Z23" s="37"/>
      <c r="AA23" s="38"/>
    </row>
    <row r="24" spans="1:27" ht="13.5">
      <c r="A24" s="22" t="s">
        <v>49</v>
      </c>
      <c r="B24" s="16"/>
      <c r="C24" s="17">
        <v>-14645</v>
      </c>
      <c r="D24" s="17"/>
      <c r="E24" s="18">
        <v>5859235</v>
      </c>
      <c r="F24" s="19">
        <v>5859235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5859235</v>
      </c>
      <c r="Y24" s="19">
        <v>-5859235</v>
      </c>
      <c r="Z24" s="20">
        <v>-100</v>
      </c>
      <c r="AA24" s="21">
        <v>5859235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-36548834</v>
      </c>
      <c r="D26" s="17"/>
      <c r="E26" s="18">
        <v>-36714104</v>
      </c>
      <c r="F26" s="19">
        <v>-37162872</v>
      </c>
      <c r="G26" s="19">
        <v>-1510234</v>
      </c>
      <c r="H26" s="19">
        <v>-213899</v>
      </c>
      <c r="I26" s="19"/>
      <c r="J26" s="19">
        <v>-1724133</v>
      </c>
      <c r="K26" s="19"/>
      <c r="L26" s="19">
        <v>-1924587</v>
      </c>
      <c r="M26" s="19">
        <v>-2922099</v>
      </c>
      <c r="N26" s="19">
        <v>-4846686</v>
      </c>
      <c r="O26" s="19">
        <v>-5124351</v>
      </c>
      <c r="P26" s="19">
        <v>-3884205</v>
      </c>
      <c r="Q26" s="19">
        <v>-3521657</v>
      </c>
      <c r="R26" s="19">
        <v>-12530213</v>
      </c>
      <c r="S26" s="19">
        <v>-605467</v>
      </c>
      <c r="T26" s="19">
        <v>-3311422</v>
      </c>
      <c r="U26" s="19">
        <v>-4623709</v>
      </c>
      <c r="V26" s="19">
        <v>-8540598</v>
      </c>
      <c r="W26" s="19">
        <v>-27641630</v>
      </c>
      <c r="X26" s="19">
        <v>-37162872</v>
      </c>
      <c r="Y26" s="19">
        <v>9521242</v>
      </c>
      <c r="Z26" s="20">
        <v>-25.62</v>
      </c>
      <c r="AA26" s="21">
        <v>-37162872</v>
      </c>
    </row>
    <row r="27" spans="1:27" ht="13.5">
      <c r="A27" s="23" t="s">
        <v>51</v>
      </c>
      <c r="B27" s="24"/>
      <c r="C27" s="25">
        <f aca="true" t="shared" si="1" ref="C27:Y27">SUM(C21:C26)</f>
        <v>-35672443</v>
      </c>
      <c r="D27" s="25">
        <f>SUM(D21:D26)</f>
        <v>0</v>
      </c>
      <c r="E27" s="26">
        <f t="shared" si="1"/>
        <v>-30859119</v>
      </c>
      <c r="F27" s="27">
        <f t="shared" si="1"/>
        <v>-31307887</v>
      </c>
      <c r="G27" s="27">
        <f t="shared" si="1"/>
        <v>-1510234</v>
      </c>
      <c r="H27" s="27">
        <f t="shared" si="1"/>
        <v>-213899</v>
      </c>
      <c r="I27" s="27">
        <f t="shared" si="1"/>
        <v>0</v>
      </c>
      <c r="J27" s="27">
        <f t="shared" si="1"/>
        <v>-1724133</v>
      </c>
      <c r="K27" s="27">
        <f t="shared" si="1"/>
        <v>-5395543</v>
      </c>
      <c r="L27" s="27">
        <f t="shared" si="1"/>
        <v>-1920793</v>
      </c>
      <c r="M27" s="27">
        <f t="shared" si="1"/>
        <v>-2922099</v>
      </c>
      <c r="N27" s="27">
        <f t="shared" si="1"/>
        <v>-10238435</v>
      </c>
      <c r="O27" s="27">
        <f t="shared" si="1"/>
        <v>-5115456</v>
      </c>
      <c r="P27" s="27">
        <f t="shared" si="1"/>
        <v>-3884205</v>
      </c>
      <c r="Q27" s="27">
        <f t="shared" si="1"/>
        <v>-3521657</v>
      </c>
      <c r="R27" s="27">
        <f t="shared" si="1"/>
        <v>-12521318</v>
      </c>
      <c r="S27" s="27">
        <f t="shared" si="1"/>
        <v>-605777</v>
      </c>
      <c r="T27" s="27">
        <f t="shared" si="1"/>
        <v>-3303922</v>
      </c>
      <c r="U27" s="27">
        <f t="shared" si="1"/>
        <v>-4623709</v>
      </c>
      <c r="V27" s="27">
        <f t="shared" si="1"/>
        <v>-8533408</v>
      </c>
      <c r="W27" s="27">
        <f t="shared" si="1"/>
        <v>-33017294</v>
      </c>
      <c r="X27" s="27">
        <f t="shared" si="1"/>
        <v>-31307887</v>
      </c>
      <c r="Y27" s="27">
        <f t="shared" si="1"/>
        <v>-1709407</v>
      </c>
      <c r="Z27" s="28">
        <f>+IF(X27&lt;&gt;0,+(Y27/X27)*100,0)</f>
        <v>5.4599884048386915</v>
      </c>
      <c r="AA27" s="29">
        <f>SUM(AA21:AA26)</f>
        <v>-31307887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245484</v>
      </c>
      <c r="D33" s="17"/>
      <c r="E33" s="18">
        <v>300000</v>
      </c>
      <c r="F33" s="19">
        <v>300000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300000</v>
      </c>
      <c r="Y33" s="19">
        <v>-300000</v>
      </c>
      <c r="Z33" s="20">
        <v>-100</v>
      </c>
      <c r="AA33" s="21">
        <v>300000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-2237515</v>
      </c>
      <c r="D35" s="17"/>
      <c r="E35" s="18">
        <v>-2875809</v>
      </c>
      <c r="F35" s="19">
        <v>-2875809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-2875809</v>
      </c>
      <c r="Y35" s="19">
        <v>2875809</v>
      </c>
      <c r="Z35" s="20">
        <v>-100</v>
      </c>
      <c r="AA35" s="21">
        <v>-2875809</v>
      </c>
    </row>
    <row r="36" spans="1:27" ht="13.5">
      <c r="A36" s="23" t="s">
        <v>57</v>
      </c>
      <c r="B36" s="24"/>
      <c r="C36" s="25">
        <f aca="true" t="shared" si="2" ref="C36:Y36">SUM(C31:C35)</f>
        <v>-1992031</v>
      </c>
      <c r="D36" s="25">
        <f>SUM(D31:D35)</f>
        <v>0</v>
      </c>
      <c r="E36" s="26">
        <f t="shared" si="2"/>
        <v>-2575809</v>
      </c>
      <c r="F36" s="27">
        <f t="shared" si="2"/>
        <v>-2575809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-2575809</v>
      </c>
      <c r="Y36" s="27">
        <f t="shared" si="2"/>
        <v>2575809</v>
      </c>
      <c r="Z36" s="28">
        <f>+IF(X36&lt;&gt;0,+(Y36/X36)*100,0)</f>
        <v>-100</v>
      </c>
      <c r="AA36" s="29">
        <f>SUM(AA31:AA35)</f>
        <v>-2575809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10431302</v>
      </c>
      <c r="D38" s="31">
        <f>+D17+D27+D36</f>
        <v>0</v>
      </c>
      <c r="E38" s="32">
        <f t="shared" si="3"/>
        <v>256581</v>
      </c>
      <c r="F38" s="33">
        <f t="shared" si="3"/>
        <v>256540</v>
      </c>
      <c r="G38" s="33">
        <f t="shared" si="3"/>
        <v>20830751</v>
      </c>
      <c r="H38" s="33">
        <f t="shared" si="3"/>
        <v>-8845358</v>
      </c>
      <c r="I38" s="33">
        <f t="shared" si="3"/>
        <v>-11553703</v>
      </c>
      <c r="J38" s="33">
        <f t="shared" si="3"/>
        <v>431690</v>
      </c>
      <c r="K38" s="33">
        <f t="shared" si="3"/>
        <v>-3914383</v>
      </c>
      <c r="L38" s="33">
        <f t="shared" si="3"/>
        <v>-12493579</v>
      </c>
      <c r="M38" s="33">
        <f t="shared" si="3"/>
        <v>-3709400</v>
      </c>
      <c r="N38" s="33">
        <f t="shared" si="3"/>
        <v>-20117362</v>
      </c>
      <c r="O38" s="33">
        <f t="shared" si="3"/>
        <v>6801850</v>
      </c>
      <c r="P38" s="33">
        <f t="shared" si="3"/>
        <v>-4130527</v>
      </c>
      <c r="Q38" s="33">
        <f t="shared" si="3"/>
        <v>866122</v>
      </c>
      <c r="R38" s="33">
        <f t="shared" si="3"/>
        <v>3537445</v>
      </c>
      <c r="S38" s="33">
        <f t="shared" si="3"/>
        <v>1582311</v>
      </c>
      <c r="T38" s="33">
        <f t="shared" si="3"/>
        <v>1267329</v>
      </c>
      <c r="U38" s="33">
        <f t="shared" si="3"/>
        <v>-4466357</v>
      </c>
      <c r="V38" s="33">
        <f t="shared" si="3"/>
        <v>-1616717</v>
      </c>
      <c r="W38" s="33">
        <f t="shared" si="3"/>
        <v>-17764944</v>
      </c>
      <c r="X38" s="33">
        <f t="shared" si="3"/>
        <v>256540</v>
      </c>
      <c r="Y38" s="33">
        <f t="shared" si="3"/>
        <v>-18021484</v>
      </c>
      <c r="Z38" s="34">
        <f>+IF(X38&lt;&gt;0,+(Y38/X38)*100,0)</f>
        <v>-7024.824198955329</v>
      </c>
      <c r="AA38" s="35">
        <f>+AA17+AA27+AA36</f>
        <v>256540</v>
      </c>
    </row>
    <row r="39" spans="1:27" ht="13.5">
      <c r="A39" s="22" t="s">
        <v>59</v>
      </c>
      <c r="B39" s="16"/>
      <c r="C39" s="31">
        <v>57902590</v>
      </c>
      <c r="D39" s="31"/>
      <c r="E39" s="32">
        <v>42379093</v>
      </c>
      <c r="F39" s="33">
        <v>42379093</v>
      </c>
      <c r="G39" s="33"/>
      <c r="H39" s="33">
        <v>20830751</v>
      </c>
      <c r="I39" s="33">
        <v>11985393</v>
      </c>
      <c r="J39" s="33"/>
      <c r="K39" s="33">
        <v>431690</v>
      </c>
      <c r="L39" s="33">
        <v>-3482693</v>
      </c>
      <c r="M39" s="33">
        <v>-15976272</v>
      </c>
      <c r="N39" s="33">
        <v>431690</v>
      </c>
      <c r="O39" s="33">
        <v>-19685672</v>
      </c>
      <c r="P39" s="33">
        <v>-12883822</v>
      </c>
      <c r="Q39" s="33">
        <v>-17014349</v>
      </c>
      <c r="R39" s="33">
        <v>-19685672</v>
      </c>
      <c r="S39" s="33">
        <v>-16148227</v>
      </c>
      <c r="T39" s="33">
        <v>-14565916</v>
      </c>
      <c r="U39" s="33">
        <v>-13298587</v>
      </c>
      <c r="V39" s="33">
        <v>-16148227</v>
      </c>
      <c r="W39" s="33"/>
      <c r="X39" s="33">
        <v>42379093</v>
      </c>
      <c r="Y39" s="33">
        <v>-42379093</v>
      </c>
      <c r="Z39" s="34">
        <v>-100</v>
      </c>
      <c r="AA39" s="35">
        <v>42379093</v>
      </c>
    </row>
    <row r="40" spans="1:27" ht="13.5">
      <c r="A40" s="41" t="s">
        <v>60</v>
      </c>
      <c r="B40" s="42"/>
      <c r="C40" s="43">
        <v>68333892</v>
      </c>
      <c r="D40" s="43"/>
      <c r="E40" s="44">
        <v>42635671</v>
      </c>
      <c r="F40" s="45">
        <v>42635633</v>
      </c>
      <c r="G40" s="45">
        <v>20830751</v>
      </c>
      <c r="H40" s="45">
        <v>11985393</v>
      </c>
      <c r="I40" s="45">
        <v>431690</v>
      </c>
      <c r="J40" s="45">
        <v>431690</v>
      </c>
      <c r="K40" s="45">
        <v>-3482693</v>
      </c>
      <c r="L40" s="45">
        <v>-15976272</v>
      </c>
      <c r="M40" s="45">
        <v>-19685672</v>
      </c>
      <c r="N40" s="45">
        <v>-19685672</v>
      </c>
      <c r="O40" s="45">
        <v>-12883822</v>
      </c>
      <c r="P40" s="45">
        <v>-17014349</v>
      </c>
      <c r="Q40" s="45">
        <v>-16148227</v>
      </c>
      <c r="R40" s="45">
        <v>-12883822</v>
      </c>
      <c r="S40" s="45">
        <v>-14565916</v>
      </c>
      <c r="T40" s="45">
        <v>-13298587</v>
      </c>
      <c r="U40" s="45">
        <v>-17764944</v>
      </c>
      <c r="V40" s="45">
        <v>-17764944</v>
      </c>
      <c r="W40" s="45">
        <v>-17764944</v>
      </c>
      <c r="X40" s="45">
        <v>42635633</v>
      </c>
      <c r="Y40" s="45">
        <v>-60400577</v>
      </c>
      <c r="Z40" s="46">
        <v>-141.67</v>
      </c>
      <c r="AA40" s="47">
        <v>42635633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22006910</v>
      </c>
      <c r="D6" s="17"/>
      <c r="E6" s="18">
        <v>17663892</v>
      </c>
      <c r="F6" s="19">
        <v>17663892</v>
      </c>
      <c r="G6" s="19">
        <v>431843</v>
      </c>
      <c r="H6" s="19">
        <v>9062907</v>
      </c>
      <c r="I6" s="19">
        <v>1809791</v>
      </c>
      <c r="J6" s="19">
        <v>11304541</v>
      </c>
      <c r="K6" s="19">
        <v>660718</v>
      </c>
      <c r="L6" s="19">
        <v>660217</v>
      </c>
      <c r="M6" s="19">
        <v>555105</v>
      </c>
      <c r="N6" s="19">
        <v>1876040</v>
      </c>
      <c r="O6" s="19">
        <v>663813</v>
      </c>
      <c r="P6" s="19">
        <v>555105</v>
      </c>
      <c r="Q6" s="19">
        <v>660509</v>
      </c>
      <c r="R6" s="19">
        <v>1879427</v>
      </c>
      <c r="S6" s="19">
        <v>653195</v>
      </c>
      <c r="T6" s="19">
        <v>710658</v>
      </c>
      <c r="U6" s="19"/>
      <c r="V6" s="19">
        <v>1363853</v>
      </c>
      <c r="W6" s="19">
        <v>16423861</v>
      </c>
      <c r="X6" s="19">
        <v>17663892</v>
      </c>
      <c r="Y6" s="19">
        <v>-1240031</v>
      </c>
      <c r="Z6" s="20">
        <v>-7.02</v>
      </c>
      <c r="AA6" s="21">
        <v>17663892</v>
      </c>
    </row>
    <row r="7" spans="1:27" ht="13.5">
      <c r="A7" s="22" t="s">
        <v>34</v>
      </c>
      <c r="B7" s="16"/>
      <c r="C7" s="17">
        <v>13631465</v>
      </c>
      <c r="D7" s="17"/>
      <c r="E7" s="18">
        <v>17991823</v>
      </c>
      <c r="F7" s="19">
        <v>17991823</v>
      </c>
      <c r="G7" s="19">
        <v>963445</v>
      </c>
      <c r="H7" s="19">
        <v>831090</v>
      </c>
      <c r="I7" s="19">
        <v>1126462</v>
      </c>
      <c r="J7" s="19">
        <v>2920997</v>
      </c>
      <c r="K7" s="19">
        <v>1181489</v>
      </c>
      <c r="L7" s="19">
        <v>892647</v>
      </c>
      <c r="M7" s="19">
        <v>899800</v>
      </c>
      <c r="N7" s="19">
        <v>2973936</v>
      </c>
      <c r="O7" s="19">
        <v>1160466</v>
      </c>
      <c r="P7" s="19">
        <v>899800</v>
      </c>
      <c r="Q7" s="19">
        <v>826163</v>
      </c>
      <c r="R7" s="19">
        <v>2886429</v>
      </c>
      <c r="S7" s="19">
        <v>741396</v>
      </c>
      <c r="T7" s="19">
        <v>1291709</v>
      </c>
      <c r="U7" s="19"/>
      <c r="V7" s="19">
        <v>2033105</v>
      </c>
      <c r="W7" s="19">
        <v>10814467</v>
      </c>
      <c r="X7" s="19">
        <v>17991823</v>
      </c>
      <c r="Y7" s="19">
        <v>-7177356</v>
      </c>
      <c r="Z7" s="20">
        <v>-39.89</v>
      </c>
      <c r="AA7" s="21">
        <v>17991823</v>
      </c>
    </row>
    <row r="8" spans="1:27" ht="13.5">
      <c r="A8" s="22" t="s">
        <v>35</v>
      </c>
      <c r="B8" s="16"/>
      <c r="C8" s="17">
        <v>3103959</v>
      </c>
      <c r="D8" s="17"/>
      <c r="E8" s="18">
        <v>1974517</v>
      </c>
      <c r="F8" s="19">
        <v>1974517</v>
      </c>
      <c r="G8" s="19">
        <v>96740</v>
      </c>
      <c r="H8" s="19">
        <v>188970</v>
      </c>
      <c r="I8" s="19">
        <v>479721</v>
      </c>
      <c r="J8" s="19">
        <v>765431</v>
      </c>
      <c r="K8" s="19">
        <v>324311</v>
      </c>
      <c r="L8" s="19">
        <v>284327</v>
      </c>
      <c r="M8" s="19">
        <v>410235</v>
      </c>
      <c r="N8" s="19">
        <v>1018873</v>
      </c>
      <c r="O8" s="19">
        <v>265049</v>
      </c>
      <c r="P8" s="19">
        <v>169637</v>
      </c>
      <c r="Q8" s="19">
        <v>197822</v>
      </c>
      <c r="R8" s="19">
        <v>632508</v>
      </c>
      <c r="S8" s="19">
        <v>251603</v>
      </c>
      <c r="T8" s="19">
        <v>470602</v>
      </c>
      <c r="U8" s="19"/>
      <c r="V8" s="19">
        <v>722205</v>
      </c>
      <c r="W8" s="19">
        <v>3139017</v>
      </c>
      <c r="X8" s="19">
        <v>1974517</v>
      </c>
      <c r="Y8" s="19">
        <v>1164500</v>
      </c>
      <c r="Z8" s="20">
        <v>58.98</v>
      </c>
      <c r="AA8" s="21">
        <v>1974517</v>
      </c>
    </row>
    <row r="9" spans="1:27" ht="13.5">
      <c r="A9" s="22" t="s">
        <v>36</v>
      </c>
      <c r="B9" s="16"/>
      <c r="C9" s="17">
        <v>142359127</v>
      </c>
      <c r="D9" s="17"/>
      <c r="E9" s="18">
        <v>114939000</v>
      </c>
      <c r="F9" s="19">
        <v>114939000</v>
      </c>
      <c r="G9" s="19">
        <v>45940000</v>
      </c>
      <c r="H9" s="19">
        <v>2924357</v>
      </c>
      <c r="I9" s="19"/>
      <c r="J9" s="19">
        <v>48864357</v>
      </c>
      <c r="K9" s="19"/>
      <c r="L9" s="19">
        <v>319737</v>
      </c>
      <c r="M9" s="19">
        <v>37854939</v>
      </c>
      <c r="N9" s="19">
        <v>38174676</v>
      </c>
      <c r="O9" s="19">
        <v>524433</v>
      </c>
      <c r="P9" s="19"/>
      <c r="Q9" s="19">
        <v>27564000</v>
      </c>
      <c r="R9" s="19">
        <v>28088433</v>
      </c>
      <c r="S9" s="19"/>
      <c r="T9" s="19"/>
      <c r="U9" s="19"/>
      <c r="V9" s="19"/>
      <c r="W9" s="19">
        <v>115127466</v>
      </c>
      <c r="X9" s="19">
        <v>114939000</v>
      </c>
      <c r="Y9" s="19">
        <v>188466</v>
      </c>
      <c r="Z9" s="20">
        <v>0.16</v>
      </c>
      <c r="AA9" s="21">
        <v>114939000</v>
      </c>
    </row>
    <row r="10" spans="1:27" ht="13.5">
      <c r="A10" s="22" t="s">
        <v>37</v>
      </c>
      <c r="B10" s="16"/>
      <c r="C10" s="17">
        <v>66936126</v>
      </c>
      <c r="D10" s="17"/>
      <c r="E10" s="18">
        <v>56389000</v>
      </c>
      <c r="F10" s="19">
        <v>56389000</v>
      </c>
      <c r="G10" s="19">
        <v>29301000</v>
      </c>
      <c r="H10" s="19"/>
      <c r="I10" s="19"/>
      <c r="J10" s="19">
        <v>29301000</v>
      </c>
      <c r="K10" s="19"/>
      <c r="L10" s="19"/>
      <c r="M10" s="19">
        <v>18477000</v>
      </c>
      <c r="N10" s="19">
        <v>18477000</v>
      </c>
      <c r="O10" s="19"/>
      <c r="P10" s="19"/>
      <c r="Q10" s="19"/>
      <c r="R10" s="19"/>
      <c r="S10" s="19"/>
      <c r="T10" s="19"/>
      <c r="U10" s="19"/>
      <c r="V10" s="19"/>
      <c r="W10" s="19">
        <v>47778000</v>
      </c>
      <c r="X10" s="19">
        <v>56389000</v>
      </c>
      <c r="Y10" s="19">
        <v>-8611000</v>
      </c>
      <c r="Z10" s="20">
        <v>-15.27</v>
      </c>
      <c r="AA10" s="21">
        <v>56389000</v>
      </c>
    </row>
    <row r="11" spans="1:27" ht="13.5">
      <c r="A11" s="22" t="s">
        <v>38</v>
      </c>
      <c r="B11" s="16"/>
      <c r="C11" s="17">
        <v>10368197</v>
      </c>
      <c r="D11" s="17"/>
      <c r="E11" s="18">
        <v>11063683</v>
      </c>
      <c r="F11" s="19">
        <v>11063683</v>
      </c>
      <c r="G11" s="19">
        <v>794852</v>
      </c>
      <c r="H11" s="19">
        <v>1145969</v>
      </c>
      <c r="I11" s="19">
        <v>1165484</v>
      </c>
      <c r="J11" s="19">
        <v>3106305</v>
      </c>
      <c r="K11" s="19">
        <v>1213780</v>
      </c>
      <c r="L11" s="19">
        <v>941498</v>
      </c>
      <c r="M11" s="19">
        <v>1106311</v>
      </c>
      <c r="N11" s="19">
        <v>3261589</v>
      </c>
      <c r="O11" s="19">
        <v>1336792</v>
      </c>
      <c r="P11" s="19">
        <v>881777</v>
      </c>
      <c r="Q11" s="19">
        <v>1306219</v>
      </c>
      <c r="R11" s="19">
        <v>3524788</v>
      </c>
      <c r="S11" s="19">
        <v>1064709</v>
      </c>
      <c r="T11" s="19">
        <v>1169832</v>
      </c>
      <c r="U11" s="19"/>
      <c r="V11" s="19">
        <v>2234541</v>
      </c>
      <c r="W11" s="19">
        <v>12127223</v>
      </c>
      <c r="X11" s="19">
        <v>11063683</v>
      </c>
      <c r="Y11" s="19">
        <v>1063540</v>
      </c>
      <c r="Z11" s="20">
        <v>9.61</v>
      </c>
      <c r="AA11" s="21">
        <v>11063683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-147527175</v>
      </c>
      <c r="D14" s="17"/>
      <c r="E14" s="18">
        <v>-99439043</v>
      </c>
      <c r="F14" s="19">
        <v>-99439043</v>
      </c>
      <c r="G14" s="19">
        <v>-40000000</v>
      </c>
      <c r="H14" s="19">
        <v>-11351590</v>
      </c>
      <c r="I14" s="19">
        <v>-9282081</v>
      </c>
      <c r="J14" s="19">
        <v>-60633671</v>
      </c>
      <c r="K14" s="19">
        <v>-8390779</v>
      </c>
      <c r="L14" s="19">
        <v>-7599940</v>
      </c>
      <c r="M14" s="19">
        <v>-6402909</v>
      </c>
      <c r="N14" s="19">
        <v>-22393628</v>
      </c>
      <c r="O14" s="19">
        <v>-6823729</v>
      </c>
      <c r="P14" s="19">
        <v>-6100164</v>
      </c>
      <c r="Q14" s="19">
        <v>-7663757</v>
      </c>
      <c r="R14" s="19">
        <v>-20587650</v>
      </c>
      <c r="S14" s="19">
        <v>-6473305</v>
      </c>
      <c r="T14" s="19">
        <v>-7428954</v>
      </c>
      <c r="U14" s="19"/>
      <c r="V14" s="19">
        <v>-13902259</v>
      </c>
      <c r="W14" s="19">
        <v>-117517208</v>
      </c>
      <c r="X14" s="19">
        <v>-99439043</v>
      </c>
      <c r="Y14" s="19">
        <v>-18078165</v>
      </c>
      <c r="Z14" s="20">
        <v>18.18</v>
      </c>
      <c r="AA14" s="21">
        <v>-99439043</v>
      </c>
    </row>
    <row r="15" spans="1:27" ht="13.5">
      <c r="A15" s="22" t="s">
        <v>42</v>
      </c>
      <c r="B15" s="16"/>
      <c r="C15" s="17">
        <v>-15442</v>
      </c>
      <c r="D15" s="17"/>
      <c r="E15" s="18">
        <v>-6222</v>
      </c>
      <c r="F15" s="19">
        <v>-6222</v>
      </c>
      <c r="G15" s="19"/>
      <c r="H15" s="19"/>
      <c r="I15" s="19"/>
      <c r="J15" s="19"/>
      <c r="K15" s="19"/>
      <c r="L15" s="19">
        <v>-445</v>
      </c>
      <c r="M15" s="19"/>
      <c r="N15" s="19">
        <v>-445</v>
      </c>
      <c r="O15" s="19"/>
      <c r="P15" s="19"/>
      <c r="Q15" s="19"/>
      <c r="R15" s="19"/>
      <c r="S15" s="19"/>
      <c r="T15" s="19"/>
      <c r="U15" s="19"/>
      <c r="V15" s="19"/>
      <c r="W15" s="19">
        <v>-445</v>
      </c>
      <c r="X15" s="19">
        <v>-6222</v>
      </c>
      <c r="Y15" s="19">
        <v>5777</v>
      </c>
      <c r="Z15" s="20">
        <v>-92.85</v>
      </c>
      <c r="AA15" s="21">
        <v>-6222</v>
      </c>
    </row>
    <row r="16" spans="1:27" ht="13.5">
      <c r="A16" s="22" t="s">
        <v>43</v>
      </c>
      <c r="B16" s="16"/>
      <c r="C16" s="17">
        <v>-3234786</v>
      </c>
      <c r="D16" s="17"/>
      <c r="E16" s="18">
        <v>-3300000</v>
      </c>
      <c r="F16" s="19">
        <v>-3300000</v>
      </c>
      <c r="G16" s="19"/>
      <c r="H16" s="19">
        <v>-342930</v>
      </c>
      <c r="I16" s="19">
        <v>-201794</v>
      </c>
      <c r="J16" s="19">
        <v>-544724</v>
      </c>
      <c r="K16" s="19">
        <v>-199296</v>
      </c>
      <c r="L16" s="19">
        <v>-307604</v>
      </c>
      <c r="M16" s="19">
        <v>-196949</v>
      </c>
      <c r="N16" s="19">
        <v>-703849</v>
      </c>
      <c r="O16" s="19">
        <v>-148788</v>
      </c>
      <c r="P16" s="19">
        <v>-1321940</v>
      </c>
      <c r="Q16" s="19">
        <v>-570585</v>
      </c>
      <c r="R16" s="19">
        <v>-2041313</v>
      </c>
      <c r="S16" s="19">
        <v>-754589</v>
      </c>
      <c r="T16" s="19">
        <v>-196823</v>
      </c>
      <c r="U16" s="19"/>
      <c r="V16" s="19">
        <v>-951412</v>
      </c>
      <c r="W16" s="19">
        <v>-4241298</v>
      </c>
      <c r="X16" s="19">
        <v>-3300000</v>
      </c>
      <c r="Y16" s="19">
        <v>-941298</v>
      </c>
      <c r="Z16" s="20">
        <v>28.52</v>
      </c>
      <c r="AA16" s="21">
        <v>-3300000</v>
      </c>
    </row>
    <row r="17" spans="1:27" ht="13.5">
      <c r="A17" s="23" t="s">
        <v>44</v>
      </c>
      <c r="B17" s="24"/>
      <c r="C17" s="25">
        <f aca="true" t="shared" si="0" ref="C17:Y17">SUM(C6:C16)</f>
        <v>107628381</v>
      </c>
      <c r="D17" s="25">
        <f>SUM(D6:D16)</f>
        <v>0</v>
      </c>
      <c r="E17" s="26">
        <f t="shared" si="0"/>
        <v>117276650</v>
      </c>
      <c r="F17" s="27">
        <f t="shared" si="0"/>
        <v>117276650</v>
      </c>
      <c r="G17" s="27">
        <f t="shared" si="0"/>
        <v>37527880</v>
      </c>
      <c r="H17" s="27">
        <f t="shared" si="0"/>
        <v>2458773</v>
      </c>
      <c r="I17" s="27">
        <f t="shared" si="0"/>
        <v>-4902417</v>
      </c>
      <c r="J17" s="27">
        <f t="shared" si="0"/>
        <v>35084236</v>
      </c>
      <c r="K17" s="27">
        <f t="shared" si="0"/>
        <v>-5209777</v>
      </c>
      <c r="L17" s="27">
        <f t="shared" si="0"/>
        <v>-4809563</v>
      </c>
      <c r="M17" s="27">
        <f t="shared" si="0"/>
        <v>52703532</v>
      </c>
      <c r="N17" s="27">
        <f t="shared" si="0"/>
        <v>42684192</v>
      </c>
      <c r="O17" s="27">
        <f t="shared" si="0"/>
        <v>-3021964</v>
      </c>
      <c r="P17" s="27">
        <f t="shared" si="0"/>
        <v>-4915785</v>
      </c>
      <c r="Q17" s="27">
        <f t="shared" si="0"/>
        <v>22320371</v>
      </c>
      <c r="R17" s="27">
        <f t="shared" si="0"/>
        <v>14382622</v>
      </c>
      <c r="S17" s="27">
        <f t="shared" si="0"/>
        <v>-4516991</v>
      </c>
      <c r="T17" s="27">
        <f t="shared" si="0"/>
        <v>-3982976</v>
      </c>
      <c r="U17" s="27">
        <f t="shared" si="0"/>
        <v>0</v>
      </c>
      <c r="V17" s="27">
        <f t="shared" si="0"/>
        <v>-8499967</v>
      </c>
      <c r="W17" s="27">
        <f t="shared" si="0"/>
        <v>83651083</v>
      </c>
      <c r="X17" s="27">
        <f t="shared" si="0"/>
        <v>117276650</v>
      </c>
      <c r="Y17" s="27">
        <f t="shared" si="0"/>
        <v>-33625567</v>
      </c>
      <c r="Z17" s="28">
        <f>+IF(X17&lt;&gt;0,+(Y17/X17)*100,0)</f>
        <v>-28.672005041071692</v>
      </c>
      <c r="AA17" s="29">
        <f>SUM(AA6:AA16)</f>
        <v>117276650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-103188129</v>
      </c>
      <c r="D26" s="17"/>
      <c r="E26" s="18">
        <v>-88785358</v>
      </c>
      <c r="F26" s="19">
        <v>-88785358</v>
      </c>
      <c r="G26" s="19"/>
      <c r="H26" s="19">
        <v>-13339336</v>
      </c>
      <c r="I26" s="19">
        <v>-6259746</v>
      </c>
      <c r="J26" s="19">
        <v>-19599082</v>
      </c>
      <c r="K26" s="19">
        <v>-9323456</v>
      </c>
      <c r="L26" s="19">
        <v>-6195133</v>
      </c>
      <c r="M26" s="19">
        <v>-16142542</v>
      </c>
      <c r="N26" s="19">
        <v>-31661131</v>
      </c>
      <c r="O26" s="19">
        <v>-493394</v>
      </c>
      <c r="P26" s="19">
        <v>-30900</v>
      </c>
      <c r="Q26" s="19">
        <v>-16012150</v>
      </c>
      <c r="R26" s="19">
        <v>-16536444</v>
      </c>
      <c r="S26" s="19">
        <v>-1110556</v>
      </c>
      <c r="T26" s="19">
        <v>-1358083</v>
      </c>
      <c r="U26" s="19"/>
      <c r="V26" s="19">
        <v>-2468639</v>
      </c>
      <c r="W26" s="19">
        <v>-70265296</v>
      </c>
      <c r="X26" s="19">
        <v>-88785358</v>
      </c>
      <c r="Y26" s="19">
        <v>18520062</v>
      </c>
      <c r="Z26" s="20">
        <v>-20.86</v>
      </c>
      <c r="AA26" s="21">
        <v>-88785358</v>
      </c>
    </row>
    <row r="27" spans="1:27" ht="13.5">
      <c r="A27" s="23" t="s">
        <v>51</v>
      </c>
      <c r="B27" s="24"/>
      <c r="C27" s="25">
        <f aca="true" t="shared" si="1" ref="C27:Y27">SUM(C21:C26)</f>
        <v>-103188129</v>
      </c>
      <c r="D27" s="25">
        <f>SUM(D21:D26)</f>
        <v>0</v>
      </c>
      <c r="E27" s="26">
        <f t="shared" si="1"/>
        <v>-88785358</v>
      </c>
      <c r="F27" s="27">
        <f t="shared" si="1"/>
        <v>-88785358</v>
      </c>
      <c r="G27" s="27">
        <f t="shared" si="1"/>
        <v>0</v>
      </c>
      <c r="H27" s="27">
        <f t="shared" si="1"/>
        <v>-13339336</v>
      </c>
      <c r="I27" s="27">
        <f t="shared" si="1"/>
        <v>-6259746</v>
      </c>
      <c r="J27" s="27">
        <f t="shared" si="1"/>
        <v>-19599082</v>
      </c>
      <c r="K27" s="27">
        <f t="shared" si="1"/>
        <v>-9323456</v>
      </c>
      <c r="L27" s="27">
        <f t="shared" si="1"/>
        <v>-6195133</v>
      </c>
      <c r="M27" s="27">
        <f t="shared" si="1"/>
        <v>-16142542</v>
      </c>
      <c r="N27" s="27">
        <f t="shared" si="1"/>
        <v>-31661131</v>
      </c>
      <c r="O27" s="27">
        <f t="shared" si="1"/>
        <v>-493394</v>
      </c>
      <c r="P27" s="27">
        <f t="shared" si="1"/>
        <v>-30900</v>
      </c>
      <c r="Q27" s="27">
        <f t="shared" si="1"/>
        <v>-16012150</v>
      </c>
      <c r="R27" s="27">
        <f t="shared" si="1"/>
        <v>-16536444</v>
      </c>
      <c r="S27" s="27">
        <f t="shared" si="1"/>
        <v>-1110556</v>
      </c>
      <c r="T27" s="27">
        <f t="shared" si="1"/>
        <v>-1358083</v>
      </c>
      <c r="U27" s="27">
        <f t="shared" si="1"/>
        <v>0</v>
      </c>
      <c r="V27" s="27">
        <f t="shared" si="1"/>
        <v>-2468639</v>
      </c>
      <c r="W27" s="27">
        <f t="shared" si="1"/>
        <v>-70265296</v>
      </c>
      <c r="X27" s="27">
        <f t="shared" si="1"/>
        <v>-88785358</v>
      </c>
      <c r="Y27" s="27">
        <f t="shared" si="1"/>
        <v>18520062</v>
      </c>
      <c r="Z27" s="28">
        <f>+IF(X27&lt;&gt;0,+(Y27/X27)*100,0)</f>
        <v>-20.859365121893184</v>
      </c>
      <c r="AA27" s="29">
        <f>SUM(AA21:AA26)</f>
        <v>-88785358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-242142</v>
      </c>
      <c r="D35" s="17"/>
      <c r="E35" s="18">
        <v>-122570</v>
      </c>
      <c r="F35" s="19">
        <v>-122570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-122570</v>
      </c>
      <c r="Y35" s="19">
        <v>122570</v>
      </c>
      <c r="Z35" s="20">
        <v>-100</v>
      </c>
      <c r="AA35" s="21">
        <v>-122570</v>
      </c>
    </row>
    <row r="36" spans="1:27" ht="13.5">
      <c r="A36" s="23" t="s">
        <v>57</v>
      </c>
      <c r="B36" s="24"/>
      <c r="C36" s="25">
        <f aca="true" t="shared" si="2" ref="C36:Y36">SUM(C31:C35)</f>
        <v>-242142</v>
      </c>
      <c r="D36" s="25">
        <f>SUM(D31:D35)</f>
        <v>0</v>
      </c>
      <c r="E36" s="26">
        <f t="shared" si="2"/>
        <v>-122570</v>
      </c>
      <c r="F36" s="27">
        <f t="shared" si="2"/>
        <v>-122570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-122570</v>
      </c>
      <c r="Y36" s="27">
        <f t="shared" si="2"/>
        <v>122570</v>
      </c>
      <c r="Z36" s="28">
        <f>+IF(X36&lt;&gt;0,+(Y36/X36)*100,0)</f>
        <v>-100</v>
      </c>
      <c r="AA36" s="29">
        <f>SUM(AA31:AA35)</f>
        <v>-122570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4198110</v>
      </c>
      <c r="D38" s="31">
        <f>+D17+D27+D36</f>
        <v>0</v>
      </c>
      <c r="E38" s="32">
        <f t="shared" si="3"/>
        <v>28368722</v>
      </c>
      <c r="F38" s="33">
        <f t="shared" si="3"/>
        <v>28368722</v>
      </c>
      <c r="G38" s="33">
        <f t="shared" si="3"/>
        <v>37527880</v>
      </c>
      <c r="H38" s="33">
        <f t="shared" si="3"/>
        <v>-10880563</v>
      </c>
      <c r="I38" s="33">
        <f t="shared" si="3"/>
        <v>-11162163</v>
      </c>
      <c r="J38" s="33">
        <f t="shared" si="3"/>
        <v>15485154</v>
      </c>
      <c r="K38" s="33">
        <f t="shared" si="3"/>
        <v>-14533233</v>
      </c>
      <c r="L38" s="33">
        <f t="shared" si="3"/>
        <v>-11004696</v>
      </c>
      <c r="M38" s="33">
        <f t="shared" si="3"/>
        <v>36560990</v>
      </c>
      <c r="N38" s="33">
        <f t="shared" si="3"/>
        <v>11023061</v>
      </c>
      <c r="O38" s="33">
        <f t="shared" si="3"/>
        <v>-3515358</v>
      </c>
      <c r="P38" s="33">
        <f t="shared" si="3"/>
        <v>-4946685</v>
      </c>
      <c r="Q38" s="33">
        <f t="shared" si="3"/>
        <v>6308221</v>
      </c>
      <c r="R38" s="33">
        <f t="shared" si="3"/>
        <v>-2153822</v>
      </c>
      <c r="S38" s="33">
        <f t="shared" si="3"/>
        <v>-5627547</v>
      </c>
      <c r="T38" s="33">
        <f t="shared" si="3"/>
        <v>-5341059</v>
      </c>
      <c r="U38" s="33">
        <f t="shared" si="3"/>
        <v>0</v>
      </c>
      <c r="V38" s="33">
        <f t="shared" si="3"/>
        <v>-10968606</v>
      </c>
      <c r="W38" s="33">
        <f t="shared" si="3"/>
        <v>13385787</v>
      </c>
      <c r="X38" s="33">
        <f t="shared" si="3"/>
        <v>28368722</v>
      </c>
      <c r="Y38" s="33">
        <f t="shared" si="3"/>
        <v>-14982935</v>
      </c>
      <c r="Z38" s="34">
        <f>+IF(X38&lt;&gt;0,+(Y38/X38)*100,0)</f>
        <v>-52.81498052679285</v>
      </c>
      <c r="AA38" s="35">
        <f>+AA17+AA27+AA36</f>
        <v>28368722</v>
      </c>
    </row>
    <row r="39" spans="1:27" ht="13.5">
      <c r="A39" s="22" t="s">
        <v>59</v>
      </c>
      <c r="B39" s="16"/>
      <c r="C39" s="31">
        <v>114553368</v>
      </c>
      <c r="D39" s="31"/>
      <c r="E39" s="32">
        <v>264359005</v>
      </c>
      <c r="F39" s="33">
        <v>264359005</v>
      </c>
      <c r="G39" s="33">
        <v>118985178</v>
      </c>
      <c r="H39" s="33">
        <v>156513058</v>
      </c>
      <c r="I39" s="33">
        <v>145632495</v>
      </c>
      <c r="J39" s="33">
        <v>118985178</v>
      </c>
      <c r="K39" s="33">
        <v>134470332</v>
      </c>
      <c r="L39" s="33">
        <v>119937099</v>
      </c>
      <c r="M39" s="33">
        <v>108932403</v>
      </c>
      <c r="N39" s="33">
        <v>134470332</v>
      </c>
      <c r="O39" s="33">
        <v>145493393</v>
      </c>
      <c r="P39" s="33">
        <v>141978035</v>
      </c>
      <c r="Q39" s="33">
        <v>137031350</v>
      </c>
      <c r="R39" s="33">
        <v>145493393</v>
      </c>
      <c r="S39" s="33">
        <v>143339571</v>
      </c>
      <c r="T39" s="33">
        <v>137712024</v>
      </c>
      <c r="U39" s="33"/>
      <c r="V39" s="33">
        <v>143339571</v>
      </c>
      <c r="W39" s="33">
        <v>118985178</v>
      </c>
      <c r="X39" s="33">
        <v>264359005</v>
      </c>
      <c r="Y39" s="33">
        <v>-145373827</v>
      </c>
      <c r="Z39" s="34">
        <v>-54.99</v>
      </c>
      <c r="AA39" s="35">
        <v>264359005</v>
      </c>
    </row>
    <row r="40" spans="1:27" ht="13.5">
      <c r="A40" s="41" t="s">
        <v>60</v>
      </c>
      <c r="B40" s="42"/>
      <c r="C40" s="43">
        <v>118751478</v>
      </c>
      <c r="D40" s="43"/>
      <c r="E40" s="44">
        <v>292727727</v>
      </c>
      <c r="F40" s="45">
        <v>292727727</v>
      </c>
      <c r="G40" s="45">
        <v>156513058</v>
      </c>
      <c r="H40" s="45">
        <v>145632495</v>
      </c>
      <c r="I40" s="45">
        <v>134470332</v>
      </c>
      <c r="J40" s="45">
        <v>134470332</v>
      </c>
      <c r="K40" s="45">
        <v>119937099</v>
      </c>
      <c r="L40" s="45">
        <v>108932403</v>
      </c>
      <c r="M40" s="45">
        <v>145493393</v>
      </c>
      <c r="N40" s="45">
        <v>145493393</v>
      </c>
      <c r="O40" s="45">
        <v>141978035</v>
      </c>
      <c r="P40" s="45">
        <v>137031350</v>
      </c>
      <c r="Q40" s="45">
        <v>143339571</v>
      </c>
      <c r="R40" s="45">
        <v>141978035</v>
      </c>
      <c r="S40" s="45">
        <v>137712024</v>
      </c>
      <c r="T40" s="45">
        <v>132370965</v>
      </c>
      <c r="U40" s="45"/>
      <c r="V40" s="45">
        <v>132370965</v>
      </c>
      <c r="W40" s="45">
        <v>132370965</v>
      </c>
      <c r="X40" s="45">
        <v>292727727</v>
      </c>
      <c r="Y40" s="45">
        <v>-160356762</v>
      </c>
      <c r="Z40" s="46">
        <v>-54.78</v>
      </c>
      <c r="AA40" s="47">
        <v>292727727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5756484</v>
      </c>
      <c r="F6" s="19">
        <v>5756484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>
        <v>5756484</v>
      </c>
      <c r="Y6" s="19">
        <v>-5756484</v>
      </c>
      <c r="Z6" s="20">
        <v>-100</v>
      </c>
      <c r="AA6" s="21">
        <v>5756484</v>
      </c>
    </row>
    <row r="7" spans="1:27" ht="13.5">
      <c r="A7" s="22" t="s">
        <v>34</v>
      </c>
      <c r="B7" s="16"/>
      <c r="C7" s="17"/>
      <c r="D7" s="17"/>
      <c r="E7" s="18">
        <v>111047</v>
      </c>
      <c r="F7" s="19">
        <v>111047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>
        <v>111047</v>
      </c>
      <c r="Y7" s="19">
        <v>-111047</v>
      </c>
      <c r="Z7" s="20">
        <v>-100</v>
      </c>
      <c r="AA7" s="21">
        <v>111047</v>
      </c>
    </row>
    <row r="8" spans="1:27" ht="13.5">
      <c r="A8" s="22" t="s">
        <v>35</v>
      </c>
      <c r="B8" s="16"/>
      <c r="C8" s="17"/>
      <c r="D8" s="17"/>
      <c r="E8" s="18">
        <v>331900</v>
      </c>
      <c r="F8" s="19">
        <v>331900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>
        <v>331900</v>
      </c>
      <c r="Y8" s="19">
        <v>-331900</v>
      </c>
      <c r="Z8" s="20">
        <v>-100</v>
      </c>
      <c r="AA8" s="21">
        <v>331900</v>
      </c>
    </row>
    <row r="9" spans="1:27" ht="13.5">
      <c r="A9" s="22" t="s">
        <v>36</v>
      </c>
      <c r="B9" s="16"/>
      <c r="C9" s="17">
        <v>195799173</v>
      </c>
      <c r="D9" s="17"/>
      <c r="E9" s="18">
        <v>160715000</v>
      </c>
      <c r="F9" s="19">
        <v>160715000</v>
      </c>
      <c r="G9" s="19">
        <v>54597000</v>
      </c>
      <c r="H9" s="19"/>
      <c r="I9" s="19">
        <v>1825000</v>
      </c>
      <c r="J9" s="19">
        <v>56422000</v>
      </c>
      <c r="K9" s="19"/>
      <c r="L9" s="19"/>
      <c r="M9" s="19"/>
      <c r="N9" s="19"/>
      <c r="O9" s="19"/>
      <c r="P9" s="19"/>
      <c r="Q9" s="19">
        <v>32629000</v>
      </c>
      <c r="R9" s="19">
        <v>32629000</v>
      </c>
      <c r="S9" s="19"/>
      <c r="T9" s="19"/>
      <c r="U9" s="19"/>
      <c r="V9" s="19"/>
      <c r="W9" s="19">
        <v>89051000</v>
      </c>
      <c r="X9" s="19">
        <v>160715000</v>
      </c>
      <c r="Y9" s="19">
        <v>-71664000</v>
      </c>
      <c r="Z9" s="20">
        <v>-44.59</v>
      </c>
      <c r="AA9" s="21">
        <v>160715000</v>
      </c>
    </row>
    <row r="10" spans="1:27" ht="13.5">
      <c r="A10" s="22" t="s">
        <v>37</v>
      </c>
      <c r="B10" s="16"/>
      <c r="C10" s="17"/>
      <c r="D10" s="17"/>
      <c r="E10" s="18">
        <v>35800000</v>
      </c>
      <c r="F10" s="19">
        <v>35800000</v>
      </c>
      <c r="G10" s="19">
        <v>21000000</v>
      </c>
      <c r="H10" s="19"/>
      <c r="I10" s="19"/>
      <c r="J10" s="19">
        <v>21000000</v>
      </c>
      <c r="K10" s="19">
        <v>10000000</v>
      </c>
      <c r="L10" s="19"/>
      <c r="M10" s="19">
        <v>15000000</v>
      </c>
      <c r="N10" s="19">
        <v>25000000</v>
      </c>
      <c r="O10" s="19"/>
      <c r="P10" s="19"/>
      <c r="Q10" s="19">
        <v>18300000</v>
      </c>
      <c r="R10" s="19">
        <v>18300000</v>
      </c>
      <c r="S10" s="19"/>
      <c r="T10" s="19"/>
      <c r="U10" s="19"/>
      <c r="V10" s="19"/>
      <c r="W10" s="19">
        <v>64300000</v>
      </c>
      <c r="X10" s="19">
        <v>35800000</v>
      </c>
      <c r="Y10" s="19">
        <v>28500000</v>
      </c>
      <c r="Z10" s="20">
        <v>79.61</v>
      </c>
      <c r="AA10" s="21">
        <v>35800000</v>
      </c>
    </row>
    <row r="11" spans="1:27" ht="13.5">
      <c r="A11" s="22" t="s">
        <v>38</v>
      </c>
      <c r="B11" s="16"/>
      <c r="C11" s="17">
        <v>4971116</v>
      </c>
      <c r="D11" s="17"/>
      <c r="E11" s="18">
        <v>1848320</v>
      </c>
      <c r="F11" s="19">
        <v>1848320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1848320</v>
      </c>
      <c r="Y11" s="19">
        <v>-1848320</v>
      </c>
      <c r="Z11" s="20">
        <v>-100</v>
      </c>
      <c r="AA11" s="21">
        <v>1848320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-138192838</v>
      </c>
      <c r="D14" s="17"/>
      <c r="E14" s="18">
        <v>-190526945</v>
      </c>
      <c r="F14" s="19">
        <v>-190526945</v>
      </c>
      <c r="G14" s="19">
        <v>-2847162</v>
      </c>
      <c r="H14" s="19">
        <v>-2723921</v>
      </c>
      <c r="I14" s="19">
        <v>-2833049</v>
      </c>
      <c r="J14" s="19">
        <v>-8404132</v>
      </c>
      <c r="K14" s="19">
        <v>-2733052</v>
      </c>
      <c r="L14" s="19">
        <v>-2770924</v>
      </c>
      <c r="M14" s="19">
        <v>-3758167</v>
      </c>
      <c r="N14" s="19">
        <v>-9262143</v>
      </c>
      <c r="O14" s="19">
        <v>-2877076</v>
      </c>
      <c r="P14" s="19">
        <v>-2893712</v>
      </c>
      <c r="Q14" s="19"/>
      <c r="R14" s="19">
        <v>-5770788</v>
      </c>
      <c r="S14" s="19">
        <v>-2806490</v>
      </c>
      <c r="T14" s="19">
        <v>-2908625</v>
      </c>
      <c r="U14" s="19">
        <v>-2794181</v>
      </c>
      <c r="V14" s="19">
        <v>-8509296</v>
      </c>
      <c r="W14" s="19">
        <v>-31946359</v>
      </c>
      <c r="X14" s="19">
        <v>-190526945</v>
      </c>
      <c r="Y14" s="19">
        <v>158580586</v>
      </c>
      <c r="Z14" s="20">
        <v>-83.23</v>
      </c>
      <c r="AA14" s="21">
        <v>-190526945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-1300000</v>
      </c>
      <c r="F16" s="19">
        <v>-1300000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-1300000</v>
      </c>
      <c r="Y16" s="19">
        <v>1300000</v>
      </c>
      <c r="Z16" s="20">
        <v>-100</v>
      </c>
      <c r="AA16" s="21">
        <v>-1300000</v>
      </c>
    </row>
    <row r="17" spans="1:27" ht="13.5">
      <c r="A17" s="23" t="s">
        <v>44</v>
      </c>
      <c r="B17" s="24"/>
      <c r="C17" s="25">
        <f aca="true" t="shared" si="0" ref="C17:Y17">SUM(C6:C16)</f>
        <v>62577451</v>
      </c>
      <c r="D17" s="25">
        <f>SUM(D6:D16)</f>
        <v>0</v>
      </c>
      <c r="E17" s="26">
        <f t="shared" si="0"/>
        <v>12735806</v>
      </c>
      <c r="F17" s="27">
        <f t="shared" si="0"/>
        <v>12735806</v>
      </c>
      <c r="G17" s="27">
        <f t="shared" si="0"/>
        <v>72749838</v>
      </c>
      <c r="H17" s="27">
        <f t="shared" si="0"/>
        <v>-2723921</v>
      </c>
      <c r="I17" s="27">
        <f t="shared" si="0"/>
        <v>-1008049</v>
      </c>
      <c r="J17" s="27">
        <f t="shared" si="0"/>
        <v>69017868</v>
      </c>
      <c r="K17" s="27">
        <f t="shared" si="0"/>
        <v>7266948</v>
      </c>
      <c r="L17" s="27">
        <f t="shared" si="0"/>
        <v>-2770924</v>
      </c>
      <c r="M17" s="27">
        <f t="shared" si="0"/>
        <v>11241833</v>
      </c>
      <c r="N17" s="27">
        <f t="shared" si="0"/>
        <v>15737857</v>
      </c>
      <c r="O17" s="27">
        <f t="shared" si="0"/>
        <v>-2877076</v>
      </c>
      <c r="P17" s="27">
        <f t="shared" si="0"/>
        <v>-2893712</v>
      </c>
      <c r="Q17" s="27">
        <f t="shared" si="0"/>
        <v>50929000</v>
      </c>
      <c r="R17" s="27">
        <f t="shared" si="0"/>
        <v>45158212</v>
      </c>
      <c r="S17" s="27">
        <f t="shared" si="0"/>
        <v>-2806490</v>
      </c>
      <c r="T17" s="27">
        <f t="shared" si="0"/>
        <v>-2908625</v>
      </c>
      <c r="U17" s="27">
        <f t="shared" si="0"/>
        <v>-2794181</v>
      </c>
      <c r="V17" s="27">
        <f t="shared" si="0"/>
        <v>-8509296</v>
      </c>
      <c r="W17" s="27">
        <f t="shared" si="0"/>
        <v>121404641</v>
      </c>
      <c r="X17" s="27">
        <f t="shared" si="0"/>
        <v>12735806</v>
      </c>
      <c r="Y17" s="27">
        <f t="shared" si="0"/>
        <v>108668835</v>
      </c>
      <c r="Z17" s="28">
        <f>+IF(X17&lt;&gt;0,+(Y17/X17)*100,0)</f>
        <v>853.2544779655092</v>
      </c>
      <c r="AA17" s="29">
        <f>SUM(AA6:AA16)</f>
        <v>12735806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-90857085</v>
      </c>
      <c r="D26" s="17"/>
      <c r="E26" s="18">
        <v>-43800000</v>
      </c>
      <c r="F26" s="19">
        <v>-43800000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-43800000</v>
      </c>
      <c r="Y26" s="19">
        <v>43800000</v>
      </c>
      <c r="Z26" s="20">
        <v>-100</v>
      </c>
      <c r="AA26" s="21">
        <v>-43800000</v>
      </c>
    </row>
    <row r="27" spans="1:27" ht="13.5">
      <c r="A27" s="23" t="s">
        <v>51</v>
      </c>
      <c r="B27" s="24"/>
      <c r="C27" s="25">
        <f aca="true" t="shared" si="1" ref="C27:Y27">SUM(C21:C26)</f>
        <v>-90857085</v>
      </c>
      <c r="D27" s="25">
        <f>SUM(D21:D26)</f>
        <v>0</v>
      </c>
      <c r="E27" s="26">
        <f t="shared" si="1"/>
        <v>-43800000</v>
      </c>
      <c r="F27" s="27">
        <f t="shared" si="1"/>
        <v>-43800000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-43800000</v>
      </c>
      <c r="Y27" s="27">
        <f t="shared" si="1"/>
        <v>43800000</v>
      </c>
      <c r="Z27" s="28">
        <f>+IF(X27&lt;&gt;0,+(Y27/X27)*100,0)</f>
        <v>-100</v>
      </c>
      <c r="AA27" s="29">
        <f>SUM(AA21:AA26)</f>
        <v>-43800000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-28279634</v>
      </c>
      <c r="D38" s="31">
        <f>+D17+D27+D36</f>
        <v>0</v>
      </c>
      <c r="E38" s="32">
        <f t="shared" si="3"/>
        <v>-31064194</v>
      </c>
      <c r="F38" s="33">
        <f t="shared" si="3"/>
        <v>-31064194</v>
      </c>
      <c r="G38" s="33">
        <f t="shared" si="3"/>
        <v>72749838</v>
      </c>
      <c r="H38" s="33">
        <f t="shared" si="3"/>
        <v>-2723921</v>
      </c>
      <c r="I38" s="33">
        <f t="shared" si="3"/>
        <v>-1008049</v>
      </c>
      <c r="J38" s="33">
        <f t="shared" si="3"/>
        <v>69017868</v>
      </c>
      <c r="K38" s="33">
        <f t="shared" si="3"/>
        <v>7266948</v>
      </c>
      <c r="L38" s="33">
        <f t="shared" si="3"/>
        <v>-2770924</v>
      </c>
      <c r="M38" s="33">
        <f t="shared" si="3"/>
        <v>11241833</v>
      </c>
      <c r="N38" s="33">
        <f t="shared" si="3"/>
        <v>15737857</v>
      </c>
      <c r="O38" s="33">
        <f t="shared" si="3"/>
        <v>-2877076</v>
      </c>
      <c r="P38" s="33">
        <f t="shared" si="3"/>
        <v>-2893712</v>
      </c>
      <c r="Q38" s="33">
        <f t="shared" si="3"/>
        <v>50929000</v>
      </c>
      <c r="R38" s="33">
        <f t="shared" si="3"/>
        <v>45158212</v>
      </c>
      <c r="S38" s="33">
        <f t="shared" si="3"/>
        <v>-2806490</v>
      </c>
      <c r="T38" s="33">
        <f t="shared" si="3"/>
        <v>-2908625</v>
      </c>
      <c r="U38" s="33">
        <f t="shared" si="3"/>
        <v>-2794181</v>
      </c>
      <c r="V38" s="33">
        <f t="shared" si="3"/>
        <v>-8509296</v>
      </c>
      <c r="W38" s="33">
        <f t="shared" si="3"/>
        <v>121404641</v>
      </c>
      <c r="X38" s="33">
        <f t="shared" si="3"/>
        <v>-31064194</v>
      </c>
      <c r="Y38" s="33">
        <f t="shared" si="3"/>
        <v>152468835</v>
      </c>
      <c r="Z38" s="34">
        <f>+IF(X38&lt;&gt;0,+(Y38/X38)*100,0)</f>
        <v>-490.8185771695863</v>
      </c>
      <c r="AA38" s="35">
        <f>+AA17+AA27+AA36</f>
        <v>-31064194</v>
      </c>
    </row>
    <row r="39" spans="1:27" ht="13.5">
      <c r="A39" s="22" t="s">
        <v>59</v>
      </c>
      <c r="B39" s="16"/>
      <c r="C39" s="31">
        <v>69268817</v>
      </c>
      <c r="D39" s="31"/>
      <c r="E39" s="32">
        <v>84198453</v>
      </c>
      <c r="F39" s="33">
        <v>84198453</v>
      </c>
      <c r="G39" s="33">
        <v>76032161</v>
      </c>
      <c r="H39" s="33">
        <v>148781999</v>
      </c>
      <c r="I39" s="33">
        <v>146058078</v>
      </c>
      <c r="J39" s="33">
        <v>76032161</v>
      </c>
      <c r="K39" s="33">
        <v>145050029</v>
      </c>
      <c r="L39" s="33">
        <v>152316977</v>
      </c>
      <c r="M39" s="33">
        <v>149546053</v>
      </c>
      <c r="N39" s="33">
        <v>145050029</v>
      </c>
      <c r="O39" s="33">
        <v>160787886</v>
      </c>
      <c r="P39" s="33">
        <v>157910810</v>
      </c>
      <c r="Q39" s="33">
        <v>155017098</v>
      </c>
      <c r="R39" s="33">
        <v>160787886</v>
      </c>
      <c r="S39" s="33">
        <v>205946098</v>
      </c>
      <c r="T39" s="33">
        <v>203139608</v>
      </c>
      <c r="U39" s="33">
        <v>200230983</v>
      </c>
      <c r="V39" s="33">
        <v>205946098</v>
      </c>
      <c r="W39" s="33">
        <v>76032161</v>
      </c>
      <c r="X39" s="33">
        <v>84198453</v>
      </c>
      <c r="Y39" s="33">
        <v>-8166292</v>
      </c>
      <c r="Z39" s="34">
        <v>-9.7</v>
      </c>
      <c r="AA39" s="35">
        <v>84198453</v>
      </c>
    </row>
    <row r="40" spans="1:27" ht="13.5">
      <c r="A40" s="41" t="s">
        <v>60</v>
      </c>
      <c r="B40" s="42"/>
      <c r="C40" s="43">
        <v>40989183</v>
      </c>
      <c r="D40" s="43"/>
      <c r="E40" s="44">
        <v>53134259</v>
      </c>
      <c r="F40" s="45">
        <v>53134259</v>
      </c>
      <c r="G40" s="45">
        <v>148781999</v>
      </c>
      <c r="H40" s="45">
        <v>146058078</v>
      </c>
      <c r="I40" s="45">
        <v>145050029</v>
      </c>
      <c r="J40" s="45">
        <v>145050029</v>
      </c>
      <c r="K40" s="45">
        <v>152316977</v>
      </c>
      <c r="L40" s="45">
        <v>149546053</v>
      </c>
      <c r="M40" s="45">
        <v>160787886</v>
      </c>
      <c r="N40" s="45">
        <v>160787886</v>
      </c>
      <c r="O40" s="45">
        <v>157910810</v>
      </c>
      <c r="P40" s="45">
        <v>155017098</v>
      </c>
      <c r="Q40" s="45">
        <v>205946098</v>
      </c>
      <c r="R40" s="45">
        <v>157910810</v>
      </c>
      <c r="S40" s="45">
        <v>203139608</v>
      </c>
      <c r="T40" s="45">
        <v>200230983</v>
      </c>
      <c r="U40" s="45">
        <v>197436802</v>
      </c>
      <c r="V40" s="45">
        <v>197436802</v>
      </c>
      <c r="W40" s="45">
        <v>197436802</v>
      </c>
      <c r="X40" s="45">
        <v>53134259</v>
      </c>
      <c r="Y40" s="45">
        <v>144302543</v>
      </c>
      <c r="Z40" s="46">
        <v>271.58</v>
      </c>
      <c r="AA40" s="47">
        <v>53134259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33152667</v>
      </c>
      <c r="D6" s="17"/>
      <c r="E6" s="18">
        <v>28404000</v>
      </c>
      <c r="F6" s="19">
        <v>28404000</v>
      </c>
      <c r="G6" s="19">
        <v>2980500</v>
      </c>
      <c r="H6" s="19">
        <v>2949726</v>
      </c>
      <c r="I6" s="19">
        <v>4075124</v>
      </c>
      <c r="J6" s="19">
        <v>10005350</v>
      </c>
      <c r="K6" s="19"/>
      <c r="L6" s="19"/>
      <c r="M6" s="19"/>
      <c r="N6" s="19"/>
      <c r="O6" s="19"/>
      <c r="P6" s="19"/>
      <c r="Q6" s="19">
        <v>304761</v>
      </c>
      <c r="R6" s="19">
        <v>304761</v>
      </c>
      <c r="S6" s="19">
        <v>311912</v>
      </c>
      <c r="T6" s="19">
        <v>331774</v>
      </c>
      <c r="U6" s="19">
        <v>281992</v>
      </c>
      <c r="V6" s="19">
        <v>925678</v>
      </c>
      <c r="W6" s="19">
        <v>11235789</v>
      </c>
      <c r="X6" s="19">
        <v>28404000</v>
      </c>
      <c r="Y6" s="19">
        <v>-17168211</v>
      </c>
      <c r="Z6" s="20">
        <v>-60.44</v>
      </c>
      <c r="AA6" s="21">
        <v>28404000</v>
      </c>
    </row>
    <row r="7" spans="1:27" ht="13.5">
      <c r="A7" s="22" t="s">
        <v>34</v>
      </c>
      <c r="B7" s="16"/>
      <c r="C7" s="17">
        <v>67196152</v>
      </c>
      <c r="D7" s="17"/>
      <c r="E7" s="18">
        <v>64097700</v>
      </c>
      <c r="F7" s="19">
        <v>64097700</v>
      </c>
      <c r="G7" s="19">
        <v>4442129</v>
      </c>
      <c r="H7" s="19">
        <v>4818440</v>
      </c>
      <c r="I7" s="19">
        <v>6041814</v>
      </c>
      <c r="J7" s="19">
        <v>15302383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15302383</v>
      </c>
      <c r="X7" s="19">
        <v>64097700</v>
      </c>
      <c r="Y7" s="19">
        <v>-48795317</v>
      </c>
      <c r="Z7" s="20">
        <v>-76.13</v>
      </c>
      <c r="AA7" s="21">
        <v>64097700</v>
      </c>
    </row>
    <row r="8" spans="1:27" ht="13.5">
      <c r="A8" s="22" t="s">
        <v>35</v>
      </c>
      <c r="B8" s="16"/>
      <c r="C8" s="17"/>
      <c r="D8" s="17"/>
      <c r="E8" s="18">
        <v>9840968</v>
      </c>
      <c r="F8" s="19">
        <v>9840968</v>
      </c>
      <c r="G8" s="19">
        <v>308473</v>
      </c>
      <c r="H8" s="19">
        <v>323851</v>
      </c>
      <c r="I8" s="19">
        <v>3655</v>
      </c>
      <c r="J8" s="19">
        <v>635979</v>
      </c>
      <c r="K8" s="19"/>
      <c r="L8" s="19"/>
      <c r="M8" s="19"/>
      <c r="N8" s="19"/>
      <c r="O8" s="19"/>
      <c r="P8" s="19">
        <v>487470</v>
      </c>
      <c r="Q8" s="19">
        <v>1776369</v>
      </c>
      <c r="R8" s="19">
        <v>2263839</v>
      </c>
      <c r="S8" s="19">
        <v>486436</v>
      </c>
      <c r="T8" s="19">
        <v>330453</v>
      </c>
      <c r="U8" s="19">
        <v>485740</v>
      </c>
      <c r="V8" s="19">
        <v>1302629</v>
      </c>
      <c r="W8" s="19">
        <v>4202447</v>
      </c>
      <c r="X8" s="19">
        <v>9840968</v>
      </c>
      <c r="Y8" s="19">
        <v>-5638521</v>
      </c>
      <c r="Z8" s="20">
        <v>-57.3</v>
      </c>
      <c r="AA8" s="21">
        <v>9840968</v>
      </c>
    </row>
    <row r="9" spans="1:27" ht="13.5">
      <c r="A9" s="22" t="s">
        <v>36</v>
      </c>
      <c r="B9" s="16"/>
      <c r="C9" s="17">
        <v>194781886</v>
      </c>
      <c r="D9" s="17"/>
      <c r="E9" s="18">
        <v>131542000</v>
      </c>
      <c r="F9" s="19">
        <v>131542000</v>
      </c>
      <c r="G9" s="19">
        <v>39494000</v>
      </c>
      <c r="H9" s="19">
        <v>912176</v>
      </c>
      <c r="I9" s="19"/>
      <c r="J9" s="19">
        <v>40406176</v>
      </c>
      <c r="K9" s="19"/>
      <c r="L9" s="19"/>
      <c r="M9" s="19"/>
      <c r="N9" s="19"/>
      <c r="O9" s="19"/>
      <c r="P9" s="19">
        <v>404870</v>
      </c>
      <c r="Q9" s="19">
        <v>24932141</v>
      </c>
      <c r="R9" s="19">
        <v>25337011</v>
      </c>
      <c r="S9" s="19">
        <v>147727</v>
      </c>
      <c r="T9" s="19">
        <v>476587</v>
      </c>
      <c r="U9" s="19">
        <v>8682833</v>
      </c>
      <c r="V9" s="19">
        <v>9307147</v>
      </c>
      <c r="W9" s="19">
        <v>75050334</v>
      </c>
      <c r="X9" s="19">
        <v>131542000</v>
      </c>
      <c r="Y9" s="19">
        <v>-56491666</v>
      </c>
      <c r="Z9" s="20">
        <v>-42.95</v>
      </c>
      <c r="AA9" s="21">
        <v>131542000</v>
      </c>
    </row>
    <row r="10" spans="1:27" ht="13.5">
      <c r="A10" s="22" t="s">
        <v>37</v>
      </c>
      <c r="B10" s="16"/>
      <c r="C10" s="17"/>
      <c r="D10" s="17"/>
      <c r="E10" s="18">
        <v>26310000</v>
      </c>
      <c r="F10" s="19">
        <v>26310000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26310000</v>
      </c>
      <c r="Y10" s="19">
        <v>-26310000</v>
      </c>
      <c r="Z10" s="20">
        <v>-100</v>
      </c>
      <c r="AA10" s="21">
        <v>26310000</v>
      </c>
    </row>
    <row r="11" spans="1:27" ht="13.5">
      <c r="A11" s="22" t="s">
        <v>38</v>
      </c>
      <c r="B11" s="16"/>
      <c r="C11" s="17">
        <v>2121815</v>
      </c>
      <c r="D11" s="17"/>
      <c r="E11" s="18">
        <v>1590000</v>
      </c>
      <c r="F11" s="19">
        <v>1590000</v>
      </c>
      <c r="G11" s="19">
        <v>125795</v>
      </c>
      <c r="H11" s="19">
        <v>112369</v>
      </c>
      <c r="I11" s="19"/>
      <c r="J11" s="19">
        <v>238164</v>
      </c>
      <c r="K11" s="19"/>
      <c r="L11" s="19"/>
      <c r="M11" s="19"/>
      <c r="N11" s="19"/>
      <c r="O11" s="19"/>
      <c r="P11" s="19">
        <v>543118</v>
      </c>
      <c r="Q11" s="19">
        <v>177816</v>
      </c>
      <c r="R11" s="19">
        <v>720934</v>
      </c>
      <c r="S11" s="19">
        <v>286997</v>
      </c>
      <c r="T11" s="19">
        <v>440412</v>
      </c>
      <c r="U11" s="19">
        <v>150353</v>
      </c>
      <c r="V11" s="19">
        <v>877762</v>
      </c>
      <c r="W11" s="19">
        <v>1836860</v>
      </c>
      <c r="X11" s="19">
        <v>1590000</v>
      </c>
      <c r="Y11" s="19">
        <v>246860</v>
      </c>
      <c r="Z11" s="20">
        <v>15.53</v>
      </c>
      <c r="AA11" s="21">
        <v>1590000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-258517268</v>
      </c>
      <c r="D14" s="17"/>
      <c r="E14" s="18">
        <v>-200487084</v>
      </c>
      <c r="F14" s="19">
        <v>-200487084</v>
      </c>
      <c r="G14" s="19">
        <v>-13467987</v>
      </c>
      <c r="H14" s="19">
        <v>-17778287</v>
      </c>
      <c r="I14" s="19">
        <v>-19151514</v>
      </c>
      <c r="J14" s="19">
        <v>-50397788</v>
      </c>
      <c r="K14" s="19">
        <v>-15683621</v>
      </c>
      <c r="L14" s="19">
        <v>-21424463</v>
      </c>
      <c r="M14" s="19">
        <v>-17913030</v>
      </c>
      <c r="N14" s="19">
        <v>-55021114</v>
      </c>
      <c r="O14" s="19">
        <v>-12486443</v>
      </c>
      <c r="P14" s="19">
        <v>-15536340</v>
      </c>
      <c r="Q14" s="19">
        <v>-16726780</v>
      </c>
      <c r="R14" s="19">
        <v>-44749563</v>
      </c>
      <c r="S14" s="19">
        <v>-16965395</v>
      </c>
      <c r="T14" s="19">
        <v>-16335796</v>
      </c>
      <c r="U14" s="19">
        <v>-30516907</v>
      </c>
      <c r="V14" s="19">
        <v>-63818098</v>
      </c>
      <c r="W14" s="19">
        <v>-213986563</v>
      </c>
      <c r="X14" s="19">
        <v>-200487084</v>
      </c>
      <c r="Y14" s="19">
        <v>-13499479</v>
      </c>
      <c r="Z14" s="20">
        <v>6.73</v>
      </c>
      <c r="AA14" s="21">
        <v>-200487084</v>
      </c>
    </row>
    <row r="15" spans="1:27" ht="13.5">
      <c r="A15" s="22" t="s">
        <v>42</v>
      </c>
      <c r="B15" s="16"/>
      <c r="C15" s="17">
        <v>-1166366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>
        <v>-191122</v>
      </c>
      <c r="H16" s="19">
        <v>-133728</v>
      </c>
      <c r="I16" s="19">
        <v>-11620</v>
      </c>
      <c r="J16" s="19">
        <v>-336470</v>
      </c>
      <c r="K16" s="19">
        <v>-5426251</v>
      </c>
      <c r="L16" s="19">
        <v>-500514</v>
      </c>
      <c r="M16" s="19">
        <v>-1149040</v>
      </c>
      <c r="N16" s="19">
        <v>-7075805</v>
      </c>
      <c r="O16" s="19">
        <v>-48422</v>
      </c>
      <c r="P16" s="19">
        <v>-195424</v>
      </c>
      <c r="Q16" s="19">
        <v>-120596</v>
      </c>
      <c r="R16" s="19">
        <v>-364442</v>
      </c>
      <c r="S16" s="19">
        <v>-87966</v>
      </c>
      <c r="T16" s="19">
        <v>-215158</v>
      </c>
      <c r="U16" s="19"/>
      <c r="V16" s="19">
        <v>-303124</v>
      </c>
      <c r="W16" s="19">
        <v>-8079841</v>
      </c>
      <c r="X16" s="19"/>
      <c r="Y16" s="19">
        <v>-8079841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37568886</v>
      </c>
      <c r="D17" s="25">
        <f>SUM(D6:D16)</f>
        <v>0</v>
      </c>
      <c r="E17" s="26">
        <f t="shared" si="0"/>
        <v>61297584</v>
      </c>
      <c r="F17" s="27">
        <f t="shared" si="0"/>
        <v>61297584</v>
      </c>
      <c r="G17" s="27">
        <f t="shared" si="0"/>
        <v>33691788</v>
      </c>
      <c r="H17" s="27">
        <f t="shared" si="0"/>
        <v>-8795453</v>
      </c>
      <c r="I17" s="27">
        <f t="shared" si="0"/>
        <v>-9042541</v>
      </c>
      <c r="J17" s="27">
        <f t="shared" si="0"/>
        <v>15853794</v>
      </c>
      <c r="K17" s="27">
        <f t="shared" si="0"/>
        <v>-21109872</v>
      </c>
      <c r="L17" s="27">
        <f t="shared" si="0"/>
        <v>-21924977</v>
      </c>
      <c r="M17" s="27">
        <f t="shared" si="0"/>
        <v>-19062070</v>
      </c>
      <c r="N17" s="27">
        <f t="shared" si="0"/>
        <v>-62096919</v>
      </c>
      <c r="O17" s="27">
        <f t="shared" si="0"/>
        <v>-12534865</v>
      </c>
      <c r="P17" s="27">
        <f t="shared" si="0"/>
        <v>-14296306</v>
      </c>
      <c r="Q17" s="27">
        <f t="shared" si="0"/>
        <v>10343711</v>
      </c>
      <c r="R17" s="27">
        <f t="shared" si="0"/>
        <v>-16487460</v>
      </c>
      <c r="S17" s="27">
        <f t="shared" si="0"/>
        <v>-15820289</v>
      </c>
      <c r="T17" s="27">
        <f t="shared" si="0"/>
        <v>-14971728</v>
      </c>
      <c r="U17" s="27">
        <f t="shared" si="0"/>
        <v>-20915989</v>
      </c>
      <c r="V17" s="27">
        <f t="shared" si="0"/>
        <v>-51708006</v>
      </c>
      <c r="W17" s="27">
        <f t="shared" si="0"/>
        <v>-114438591</v>
      </c>
      <c r="X17" s="27">
        <f t="shared" si="0"/>
        <v>61297584</v>
      </c>
      <c r="Y17" s="27">
        <f t="shared" si="0"/>
        <v>-175736175</v>
      </c>
      <c r="Z17" s="28">
        <f>+IF(X17&lt;&gt;0,+(Y17/X17)*100,0)</f>
        <v>-286.69347718500615</v>
      </c>
      <c r="AA17" s="29">
        <f>SUM(AA6:AA16)</f>
        <v>61297584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-57705870</v>
      </c>
      <c r="D26" s="17"/>
      <c r="E26" s="18">
        <v>-36257004</v>
      </c>
      <c r="F26" s="19">
        <v>-36257004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>
        <v>-6429060</v>
      </c>
      <c r="T26" s="19"/>
      <c r="U26" s="19"/>
      <c r="V26" s="19">
        <v>-6429060</v>
      </c>
      <c r="W26" s="19">
        <v>-6429060</v>
      </c>
      <c r="X26" s="19">
        <v>-36257004</v>
      </c>
      <c r="Y26" s="19">
        <v>29827944</v>
      </c>
      <c r="Z26" s="20">
        <v>-82.27</v>
      </c>
      <c r="AA26" s="21">
        <v>-36257004</v>
      </c>
    </row>
    <row r="27" spans="1:27" ht="13.5">
      <c r="A27" s="23" t="s">
        <v>51</v>
      </c>
      <c r="B27" s="24"/>
      <c r="C27" s="25">
        <f aca="true" t="shared" si="1" ref="C27:Y27">SUM(C21:C26)</f>
        <v>-57705870</v>
      </c>
      <c r="D27" s="25">
        <f>SUM(D21:D26)</f>
        <v>0</v>
      </c>
      <c r="E27" s="26">
        <f t="shared" si="1"/>
        <v>-36257004</v>
      </c>
      <c r="F27" s="27">
        <f t="shared" si="1"/>
        <v>-36257004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-6429060</v>
      </c>
      <c r="T27" s="27">
        <f t="shared" si="1"/>
        <v>0</v>
      </c>
      <c r="U27" s="27">
        <f t="shared" si="1"/>
        <v>0</v>
      </c>
      <c r="V27" s="27">
        <f t="shared" si="1"/>
        <v>-6429060</v>
      </c>
      <c r="W27" s="27">
        <f t="shared" si="1"/>
        <v>-6429060</v>
      </c>
      <c r="X27" s="27">
        <f t="shared" si="1"/>
        <v>-36257004</v>
      </c>
      <c r="Y27" s="27">
        <f t="shared" si="1"/>
        <v>29827944</v>
      </c>
      <c r="Z27" s="28">
        <f>+IF(X27&lt;&gt;0,+(Y27/X27)*100,0)</f>
        <v>-82.26808811891904</v>
      </c>
      <c r="AA27" s="29">
        <f>SUM(AA21:AA26)</f>
        <v>-36257004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24500000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38425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-18500000</v>
      </c>
      <c r="F35" s="19">
        <v>-18500000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-18500000</v>
      </c>
      <c r="Y35" s="19">
        <v>18500000</v>
      </c>
      <c r="Z35" s="20">
        <v>-100</v>
      </c>
      <c r="AA35" s="21">
        <v>-18500000</v>
      </c>
    </row>
    <row r="36" spans="1:27" ht="13.5">
      <c r="A36" s="23" t="s">
        <v>57</v>
      </c>
      <c r="B36" s="24"/>
      <c r="C36" s="25">
        <f aca="true" t="shared" si="2" ref="C36:Y36">SUM(C31:C35)</f>
        <v>24538425</v>
      </c>
      <c r="D36" s="25">
        <f>SUM(D31:D35)</f>
        <v>0</v>
      </c>
      <c r="E36" s="26">
        <f t="shared" si="2"/>
        <v>-18500000</v>
      </c>
      <c r="F36" s="27">
        <f t="shared" si="2"/>
        <v>-18500000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-18500000</v>
      </c>
      <c r="Y36" s="27">
        <f t="shared" si="2"/>
        <v>18500000</v>
      </c>
      <c r="Z36" s="28">
        <f>+IF(X36&lt;&gt;0,+(Y36/X36)*100,0)</f>
        <v>-100</v>
      </c>
      <c r="AA36" s="29">
        <f>SUM(AA31:AA35)</f>
        <v>-18500000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4401441</v>
      </c>
      <c r="D38" s="31">
        <f>+D17+D27+D36</f>
        <v>0</v>
      </c>
      <c r="E38" s="32">
        <f t="shared" si="3"/>
        <v>6540580</v>
      </c>
      <c r="F38" s="33">
        <f t="shared" si="3"/>
        <v>6540580</v>
      </c>
      <c r="G38" s="33">
        <f t="shared" si="3"/>
        <v>33691788</v>
      </c>
      <c r="H38" s="33">
        <f t="shared" si="3"/>
        <v>-8795453</v>
      </c>
      <c r="I38" s="33">
        <f t="shared" si="3"/>
        <v>-9042541</v>
      </c>
      <c r="J38" s="33">
        <f t="shared" si="3"/>
        <v>15853794</v>
      </c>
      <c r="K38" s="33">
        <f t="shared" si="3"/>
        <v>-21109872</v>
      </c>
      <c r="L38" s="33">
        <f t="shared" si="3"/>
        <v>-21924977</v>
      </c>
      <c r="M38" s="33">
        <f t="shared" si="3"/>
        <v>-19062070</v>
      </c>
      <c r="N38" s="33">
        <f t="shared" si="3"/>
        <v>-62096919</v>
      </c>
      <c r="O38" s="33">
        <f t="shared" si="3"/>
        <v>-12534865</v>
      </c>
      <c r="P38" s="33">
        <f t="shared" si="3"/>
        <v>-14296306</v>
      </c>
      <c r="Q38" s="33">
        <f t="shared" si="3"/>
        <v>10343711</v>
      </c>
      <c r="R38" s="33">
        <f t="shared" si="3"/>
        <v>-16487460</v>
      </c>
      <c r="S38" s="33">
        <f t="shared" si="3"/>
        <v>-22249349</v>
      </c>
      <c r="T38" s="33">
        <f t="shared" si="3"/>
        <v>-14971728</v>
      </c>
      <c r="U38" s="33">
        <f t="shared" si="3"/>
        <v>-20915989</v>
      </c>
      <c r="V38" s="33">
        <f t="shared" si="3"/>
        <v>-58137066</v>
      </c>
      <c r="W38" s="33">
        <f t="shared" si="3"/>
        <v>-120867651</v>
      </c>
      <c r="X38" s="33">
        <f t="shared" si="3"/>
        <v>6540580</v>
      </c>
      <c r="Y38" s="33">
        <f t="shared" si="3"/>
        <v>-127408231</v>
      </c>
      <c r="Z38" s="34">
        <f>+IF(X38&lt;&gt;0,+(Y38/X38)*100,0)</f>
        <v>-1947.965333349642</v>
      </c>
      <c r="AA38" s="35">
        <f>+AA17+AA27+AA36</f>
        <v>6540580</v>
      </c>
    </row>
    <row r="39" spans="1:27" ht="13.5">
      <c r="A39" s="22" t="s">
        <v>59</v>
      </c>
      <c r="B39" s="16"/>
      <c r="C39" s="31">
        <v>39475812</v>
      </c>
      <c r="D39" s="31"/>
      <c r="E39" s="32">
        <v>-4835000</v>
      </c>
      <c r="F39" s="33">
        <v>-4835000</v>
      </c>
      <c r="G39" s="33"/>
      <c r="H39" s="33">
        <v>33691788</v>
      </c>
      <c r="I39" s="33">
        <v>24896335</v>
      </c>
      <c r="J39" s="33"/>
      <c r="K39" s="33">
        <v>15853794</v>
      </c>
      <c r="L39" s="33">
        <v>-5256078</v>
      </c>
      <c r="M39" s="33">
        <v>-27181055</v>
      </c>
      <c r="N39" s="33">
        <v>15853794</v>
      </c>
      <c r="O39" s="33">
        <v>-46243125</v>
      </c>
      <c r="P39" s="33">
        <v>-58777990</v>
      </c>
      <c r="Q39" s="33">
        <v>-73074296</v>
      </c>
      <c r="R39" s="33">
        <v>-46243125</v>
      </c>
      <c r="S39" s="33">
        <v>-62730585</v>
      </c>
      <c r="T39" s="33">
        <v>-84979934</v>
      </c>
      <c r="U39" s="33">
        <v>-99951662</v>
      </c>
      <c r="V39" s="33">
        <v>-62730585</v>
      </c>
      <c r="W39" s="33"/>
      <c r="X39" s="33">
        <v>-4835000</v>
      </c>
      <c r="Y39" s="33">
        <v>4835000</v>
      </c>
      <c r="Z39" s="34">
        <v>-100</v>
      </c>
      <c r="AA39" s="35">
        <v>-4835000</v>
      </c>
    </row>
    <row r="40" spans="1:27" ht="13.5">
      <c r="A40" s="41" t="s">
        <v>60</v>
      </c>
      <c r="B40" s="42"/>
      <c r="C40" s="43">
        <v>43877253</v>
      </c>
      <c r="D40" s="43"/>
      <c r="E40" s="44">
        <v>1705580</v>
      </c>
      <c r="F40" s="45">
        <v>1705580</v>
      </c>
      <c r="G40" s="45">
        <v>33691788</v>
      </c>
      <c r="H40" s="45">
        <v>24896335</v>
      </c>
      <c r="I40" s="45">
        <v>15853794</v>
      </c>
      <c r="J40" s="45">
        <v>15853794</v>
      </c>
      <c r="K40" s="45">
        <v>-5256078</v>
      </c>
      <c r="L40" s="45">
        <v>-27181055</v>
      </c>
      <c r="M40" s="45">
        <v>-46243125</v>
      </c>
      <c r="N40" s="45">
        <v>-46243125</v>
      </c>
      <c r="O40" s="45">
        <v>-58777990</v>
      </c>
      <c r="P40" s="45">
        <v>-73074296</v>
      </c>
      <c r="Q40" s="45">
        <v>-62730585</v>
      </c>
      <c r="R40" s="45">
        <v>-58777990</v>
      </c>
      <c r="S40" s="45">
        <v>-84979934</v>
      </c>
      <c r="T40" s="45">
        <v>-99951662</v>
      </c>
      <c r="U40" s="45">
        <v>-120867651</v>
      </c>
      <c r="V40" s="45">
        <v>-120867651</v>
      </c>
      <c r="W40" s="45">
        <v>-120867651</v>
      </c>
      <c r="X40" s="45">
        <v>1705580</v>
      </c>
      <c r="Y40" s="45">
        <v>-122573231</v>
      </c>
      <c r="Z40" s="46">
        <v>-7186.6</v>
      </c>
      <c r="AA40" s="47">
        <v>1705580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25382801</v>
      </c>
      <c r="D7" s="17"/>
      <c r="E7" s="18">
        <v>25569900</v>
      </c>
      <c r="F7" s="19">
        <v>22954541</v>
      </c>
      <c r="G7" s="19">
        <v>1521202</v>
      </c>
      <c r="H7" s="19">
        <v>1687951</v>
      </c>
      <c r="I7" s="19">
        <v>2201526</v>
      </c>
      <c r="J7" s="19">
        <v>5410679</v>
      </c>
      <c r="K7" s="19">
        <v>1536723</v>
      </c>
      <c r="L7" s="19">
        <v>2117496</v>
      </c>
      <c r="M7" s="19">
        <v>2017764</v>
      </c>
      <c r="N7" s="19">
        <v>5671983</v>
      </c>
      <c r="O7" s="19">
        <v>1606168</v>
      </c>
      <c r="P7" s="19">
        <v>1895655</v>
      </c>
      <c r="Q7" s="19">
        <v>1944457</v>
      </c>
      <c r="R7" s="19">
        <v>5446280</v>
      </c>
      <c r="S7" s="19">
        <v>1161452</v>
      </c>
      <c r="T7" s="19">
        <v>2603057</v>
      </c>
      <c r="U7" s="19">
        <v>1974372</v>
      </c>
      <c r="V7" s="19">
        <v>5738881</v>
      </c>
      <c r="W7" s="19">
        <v>22267823</v>
      </c>
      <c r="X7" s="19">
        <v>22954541</v>
      </c>
      <c r="Y7" s="19">
        <v>-686718</v>
      </c>
      <c r="Z7" s="20">
        <v>-2.99</v>
      </c>
      <c r="AA7" s="21">
        <v>22954541</v>
      </c>
    </row>
    <row r="8" spans="1:27" ht="13.5">
      <c r="A8" s="22" t="s">
        <v>35</v>
      </c>
      <c r="B8" s="16"/>
      <c r="C8" s="17">
        <v>473359</v>
      </c>
      <c r="D8" s="17"/>
      <c r="E8" s="18">
        <v>966803</v>
      </c>
      <c r="F8" s="19">
        <v>678627</v>
      </c>
      <c r="G8" s="19">
        <v>67847</v>
      </c>
      <c r="H8" s="19">
        <v>48488</v>
      </c>
      <c r="I8" s="19">
        <v>39996</v>
      </c>
      <c r="J8" s="19">
        <v>156331</v>
      </c>
      <c r="K8" s="19">
        <v>78580</v>
      </c>
      <c r="L8" s="19">
        <v>35806</v>
      </c>
      <c r="M8" s="19">
        <v>133401</v>
      </c>
      <c r="N8" s="19">
        <v>247787</v>
      </c>
      <c r="O8" s="19">
        <v>34012</v>
      </c>
      <c r="P8" s="19">
        <v>34012</v>
      </c>
      <c r="Q8" s="19">
        <v>34284</v>
      </c>
      <c r="R8" s="19">
        <v>102308</v>
      </c>
      <c r="S8" s="19">
        <v>35110</v>
      </c>
      <c r="T8" s="19">
        <v>39288</v>
      </c>
      <c r="U8" s="19">
        <v>35102</v>
      </c>
      <c r="V8" s="19">
        <v>109500</v>
      </c>
      <c r="W8" s="19">
        <v>615926</v>
      </c>
      <c r="X8" s="19">
        <v>678627</v>
      </c>
      <c r="Y8" s="19">
        <v>-62701</v>
      </c>
      <c r="Z8" s="20">
        <v>-9.24</v>
      </c>
      <c r="AA8" s="21">
        <v>678627</v>
      </c>
    </row>
    <row r="9" spans="1:27" ht="13.5">
      <c r="A9" s="22" t="s">
        <v>36</v>
      </c>
      <c r="B9" s="16"/>
      <c r="C9" s="17">
        <v>335305755</v>
      </c>
      <c r="D9" s="17"/>
      <c r="E9" s="18">
        <v>268573000</v>
      </c>
      <c r="F9" s="19">
        <v>271759243</v>
      </c>
      <c r="G9" s="19">
        <v>113174691</v>
      </c>
      <c r="H9" s="19">
        <v>2131928</v>
      </c>
      <c r="I9" s="19">
        <v>5791203</v>
      </c>
      <c r="J9" s="19">
        <v>121097822</v>
      </c>
      <c r="K9" s="19">
        <v>15510</v>
      </c>
      <c r="L9" s="19">
        <v>2393810</v>
      </c>
      <c r="M9" s="19">
        <v>89652227</v>
      </c>
      <c r="N9" s="19">
        <v>92061547</v>
      </c>
      <c r="O9" s="19">
        <v>3225463</v>
      </c>
      <c r="P9" s="19">
        <v>705000</v>
      </c>
      <c r="Q9" s="19">
        <v>88622439</v>
      </c>
      <c r="R9" s="19">
        <v>92552902</v>
      </c>
      <c r="S9" s="19">
        <v>4312327</v>
      </c>
      <c r="T9" s="19">
        <v>6249048</v>
      </c>
      <c r="U9" s="19"/>
      <c r="V9" s="19">
        <v>10561375</v>
      </c>
      <c r="W9" s="19">
        <v>316273646</v>
      </c>
      <c r="X9" s="19">
        <v>271759243</v>
      </c>
      <c r="Y9" s="19">
        <v>44514403</v>
      </c>
      <c r="Z9" s="20">
        <v>16.38</v>
      </c>
      <c r="AA9" s="21">
        <v>271759243</v>
      </c>
    </row>
    <row r="10" spans="1:27" ht="13.5">
      <c r="A10" s="22" t="s">
        <v>37</v>
      </c>
      <c r="B10" s="16"/>
      <c r="C10" s="17">
        <v>384157754</v>
      </c>
      <c r="D10" s="17"/>
      <c r="E10" s="18">
        <v>373735147</v>
      </c>
      <c r="F10" s="19">
        <v>373735147</v>
      </c>
      <c r="G10" s="19">
        <v>76000000</v>
      </c>
      <c r="H10" s="19">
        <v>1070740</v>
      </c>
      <c r="I10" s="19">
        <v>112188000</v>
      </c>
      <c r="J10" s="19">
        <v>189258740</v>
      </c>
      <c r="K10" s="19">
        <v>44413000</v>
      </c>
      <c r="L10" s="19">
        <v>1133000</v>
      </c>
      <c r="M10" s="19">
        <v>64050000</v>
      </c>
      <c r="N10" s="19">
        <v>109596000</v>
      </c>
      <c r="O10" s="19">
        <v>33887000</v>
      </c>
      <c r="P10" s="19"/>
      <c r="Q10" s="19">
        <v>42064000</v>
      </c>
      <c r="R10" s="19">
        <v>75951000</v>
      </c>
      <c r="S10" s="19"/>
      <c r="T10" s="19"/>
      <c r="U10" s="19"/>
      <c r="V10" s="19"/>
      <c r="W10" s="19">
        <v>374805740</v>
      </c>
      <c r="X10" s="19">
        <v>373735147</v>
      </c>
      <c r="Y10" s="19">
        <v>1070593</v>
      </c>
      <c r="Z10" s="20">
        <v>0.29</v>
      </c>
      <c r="AA10" s="21">
        <v>373735147</v>
      </c>
    </row>
    <row r="11" spans="1:27" ht="13.5">
      <c r="A11" s="22" t="s">
        <v>38</v>
      </c>
      <c r="B11" s="16"/>
      <c r="C11" s="17">
        <v>8007817</v>
      </c>
      <c r="D11" s="17"/>
      <c r="E11" s="18">
        <v>12428136</v>
      </c>
      <c r="F11" s="19">
        <v>9750016</v>
      </c>
      <c r="G11" s="19">
        <v>416314</v>
      </c>
      <c r="H11" s="19">
        <v>982681</v>
      </c>
      <c r="I11" s="19">
        <v>1093951</v>
      </c>
      <c r="J11" s="19">
        <v>2492946</v>
      </c>
      <c r="K11" s="19">
        <v>1175280</v>
      </c>
      <c r="L11" s="19">
        <v>1315317</v>
      </c>
      <c r="M11" s="19">
        <v>1011479</v>
      </c>
      <c r="N11" s="19">
        <v>3502076</v>
      </c>
      <c r="O11" s="19">
        <v>1595885</v>
      </c>
      <c r="P11" s="19">
        <v>1345305</v>
      </c>
      <c r="Q11" s="19">
        <v>1341929</v>
      </c>
      <c r="R11" s="19">
        <v>4283119</v>
      </c>
      <c r="S11" s="19">
        <v>1372677</v>
      </c>
      <c r="T11" s="19">
        <v>1723008</v>
      </c>
      <c r="U11" s="19">
        <v>1373549</v>
      </c>
      <c r="V11" s="19">
        <v>4469234</v>
      </c>
      <c r="W11" s="19">
        <v>14747375</v>
      </c>
      <c r="X11" s="19">
        <v>9750016</v>
      </c>
      <c r="Y11" s="19">
        <v>4997359</v>
      </c>
      <c r="Z11" s="20">
        <v>51.25</v>
      </c>
      <c r="AA11" s="21">
        <v>9750016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-420896539</v>
      </c>
      <c r="D14" s="17"/>
      <c r="E14" s="18">
        <v>-300589044</v>
      </c>
      <c r="F14" s="19">
        <v>-323940123</v>
      </c>
      <c r="G14" s="19">
        <v>-64740386</v>
      </c>
      <c r="H14" s="19">
        <v>-27556411</v>
      </c>
      <c r="I14" s="19">
        <v>-27929657</v>
      </c>
      <c r="J14" s="19">
        <v>-120226454</v>
      </c>
      <c r="K14" s="19">
        <v>-23006806</v>
      </c>
      <c r="L14" s="19">
        <v>-30712144</v>
      </c>
      <c r="M14" s="19">
        <v>-47875171</v>
      </c>
      <c r="N14" s="19">
        <v>-101594121</v>
      </c>
      <c r="O14" s="19">
        <v>-19905388</v>
      </c>
      <c r="P14" s="19">
        <v>-27347558</v>
      </c>
      <c r="Q14" s="19">
        <v>-45748090</v>
      </c>
      <c r="R14" s="19">
        <v>-93001036</v>
      </c>
      <c r="S14" s="19">
        <v>-14772338</v>
      </c>
      <c r="T14" s="19">
        <v>-34581766</v>
      </c>
      <c r="U14" s="19">
        <v>-16194258</v>
      </c>
      <c r="V14" s="19">
        <v>-65548362</v>
      </c>
      <c r="W14" s="19">
        <v>-380369973</v>
      </c>
      <c r="X14" s="19">
        <v>-323940123</v>
      </c>
      <c r="Y14" s="19">
        <v>-56429850</v>
      </c>
      <c r="Z14" s="20">
        <v>17.42</v>
      </c>
      <c r="AA14" s="21">
        <v>-323940123</v>
      </c>
    </row>
    <row r="15" spans="1:27" ht="13.5">
      <c r="A15" s="22" t="s">
        <v>42</v>
      </c>
      <c r="B15" s="16"/>
      <c r="C15" s="17">
        <v>-3067434</v>
      </c>
      <c r="D15" s="17"/>
      <c r="E15" s="18">
        <v>-600804</v>
      </c>
      <c r="F15" s="19">
        <v>-600810</v>
      </c>
      <c r="G15" s="19">
        <v>-50283</v>
      </c>
      <c r="H15" s="19">
        <v>-52586</v>
      </c>
      <c r="I15" s="19">
        <v>-43607</v>
      </c>
      <c r="J15" s="19">
        <v>-146476</v>
      </c>
      <c r="K15" s="19">
        <v>-167579</v>
      </c>
      <c r="L15" s="19">
        <v>-35089</v>
      </c>
      <c r="M15" s="19">
        <v>-30790</v>
      </c>
      <c r="N15" s="19">
        <v>-233458</v>
      </c>
      <c r="O15" s="19">
        <v>-28230</v>
      </c>
      <c r="P15" s="19"/>
      <c r="Q15" s="19">
        <v>-39567</v>
      </c>
      <c r="R15" s="19">
        <v>-67797</v>
      </c>
      <c r="S15" s="19">
        <v>-12459</v>
      </c>
      <c r="T15" s="19">
        <v>-190174</v>
      </c>
      <c r="U15" s="19">
        <v>-4475</v>
      </c>
      <c r="V15" s="19">
        <v>-207108</v>
      </c>
      <c r="W15" s="19">
        <v>-654839</v>
      </c>
      <c r="X15" s="19">
        <v>-600810</v>
      </c>
      <c r="Y15" s="19">
        <v>-54029</v>
      </c>
      <c r="Z15" s="20">
        <v>8.99</v>
      </c>
      <c r="AA15" s="21">
        <v>-600810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329363513</v>
      </c>
      <c r="D17" s="25">
        <f>SUM(D6:D16)</f>
        <v>0</v>
      </c>
      <c r="E17" s="26">
        <f t="shared" si="0"/>
        <v>380083138</v>
      </c>
      <c r="F17" s="27">
        <f t="shared" si="0"/>
        <v>354336641</v>
      </c>
      <c r="G17" s="27">
        <f t="shared" si="0"/>
        <v>126389385</v>
      </c>
      <c r="H17" s="27">
        <f t="shared" si="0"/>
        <v>-21687209</v>
      </c>
      <c r="I17" s="27">
        <f t="shared" si="0"/>
        <v>93341412</v>
      </c>
      <c r="J17" s="27">
        <f t="shared" si="0"/>
        <v>198043588</v>
      </c>
      <c r="K17" s="27">
        <f t="shared" si="0"/>
        <v>24044708</v>
      </c>
      <c r="L17" s="27">
        <f t="shared" si="0"/>
        <v>-23751804</v>
      </c>
      <c r="M17" s="27">
        <f t="shared" si="0"/>
        <v>108958910</v>
      </c>
      <c r="N17" s="27">
        <f t="shared" si="0"/>
        <v>109251814</v>
      </c>
      <c r="O17" s="27">
        <f t="shared" si="0"/>
        <v>20414910</v>
      </c>
      <c r="P17" s="27">
        <f t="shared" si="0"/>
        <v>-23367586</v>
      </c>
      <c r="Q17" s="27">
        <f t="shared" si="0"/>
        <v>88219452</v>
      </c>
      <c r="R17" s="27">
        <f t="shared" si="0"/>
        <v>85266776</v>
      </c>
      <c r="S17" s="27">
        <f t="shared" si="0"/>
        <v>-7903231</v>
      </c>
      <c r="T17" s="27">
        <f t="shared" si="0"/>
        <v>-24157539</v>
      </c>
      <c r="U17" s="27">
        <f t="shared" si="0"/>
        <v>-12815710</v>
      </c>
      <c r="V17" s="27">
        <f t="shared" si="0"/>
        <v>-44876480</v>
      </c>
      <c r="W17" s="27">
        <f t="shared" si="0"/>
        <v>347685698</v>
      </c>
      <c r="X17" s="27">
        <f t="shared" si="0"/>
        <v>354336641</v>
      </c>
      <c r="Y17" s="27">
        <f t="shared" si="0"/>
        <v>-6650943</v>
      </c>
      <c r="Z17" s="28">
        <f>+IF(X17&lt;&gt;0,+(Y17/X17)*100,0)</f>
        <v>-1.877012487681171</v>
      </c>
      <c r="AA17" s="29">
        <f>SUM(AA6:AA16)</f>
        <v>354336641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1484803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-244225408</v>
      </c>
      <c r="D26" s="17"/>
      <c r="E26" s="18">
        <v>-375492989</v>
      </c>
      <c r="F26" s="19">
        <v>-386675147</v>
      </c>
      <c r="G26" s="19">
        <v>-82650</v>
      </c>
      <c r="H26" s="19">
        <v>-34838979</v>
      </c>
      <c r="I26" s="19">
        <v>-51177086</v>
      </c>
      <c r="J26" s="19">
        <v>-86098715</v>
      </c>
      <c r="K26" s="19">
        <v>-20171657</v>
      </c>
      <c r="L26" s="19">
        <v>-5360843</v>
      </c>
      <c r="M26" s="19">
        <v>-35692839</v>
      </c>
      <c r="N26" s="19">
        <v>-61225339</v>
      </c>
      <c r="O26" s="19">
        <v>-8385105</v>
      </c>
      <c r="P26" s="19">
        <v>-10419092</v>
      </c>
      <c r="Q26" s="19">
        <v>-33188665</v>
      </c>
      <c r="R26" s="19">
        <v>-51992862</v>
      </c>
      <c r="S26" s="19">
        <v>-27116461</v>
      </c>
      <c r="T26" s="19">
        <v>-35846051</v>
      </c>
      <c r="U26" s="19">
        <v>-68093058</v>
      </c>
      <c r="V26" s="19">
        <v>-131055570</v>
      </c>
      <c r="W26" s="19">
        <v>-330372486</v>
      </c>
      <c r="X26" s="19">
        <v>-386675147</v>
      </c>
      <c r="Y26" s="19">
        <v>56302661</v>
      </c>
      <c r="Z26" s="20">
        <v>-14.56</v>
      </c>
      <c r="AA26" s="21">
        <v>-386675147</v>
      </c>
    </row>
    <row r="27" spans="1:27" ht="13.5">
      <c r="A27" s="23" t="s">
        <v>51</v>
      </c>
      <c r="B27" s="24"/>
      <c r="C27" s="25">
        <f aca="true" t="shared" si="1" ref="C27:Y27">SUM(C21:C26)</f>
        <v>-242740605</v>
      </c>
      <c r="D27" s="25">
        <f>SUM(D21:D26)</f>
        <v>0</v>
      </c>
      <c r="E27" s="26">
        <f t="shared" si="1"/>
        <v>-375492989</v>
      </c>
      <c r="F27" s="27">
        <f t="shared" si="1"/>
        <v>-386675147</v>
      </c>
      <c r="G27" s="27">
        <f t="shared" si="1"/>
        <v>-82650</v>
      </c>
      <c r="H27" s="27">
        <f t="shared" si="1"/>
        <v>-34838979</v>
      </c>
      <c r="I27" s="27">
        <f t="shared" si="1"/>
        <v>-51177086</v>
      </c>
      <c r="J27" s="27">
        <f t="shared" si="1"/>
        <v>-86098715</v>
      </c>
      <c r="K27" s="27">
        <f t="shared" si="1"/>
        <v>-20171657</v>
      </c>
      <c r="L27" s="27">
        <f t="shared" si="1"/>
        <v>-5360843</v>
      </c>
      <c r="M27" s="27">
        <f t="shared" si="1"/>
        <v>-35692839</v>
      </c>
      <c r="N27" s="27">
        <f t="shared" si="1"/>
        <v>-61225339</v>
      </c>
      <c r="O27" s="27">
        <f t="shared" si="1"/>
        <v>-8385105</v>
      </c>
      <c r="P27" s="27">
        <f t="shared" si="1"/>
        <v>-10419092</v>
      </c>
      <c r="Q27" s="27">
        <f t="shared" si="1"/>
        <v>-33188665</v>
      </c>
      <c r="R27" s="27">
        <f t="shared" si="1"/>
        <v>-51992862</v>
      </c>
      <c r="S27" s="27">
        <f t="shared" si="1"/>
        <v>-27116461</v>
      </c>
      <c r="T27" s="27">
        <f t="shared" si="1"/>
        <v>-35846051</v>
      </c>
      <c r="U27" s="27">
        <f t="shared" si="1"/>
        <v>-68093058</v>
      </c>
      <c r="V27" s="27">
        <f t="shared" si="1"/>
        <v>-131055570</v>
      </c>
      <c r="W27" s="27">
        <f t="shared" si="1"/>
        <v>-330372486</v>
      </c>
      <c r="X27" s="27">
        <f t="shared" si="1"/>
        <v>-386675147</v>
      </c>
      <c r="Y27" s="27">
        <f t="shared" si="1"/>
        <v>56302661</v>
      </c>
      <c r="Z27" s="28">
        <f>+IF(X27&lt;&gt;0,+(Y27/X27)*100,0)</f>
        <v>-14.56071367317538</v>
      </c>
      <c r="AA27" s="29">
        <f>SUM(AA21:AA26)</f>
        <v>-386675147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-83662029</v>
      </c>
      <c r="D35" s="17"/>
      <c r="E35" s="18">
        <v>-9543264</v>
      </c>
      <c r="F35" s="19">
        <v>-9543258</v>
      </c>
      <c r="G35" s="19">
        <v>-732052</v>
      </c>
      <c r="H35" s="19">
        <v>-729749</v>
      </c>
      <c r="I35" s="19">
        <v>-738728</v>
      </c>
      <c r="J35" s="19">
        <v>-2200529</v>
      </c>
      <c r="K35" s="19">
        <v>-741666</v>
      </c>
      <c r="L35" s="19">
        <v>-747245</v>
      </c>
      <c r="M35" s="19">
        <v>-1002661</v>
      </c>
      <c r="N35" s="19">
        <v>-2491572</v>
      </c>
      <c r="O35" s="19">
        <v>-754104</v>
      </c>
      <c r="P35" s="19"/>
      <c r="Q35" s="19">
        <v>-1525680</v>
      </c>
      <c r="R35" s="19">
        <v>-2279784</v>
      </c>
      <c r="S35" s="19">
        <v>-769875</v>
      </c>
      <c r="T35" s="19">
        <v>-772522</v>
      </c>
      <c r="U35" s="19">
        <v>-777859</v>
      </c>
      <c r="V35" s="19">
        <v>-2320256</v>
      </c>
      <c r="W35" s="19">
        <v>-9292141</v>
      </c>
      <c r="X35" s="19">
        <v>-9543258</v>
      </c>
      <c r="Y35" s="19">
        <v>251117</v>
      </c>
      <c r="Z35" s="20">
        <v>-2.63</v>
      </c>
      <c r="AA35" s="21">
        <v>-9543258</v>
      </c>
    </row>
    <row r="36" spans="1:27" ht="13.5">
      <c r="A36" s="23" t="s">
        <v>57</v>
      </c>
      <c r="B36" s="24"/>
      <c r="C36" s="25">
        <f aca="true" t="shared" si="2" ref="C36:Y36">SUM(C31:C35)</f>
        <v>-83662029</v>
      </c>
      <c r="D36" s="25">
        <f>SUM(D31:D35)</f>
        <v>0</v>
      </c>
      <c r="E36" s="26">
        <f t="shared" si="2"/>
        <v>-9543264</v>
      </c>
      <c r="F36" s="27">
        <f t="shared" si="2"/>
        <v>-9543258</v>
      </c>
      <c r="G36" s="27">
        <f t="shared" si="2"/>
        <v>-732052</v>
      </c>
      <c r="H36" s="27">
        <f t="shared" si="2"/>
        <v>-729749</v>
      </c>
      <c r="I36" s="27">
        <f t="shared" si="2"/>
        <v>-738728</v>
      </c>
      <c r="J36" s="27">
        <f t="shared" si="2"/>
        <v>-2200529</v>
      </c>
      <c r="K36" s="27">
        <f t="shared" si="2"/>
        <v>-741666</v>
      </c>
      <c r="L36" s="27">
        <f t="shared" si="2"/>
        <v>-747245</v>
      </c>
      <c r="M36" s="27">
        <f t="shared" si="2"/>
        <v>-1002661</v>
      </c>
      <c r="N36" s="27">
        <f t="shared" si="2"/>
        <v>-2491572</v>
      </c>
      <c r="O36" s="27">
        <f t="shared" si="2"/>
        <v>-754104</v>
      </c>
      <c r="P36" s="27">
        <f t="shared" si="2"/>
        <v>0</v>
      </c>
      <c r="Q36" s="27">
        <f t="shared" si="2"/>
        <v>-1525680</v>
      </c>
      <c r="R36" s="27">
        <f t="shared" si="2"/>
        <v>-2279784</v>
      </c>
      <c r="S36" s="27">
        <f t="shared" si="2"/>
        <v>-769875</v>
      </c>
      <c r="T36" s="27">
        <f t="shared" si="2"/>
        <v>-772522</v>
      </c>
      <c r="U36" s="27">
        <f t="shared" si="2"/>
        <v>-777859</v>
      </c>
      <c r="V36" s="27">
        <f t="shared" si="2"/>
        <v>-2320256</v>
      </c>
      <c r="W36" s="27">
        <f t="shared" si="2"/>
        <v>-9292141</v>
      </c>
      <c r="X36" s="27">
        <f t="shared" si="2"/>
        <v>-9543258</v>
      </c>
      <c r="Y36" s="27">
        <f t="shared" si="2"/>
        <v>251117</v>
      </c>
      <c r="Z36" s="28">
        <f>+IF(X36&lt;&gt;0,+(Y36/X36)*100,0)</f>
        <v>-2.6313550361941385</v>
      </c>
      <c r="AA36" s="29">
        <f>SUM(AA31:AA35)</f>
        <v>-9543258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2960879</v>
      </c>
      <c r="D38" s="31">
        <f>+D17+D27+D36</f>
        <v>0</v>
      </c>
      <c r="E38" s="32">
        <f t="shared" si="3"/>
        <v>-4953115</v>
      </c>
      <c r="F38" s="33">
        <f t="shared" si="3"/>
        <v>-41881764</v>
      </c>
      <c r="G38" s="33">
        <f t="shared" si="3"/>
        <v>125574683</v>
      </c>
      <c r="H38" s="33">
        <f t="shared" si="3"/>
        <v>-57255937</v>
      </c>
      <c r="I38" s="33">
        <f t="shared" si="3"/>
        <v>41425598</v>
      </c>
      <c r="J38" s="33">
        <f t="shared" si="3"/>
        <v>109744344</v>
      </c>
      <c r="K38" s="33">
        <f t="shared" si="3"/>
        <v>3131385</v>
      </c>
      <c r="L38" s="33">
        <f t="shared" si="3"/>
        <v>-29859892</v>
      </c>
      <c r="M38" s="33">
        <f t="shared" si="3"/>
        <v>72263410</v>
      </c>
      <c r="N38" s="33">
        <f t="shared" si="3"/>
        <v>45534903</v>
      </c>
      <c r="O38" s="33">
        <f t="shared" si="3"/>
        <v>11275701</v>
      </c>
      <c r="P38" s="33">
        <f t="shared" si="3"/>
        <v>-33786678</v>
      </c>
      <c r="Q38" s="33">
        <f t="shared" si="3"/>
        <v>53505107</v>
      </c>
      <c r="R38" s="33">
        <f t="shared" si="3"/>
        <v>30994130</v>
      </c>
      <c r="S38" s="33">
        <f t="shared" si="3"/>
        <v>-35789567</v>
      </c>
      <c r="T38" s="33">
        <f t="shared" si="3"/>
        <v>-60776112</v>
      </c>
      <c r="U38" s="33">
        <f t="shared" si="3"/>
        <v>-81686627</v>
      </c>
      <c r="V38" s="33">
        <f t="shared" si="3"/>
        <v>-178252306</v>
      </c>
      <c r="W38" s="33">
        <f t="shared" si="3"/>
        <v>8021071</v>
      </c>
      <c r="X38" s="33">
        <f t="shared" si="3"/>
        <v>-41881764</v>
      </c>
      <c r="Y38" s="33">
        <f t="shared" si="3"/>
        <v>49902835</v>
      </c>
      <c r="Z38" s="34">
        <f>+IF(X38&lt;&gt;0,+(Y38/X38)*100,0)</f>
        <v>-119.15170287478819</v>
      </c>
      <c r="AA38" s="35">
        <f>+AA17+AA27+AA36</f>
        <v>-41881764</v>
      </c>
    </row>
    <row r="39" spans="1:27" ht="13.5">
      <c r="A39" s="22" t="s">
        <v>59</v>
      </c>
      <c r="B39" s="16"/>
      <c r="C39" s="31">
        <v>57974458</v>
      </c>
      <c r="D39" s="31"/>
      <c r="E39" s="32">
        <v>28507022</v>
      </c>
      <c r="F39" s="33">
        <v>60935336</v>
      </c>
      <c r="G39" s="33">
        <v>60935336</v>
      </c>
      <c r="H39" s="33">
        <v>186510019</v>
      </c>
      <c r="I39" s="33">
        <v>129254082</v>
      </c>
      <c r="J39" s="33">
        <v>60935336</v>
      </c>
      <c r="K39" s="33">
        <v>170679680</v>
      </c>
      <c r="L39" s="33">
        <v>173811065</v>
      </c>
      <c r="M39" s="33">
        <v>143951173</v>
      </c>
      <c r="N39" s="33">
        <v>170679680</v>
      </c>
      <c r="O39" s="33">
        <v>216214583</v>
      </c>
      <c r="P39" s="33">
        <v>227490284</v>
      </c>
      <c r="Q39" s="33">
        <v>193703606</v>
      </c>
      <c r="R39" s="33">
        <v>216214583</v>
      </c>
      <c r="S39" s="33">
        <v>247208713</v>
      </c>
      <c r="T39" s="33">
        <v>211419146</v>
      </c>
      <c r="U39" s="33">
        <v>150643034</v>
      </c>
      <c r="V39" s="33">
        <v>247208713</v>
      </c>
      <c r="W39" s="33">
        <v>60935336</v>
      </c>
      <c r="X39" s="33">
        <v>60935336</v>
      </c>
      <c r="Y39" s="33"/>
      <c r="Z39" s="34"/>
      <c r="AA39" s="35">
        <v>60935336</v>
      </c>
    </row>
    <row r="40" spans="1:27" ht="13.5">
      <c r="A40" s="41" t="s">
        <v>60</v>
      </c>
      <c r="B40" s="42"/>
      <c r="C40" s="43">
        <v>60935337</v>
      </c>
      <c r="D40" s="43"/>
      <c r="E40" s="44">
        <v>23553907</v>
      </c>
      <c r="F40" s="45">
        <v>19053572</v>
      </c>
      <c r="G40" s="45">
        <v>186510019</v>
      </c>
      <c r="H40" s="45">
        <v>129254082</v>
      </c>
      <c r="I40" s="45">
        <v>170679680</v>
      </c>
      <c r="J40" s="45">
        <v>170679680</v>
      </c>
      <c r="K40" s="45">
        <v>173811065</v>
      </c>
      <c r="L40" s="45">
        <v>143951173</v>
      </c>
      <c r="M40" s="45">
        <v>216214583</v>
      </c>
      <c r="N40" s="45">
        <v>216214583</v>
      </c>
      <c r="O40" s="45">
        <v>227490284</v>
      </c>
      <c r="P40" s="45">
        <v>193703606</v>
      </c>
      <c r="Q40" s="45">
        <v>247208713</v>
      </c>
      <c r="R40" s="45">
        <v>227490284</v>
      </c>
      <c r="S40" s="45">
        <v>211419146</v>
      </c>
      <c r="T40" s="45">
        <v>150643034</v>
      </c>
      <c r="U40" s="45">
        <v>68956407</v>
      </c>
      <c r="V40" s="45">
        <v>68956407</v>
      </c>
      <c r="W40" s="45">
        <v>68956407</v>
      </c>
      <c r="X40" s="45">
        <v>19053572</v>
      </c>
      <c r="Y40" s="45">
        <v>49902835</v>
      </c>
      <c r="Z40" s="46">
        <v>261.91</v>
      </c>
      <c r="AA40" s="47">
        <v>19053572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871336717</v>
      </c>
      <c r="D6" s="17"/>
      <c r="E6" s="18">
        <v>209979060</v>
      </c>
      <c r="F6" s="19">
        <v>205062634</v>
      </c>
      <c r="G6" s="19">
        <v>25559255</v>
      </c>
      <c r="H6" s="19">
        <v>21339335</v>
      </c>
      <c r="I6" s="19">
        <v>24867335</v>
      </c>
      <c r="J6" s="19">
        <v>71765925</v>
      </c>
      <c r="K6" s="19">
        <v>21893316</v>
      </c>
      <c r="L6" s="19">
        <v>22703627</v>
      </c>
      <c r="M6" s="19">
        <v>21891316</v>
      </c>
      <c r="N6" s="19">
        <v>66488259</v>
      </c>
      <c r="O6" s="19">
        <v>14994851</v>
      </c>
      <c r="P6" s="19">
        <v>41957332</v>
      </c>
      <c r="Q6" s="19">
        <v>18238909</v>
      </c>
      <c r="R6" s="19">
        <v>75191092</v>
      </c>
      <c r="S6" s="19">
        <v>12179145</v>
      </c>
      <c r="T6" s="19">
        <v>22278182</v>
      </c>
      <c r="U6" s="19">
        <v>15642026</v>
      </c>
      <c r="V6" s="19">
        <v>50099353</v>
      </c>
      <c r="W6" s="19">
        <v>263544629</v>
      </c>
      <c r="X6" s="19">
        <v>205062634</v>
      </c>
      <c r="Y6" s="19">
        <v>58481995</v>
      </c>
      <c r="Z6" s="20">
        <v>28.52</v>
      </c>
      <c r="AA6" s="21">
        <v>205062634</v>
      </c>
    </row>
    <row r="7" spans="1:27" ht="13.5">
      <c r="A7" s="22" t="s">
        <v>34</v>
      </c>
      <c r="B7" s="16"/>
      <c r="C7" s="17"/>
      <c r="D7" s="17"/>
      <c r="E7" s="18">
        <v>903134604</v>
      </c>
      <c r="F7" s="19">
        <v>905894023</v>
      </c>
      <c r="G7" s="19">
        <v>49651217</v>
      </c>
      <c r="H7" s="19">
        <v>66934849</v>
      </c>
      <c r="I7" s="19">
        <v>83194941</v>
      </c>
      <c r="J7" s="19">
        <v>199781007</v>
      </c>
      <c r="K7" s="19">
        <v>54929386</v>
      </c>
      <c r="L7" s="19">
        <v>65622387</v>
      </c>
      <c r="M7" s="19">
        <v>70805548</v>
      </c>
      <c r="N7" s="19">
        <v>191357321</v>
      </c>
      <c r="O7" s="19">
        <v>43173487</v>
      </c>
      <c r="P7" s="19">
        <v>39953088</v>
      </c>
      <c r="Q7" s="19">
        <v>49722196</v>
      </c>
      <c r="R7" s="19">
        <v>132848771</v>
      </c>
      <c r="S7" s="19">
        <v>76000297</v>
      </c>
      <c r="T7" s="19">
        <v>101145978</v>
      </c>
      <c r="U7" s="19">
        <v>72569889</v>
      </c>
      <c r="V7" s="19">
        <v>249716164</v>
      </c>
      <c r="W7" s="19">
        <v>773703263</v>
      </c>
      <c r="X7" s="19">
        <v>905894023</v>
      </c>
      <c r="Y7" s="19">
        <v>-132190760</v>
      </c>
      <c r="Z7" s="20">
        <v>-14.59</v>
      </c>
      <c r="AA7" s="21">
        <v>905894023</v>
      </c>
    </row>
    <row r="8" spans="1:27" ht="13.5">
      <c r="A8" s="22" t="s">
        <v>35</v>
      </c>
      <c r="B8" s="16"/>
      <c r="C8" s="17">
        <v>98900806</v>
      </c>
      <c r="D8" s="17"/>
      <c r="E8" s="18">
        <v>28910576</v>
      </c>
      <c r="F8" s="19">
        <v>37220445</v>
      </c>
      <c r="G8" s="19">
        <v>1119008</v>
      </c>
      <c r="H8" s="19">
        <v>1548975</v>
      </c>
      <c r="I8" s="19">
        <v>995519</v>
      </c>
      <c r="J8" s="19">
        <v>3663502</v>
      </c>
      <c r="K8" s="19">
        <v>2217002</v>
      </c>
      <c r="L8" s="19">
        <v>3797274</v>
      </c>
      <c r="M8" s="19">
        <v>4440222</v>
      </c>
      <c r="N8" s="19">
        <v>10454498</v>
      </c>
      <c r="O8" s="19">
        <v>2984378</v>
      </c>
      <c r="P8" s="19">
        <v>2043107</v>
      </c>
      <c r="Q8" s="19">
        <v>1746765</v>
      </c>
      <c r="R8" s="19">
        <v>6774250</v>
      </c>
      <c r="S8" s="19">
        <v>1754395</v>
      </c>
      <c r="T8" s="19">
        <v>3106624</v>
      </c>
      <c r="U8" s="19">
        <v>-6430280</v>
      </c>
      <c r="V8" s="19">
        <v>-1569261</v>
      </c>
      <c r="W8" s="19">
        <v>19322989</v>
      </c>
      <c r="X8" s="19">
        <v>37220445</v>
      </c>
      <c r="Y8" s="19">
        <v>-17897456</v>
      </c>
      <c r="Z8" s="20">
        <v>-48.09</v>
      </c>
      <c r="AA8" s="21">
        <v>37220445</v>
      </c>
    </row>
    <row r="9" spans="1:27" ht="13.5">
      <c r="A9" s="22" t="s">
        <v>36</v>
      </c>
      <c r="B9" s="16"/>
      <c r="C9" s="17">
        <v>348057857</v>
      </c>
      <c r="D9" s="17"/>
      <c r="E9" s="18">
        <v>325438028</v>
      </c>
      <c r="F9" s="19">
        <v>331488029</v>
      </c>
      <c r="G9" s="19">
        <v>92306125</v>
      </c>
      <c r="H9" s="19">
        <v>24850000</v>
      </c>
      <c r="I9" s="19">
        <v>14158000</v>
      </c>
      <c r="J9" s="19">
        <v>131314125</v>
      </c>
      <c r="K9" s="19">
        <v>15445812</v>
      </c>
      <c r="L9" s="19">
        <v>4631557</v>
      </c>
      <c r="M9" s="19">
        <v>82667809</v>
      </c>
      <c r="N9" s="19">
        <v>102745178</v>
      </c>
      <c r="O9" s="19">
        <v>7580000</v>
      </c>
      <c r="P9" s="19">
        <v>10863063</v>
      </c>
      <c r="Q9" s="19"/>
      <c r="R9" s="19">
        <v>18443063</v>
      </c>
      <c r="S9" s="19">
        <v>78986000</v>
      </c>
      <c r="T9" s="19"/>
      <c r="U9" s="19"/>
      <c r="V9" s="19">
        <v>78986000</v>
      </c>
      <c r="W9" s="19">
        <v>331488366</v>
      </c>
      <c r="X9" s="19">
        <v>331488029</v>
      </c>
      <c r="Y9" s="19">
        <v>337</v>
      </c>
      <c r="Z9" s="20"/>
      <c r="AA9" s="21">
        <v>331488029</v>
      </c>
    </row>
    <row r="10" spans="1:27" ht="13.5">
      <c r="A10" s="22" t="s">
        <v>37</v>
      </c>
      <c r="B10" s="16"/>
      <c r="C10" s="17">
        <v>116019285</v>
      </c>
      <c r="D10" s="17"/>
      <c r="E10" s="18">
        <v>185150000</v>
      </c>
      <c r="F10" s="19">
        <v>215686281</v>
      </c>
      <c r="G10" s="19">
        <v>24000000</v>
      </c>
      <c r="H10" s="19">
        <v>41161000</v>
      </c>
      <c r="I10" s="19">
        <v>4625000</v>
      </c>
      <c r="J10" s="19">
        <v>69786000</v>
      </c>
      <c r="K10" s="19">
        <v>15836863</v>
      </c>
      <c r="L10" s="19">
        <v>13359834</v>
      </c>
      <c r="M10" s="19">
        <v>60000000</v>
      </c>
      <c r="N10" s="19">
        <v>89196697</v>
      </c>
      <c r="O10" s="19">
        <v>78214000</v>
      </c>
      <c r="P10" s="19"/>
      <c r="Q10" s="19"/>
      <c r="R10" s="19">
        <v>78214000</v>
      </c>
      <c r="S10" s="19">
        <v>-38996000</v>
      </c>
      <c r="T10" s="19"/>
      <c r="U10" s="19"/>
      <c r="V10" s="19">
        <v>-38996000</v>
      </c>
      <c r="W10" s="19">
        <v>198200697</v>
      </c>
      <c r="X10" s="19">
        <v>215686281</v>
      </c>
      <c r="Y10" s="19">
        <v>-17485584</v>
      </c>
      <c r="Z10" s="20">
        <v>-8.11</v>
      </c>
      <c r="AA10" s="21">
        <v>215686281</v>
      </c>
    </row>
    <row r="11" spans="1:27" ht="13.5">
      <c r="A11" s="22" t="s">
        <v>38</v>
      </c>
      <c r="B11" s="16"/>
      <c r="C11" s="17">
        <v>19673326</v>
      </c>
      <c r="D11" s="17"/>
      <c r="E11" s="18">
        <v>5219796</v>
      </c>
      <c r="F11" s="19">
        <v>7525923</v>
      </c>
      <c r="G11" s="19">
        <v>434983</v>
      </c>
      <c r="H11" s="19">
        <v>2356583</v>
      </c>
      <c r="I11" s="19">
        <v>1011264</v>
      </c>
      <c r="J11" s="19">
        <v>3802830</v>
      </c>
      <c r="K11" s="19">
        <v>1365805</v>
      </c>
      <c r="L11" s="19">
        <v>1713282</v>
      </c>
      <c r="M11" s="19">
        <v>1344840</v>
      </c>
      <c r="N11" s="19">
        <v>4423927</v>
      </c>
      <c r="O11" s="19">
        <v>904481</v>
      </c>
      <c r="P11" s="19">
        <v>984355</v>
      </c>
      <c r="Q11" s="19">
        <v>333296</v>
      </c>
      <c r="R11" s="19">
        <v>2222132</v>
      </c>
      <c r="S11" s="19">
        <v>515220</v>
      </c>
      <c r="T11" s="19">
        <v>3103415</v>
      </c>
      <c r="U11" s="19">
        <v>507129</v>
      </c>
      <c r="V11" s="19">
        <v>4125764</v>
      </c>
      <c r="W11" s="19">
        <v>14574653</v>
      </c>
      <c r="X11" s="19">
        <v>7525923</v>
      </c>
      <c r="Y11" s="19">
        <v>7048730</v>
      </c>
      <c r="Z11" s="20">
        <v>93.66</v>
      </c>
      <c r="AA11" s="21">
        <v>7525923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-1363680396</v>
      </c>
      <c r="D14" s="17"/>
      <c r="E14" s="18">
        <v>-1380394358</v>
      </c>
      <c r="F14" s="19">
        <v>-1423211747</v>
      </c>
      <c r="G14" s="19">
        <v>-156806654</v>
      </c>
      <c r="H14" s="19">
        <v>-205096433</v>
      </c>
      <c r="I14" s="19">
        <v>-132026912</v>
      </c>
      <c r="J14" s="19">
        <v>-493929999</v>
      </c>
      <c r="K14" s="19">
        <v>-105574076</v>
      </c>
      <c r="L14" s="19">
        <v>-76100271</v>
      </c>
      <c r="M14" s="19">
        <v>-125805560</v>
      </c>
      <c r="N14" s="19">
        <v>-307479907</v>
      </c>
      <c r="O14" s="19">
        <v>-146282308</v>
      </c>
      <c r="P14" s="19">
        <v>-97873347</v>
      </c>
      <c r="Q14" s="19">
        <v>-110454959</v>
      </c>
      <c r="R14" s="19">
        <v>-354610614</v>
      </c>
      <c r="S14" s="19">
        <v>-112713294</v>
      </c>
      <c r="T14" s="19">
        <v>-128624338</v>
      </c>
      <c r="U14" s="19">
        <v>6687701</v>
      </c>
      <c r="V14" s="19">
        <v>-234649931</v>
      </c>
      <c r="W14" s="19">
        <v>-1390670451</v>
      </c>
      <c r="X14" s="19">
        <v>-1423211747</v>
      </c>
      <c r="Y14" s="19">
        <v>32541296</v>
      </c>
      <c r="Z14" s="20">
        <v>-2.29</v>
      </c>
      <c r="AA14" s="21">
        <v>-1423211747</v>
      </c>
    </row>
    <row r="15" spans="1:27" ht="13.5">
      <c r="A15" s="22" t="s">
        <v>42</v>
      </c>
      <c r="B15" s="16"/>
      <c r="C15" s="17">
        <v>-66141054</v>
      </c>
      <c r="D15" s="17"/>
      <c r="E15" s="18">
        <v>-61899168</v>
      </c>
      <c r="F15" s="19">
        <v>-50312159</v>
      </c>
      <c r="G15" s="19">
        <v>-4931820</v>
      </c>
      <c r="H15" s="19">
        <v>-3742000</v>
      </c>
      <c r="I15" s="19">
        <v>-4202979</v>
      </c>
      <c r="J15" s="19">
        <v>-12876799</v>
      </c>
      <c r="K15" s="19">
        <v>-4320442</v>
      </c>
      <c r="L15" s="19">
        <v>-4182398</v>
      </c>
      <c r="M15" s="19">
        <v>-4201927</v>
      </c>
      <c r="N15" s="19">
        <v>-12704767</v>
      </c>
      <c r="O15" s="19">
        <v>-4299316</v>
      </c>
      <c r="P15" s="19">
        <v>-3802181</v>
      </c>
      <c r="Q15" s="19">
        <v>-4709073</v>
      </c>
      <c r="R15" s="19">
        <v>-12810570</v>
      </c>
      <c r="S15" s="19">
        <v>-3901313</v>
      </c>
      <c r="T15" s="19">
        <v>-4332146</v>
      </c>
      <c r="U15" s="19">
        <v>-4049120</v>
      </c>
      <c r="V15" s="19">
        <v>-12282579</v>
      </c>
      <c r="W15" s="19">
        <v>-50674715</v>
      </c>
      <c r="X15" s="19">
        <v>-50312159</v>
      </c>
      <c r="Y15" s="19">
        <v>-362556</v>
      </c>
      <c r="Z15" s="20">
        <v>0.72</v>
      </c>
      <c r="AA15" s="21">
        <v>-50312159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24166541</v>
      </c>
      <c r="D17" s="25">
        <f>SUM(D6:D16)</f>
        <v>0</v>
      </c>
      <c r="E17" s="26">
        <f t="shared" si="0"/>
        <v>215538538</v>
      </c>
      <c r="F17" s="27">
        <f t="shared" si="0"/>
        <v>229353429</v>
      </c>
      <c r="G17" s="27">
        <f t="shared" si="0"/>
        <v>31332114</v>
      </c>
      <c r="H17" s="27">
        <f t="shared" si="0"/>
        <v>-50647691</v>
      </c>
      <c r="I17" s="27">
        <f t="shared" si="0"/>
        <v>-7377832</v>
      </c>
      <c r="J17" s="27">
        <f t="shared" si="0"/>
        <v>-26693409</v>
      </c>
      <c r="K17" s="27">
        <f t="shared" si="0"/>
        <v>1793666</v>
      </c>
      <c r="L17" s="27">
        <f t="shared" si="0"/>
        <v>31545292</v>
      </c>
      <c r="M17" s="27">
        <f t="shared" si="0"/>
        <v>111142248</v>
      </c>
      <c r="N17" s="27">
        <f t="shared" si="0"/>
        <v>144481206</v>
      </c>
      <c r="O17" s="27">
        <f t="shared" si="0"/>
        <v>-2730427</v>
      </c>
      <c r="P17" s="27">
        <f t="shared" si="0"/>
        <v>-5874583</v>
      </c>
      <c r="Q17" s="27">
        <f t="shared" si="0"/>
        <v>-45122866</v>
      </c>
      <c r="R17" s="27">
        <f t="shared" si="0"/>
        <v>-53727876</v>
      </c>
      <c r="S17" s="27">
        <f t="shared" si="0"/>
        <v>13824450</v>
      </c>
      <c r="T17" s="27">
        <f t="shared" si="0"/>
        <v>-3322285</v>
      </c>
      <c r="U17" s="27">
        <f t="shared" si="0"/>
        <v>84927345</v>
      </c>
      <c r="V17" s="27">
        <f t="shared" si="0"/>
        <v>95429510</v>
      </c>
      <c r="W17" s="27">
        <f t="shared" si="0"/>
        <v>159489431</v>
      </c>
      <c r="X17" s="27">
        <f t="shared" si="0"/>
        <v>229353429</v>
      </c>
      <c r="Y17" s="27">
        <f t="shared" si="0"/>
        <v>-69863998</v>
      </c>
      <c r="Z17" s="28">
        <f>+IF(X17&lt;&gt;0,+(Y17/X17)*100,0)</f>
        <v>-30.461283402045847</v>
      </c>
      <c r="AA17" s="29">
        <f>SUM(AA6:AA16)</f>
        <v>229353429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1687998</v>
      </c>
      <c r="D21" s="17"/>
      <c r="E21" s="18">
        <v>2012010</v>
      </c>
      <c r="F21" s="19">
        <v>2012008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2012008</v>
      </c>
      <c r="Y21" s="36">
        <v>-2012008</v>
      </c>
      <c r="Z21" s="37">
        <v>-100</v>
      </c>
      <c r="AA21" s="38">
        <v>2012008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>
        <v>80849000</v>
      </c>
      <c r="R22" s="19">
        <v>80849000</v>
      </c>
      <c r="S22" s="19"/>
      <c r="T22" s="36"/>
      <c r="U22" s="19">
        <v>-80849000</v>
      </c>
      <c r="V22" s="19">
        <v>-80849000</v>
      </c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-310438324</v>
      </c>
      <c r="D26" s="17"/>
      <c r="E26" s="18">
        <v>-275634840</v>
      </c>
      <c r="F26" s="19">
        <v>-219111697</v>
      </c>
      <c r="G26" s="19">
        <v>-5424749</v>
      </c>
      <c r="H26" s="19">
        <v>-7985898</v>
      </c>
      <c r="I26" s="19">
        <v>-16209064</v>
      </c>
      <c r="J26" s="19">
        <v>-29619711</v>
      </c>
      <c r="K26" s="19">
        <v>-12180335</v>
      </c>
      <c r="L26" s="19">
        <v>-25845301</v>
      </c>
      <c r="M26" s="19">
        <v>-11047478</v>
      </c>
      <c r="N26" s="19">
        <v>-49073114</v>
      </c>
      <c r="O26" s="19">
        <v>-9351969</v>
      </c>
      <c r="P26" s="19">
        <v>-8749821</v>
      </c>
      <c r="Q26" s="19">
        <v>-19510162</v>
      </c>
      <c r="R26" s="19">
        <v>-37611952</v>
      </c>
      <c r="S26" s="19">
        <v>-14275917</v>
      </c>
      <c r="T26" s="19">
        <v>-16875326</v>
      </c>
      <c r="U26" s="19">
        <v>-55362344</v>
      </c>
      <c r="V26" s="19">
        <v>-86513587</v>
      </c>
      <c r="W26" s="19">
        <v>-202818364</v>
      </c>
      <c r="X26" s="19">
        <v>-219111697</v>
      </c>
      <c r="Y26" s="19">
        <v>16293333</v>
      </c>
      <c r="Z26" s="20">
        <v>-7.44</v>
      </c>
      <c r="AA26" s="21">
        <v>-219111697</v>
      </c>
    </row>
    <row r="27" spans="1:27" ht="13.5">
      <c r="A27" s="23" t="s">
        <v>51</v>
      </c>
      <c r="B27" s="24"/>
      <c r="C27" s="25">
        <f aca="true" t="shared" si="1" ref="C27:Y27">SUM(C21:C26)</f>
        <v>-308750326</v>
      </c>
      <c r="D27" s="25">
        <f>SUM(D21:D26)</f>
        <v>0</v>
      </c>
      <c r="E27" s="26">
        <f t="shared" si="1"/>
        <v>-273622830</v>
      </c>
      <c r="F27" s="27">
        <f t="shared" si="1"/>
        <v>-217099689</v>
      </c>
      <c r="G27" s="27">
        <f t="shared" si="1"/>
        <v>-5424749</v>
      </c>
      <c r="H27" s="27">
        <f t="shared" si="1"/>
        <v>-7985898</v>
      </c>
      <c r="I27" s="27">
        <f t="shared" si="1"/>
        <v>-16209064</v>
      </c>
      <c r="J27" s="27">
        <f t="shared" si="1"/>
        <v>-29619711</v>
      </c>
      <c r="K27" s="27">
        <f t="shared" si="1"/>
        <v>-12180335</v>
      </c>
      <c r="L27" s="27">
        <f t="shared" si="1"/>
        <v>-25845301</v>
      </c>
      <c r="M27" s="27">
        <f t="shared" si="1"/>
        <v>-11047478</v>
      </c>
      <c r="N27" s="27">
        <f t="shared" si="1"/>
        <v>-49073114</v>
      </c>
      <c r="O27" s="27">
        <f t="shared" si="1"/>
        <v>-9351969</v>
      </c>
      <c r="P27" s="27">
        <f t="shared" si="1"/>
        <v>-8749821</v>
      </c>
      <c r="Q27" s="27">
        <f t="shared" si="1"/>
        <v>61338838</v>
      </c>
      <c r="R27" s="27">
        <f t="shared" si="1"/>
        <v>43237048</v>
      </c>
      <c r="S27" s="27">
        <f t="shared" si="1"/>
        <v>-14275917</v>
      </c>
      <c r="T27" s="27">
        <f t="shared" si="1"/>
        <v>-16875326</v>
      </c>
      <c r="U27" s="27">
        <f t="shared" si="1"/>
        <v>-136211344</v>
      </c>
      <c r="V27" s="27">
        <f t="shared" si="1"/>
        <v>-167362587</v>
      </c>
      <c r="W27" s="27">
        <f t="shared" si="1"/>
        <v>-202818364</v>
      </c>
      <c r="X27" s="27">
        <f t="shared" si="1"/>
        <v>-217099689</v>
      </c>
      <c r="Y27" s="27">
        <f t="shared" si="1"/>
        <v>14281325</v>
      </c>
      <c r="Z27" s="28">
        <f>+IF(X27&lt;&gt;0,+(Y27/X27)*100,0)</f>
        <v>-6.578233744038206</v>
      </c>
      <c r="AA27" s="29">
        <f>SUM(AA21:AA26)</f>
        <v>-217099689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-11361825</v>
      </c>
      <c r="D32" s="17"/>
      <c r="E32" s="18">
        <v>90516567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1132000</v>
      </c>
      <c r="F33" s="19">
        <v>1704522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>
        <v>-80849000</v>
      </c>
      <c r="T33" s="19"/>
      <c r="U33" s="19">
        <v>80849000</v>
      </c>
      <c r="V33" s="36"/>
      <c r="W33" s="36"/>
      <c r="X33" s="36">
        <v>1704522</v>
      </c>
      <c r="Y33" s="19">
        <v>-1704522</v>
      </c>
      <c r="Z33" s="20">
        <v>-100</v>
      </c>
      <c r="AA33" s="21">
        <v>1704522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-294419</v>
      </c>
      <c r="D35" s="17"/>
      <c r="E35" s="18">
        <v>-32192064</v>
      </c>
      <c r="F35" s="19">
        <v>-29375230</v>
      </c>
      <c r="G35" s="19"/>
      <c r="H35" s="19">
        <v>-13673000</v>
      </c>
      <c r="I35" s="19"/>
      <c r="J35" s="19">
        <v>-13673000</v>
      </c>
      <c r="K35" s="19"/>
      <c r="L35" s="19"/>
      <c r="M35" s="19">
        <v>-16870308</v>
      </c>
      <c r="N35" s="19">
        <v>-16870308</v>
      </c>
      <c r="O35" s="19">
        <v>4290882</v>
      </c>
      <c r="P35" s="19"/>
      <c r="Q35" s="19">
        <v>5253000</v>
      </c>
      <c r="R35" s="19">
        <v>9543882</v>
      </c>
      <c r="S35" s="19"/>
      <c r="T35" s="19"/>
      <c r="U35" s="19">
        <v>12279000</v>
      </c>
      <c r="V35" s="19">
        <v>12279000</v>
      </c>
      <c r="W35" s="19">
        <v>-8720426</v>
      </c>
      <c r="X35" s="19">
        <v>-29375230</v>
      </c>
      <c r="Y35" s="19">
        <v>20654804</v>
      </c>
      <c r="Z35" s="20">
        <v>-70.31</v>
      </c>
      <c r="AA35" s="21">
        <v>-29375230</v>
      </c>
    </row>
    <row r="36" spans="1:27" ht="13.5">
      <c r="A36" s="23" t="s">
        <v>57</v>
      </c>
      <c r="B36" s="24"/>
      <c r="C36" s="25">
        <f aca="true" t="shared" si="2" ref="C36:Y36">SUM(C31:C35)</f>
        <v>-11656244</v>
      </c>
      <c r="D36" s="25">
        <f>SUM(D31:D35)</f>
        <v>0</v>
      </c>
      <c r="E36" s="26">
        <f t="shared" si="2"/>
        <v>59456503</v>
      </c>
      <c r="F36" s="27">
        <f t="shared" si="2"/>
        <v>-27670708</v>
      </c>
      <c r="G36" s="27">
        <f t="shared" si="2"/>
        <v>0</v>
      </c>
      <c r="H36" s="27">
        <f t="shared" si="2"/>
        <v>-13673000</v>
      </c>
      <c r="I36" s="27">
        <f t="shared" si="2"/>
        <v>0</v>
      </c>
      <c r="J36" s="27">
        <f t="shared" si="2"/>
        <v>-13673000</v>
      </c>
      <c r="K36" s="27">
        <f t="shared" si="2"/>
        <v>0</v>
      </c>
      <c r="L36" s="27">
        <f t="shared" si="2"/>
        <v>0</v>
      </c>
      <c r="M36" s="27">
        <f t="shared" si="2"/>
        <v>-16870308</v>
      </c>
      <c r="N36" s="27">
        <f t="shared" si="2"/>
        <v>-16870308</v>
      </c>
      <c r="O36" s="27">
        <f t="shared" si="2"/>
        <v>4290882</v>
      </c>
      <c r="P36" s="27">
        <f t="shared" si="2"/>
        <v>0</v>
      </c>
      <c r="Q36" s="27">
        <f t="shared" si="2"/>
        <v>5253000</v>
      </c>
      <c r="R36" s="27">
        <f t="shared" si="2"/>
        <v>9543882</v>
      </c>
      <c r="S36" s="27">
        <f t="shared" si="2"/>
        <v>-80849000</v>
      </c>
      <c r="T36" s="27">
        <f t="shared" si="2"/>
        <v>0</v>
      </c>
      <c r="U36" s="27">
        <f t="shared" si="2"/>
        <v>93128000</v>
      </c>
      <c r="V36" s="27">
        <f t="shared" si="2"/>
        <v>12279000</v>
      </c>
      <c r="W36" s="27">
        <f t="shared" si="2"/>
        <v>-8720426</v>
      </c>
      <c r="X36" s="27">
        <f t="shared" si="2"/>
        <v>-27670708</v>
      </c>
      <c r="Y36" s="27">
        <f t="shared" si="2"/>
        <v>18950282</v>
      </c>
      <c r="Z36" s="28">
        <f>+IF(X36&lt;&gt;0,+(Y36/X36)*100,0)</f>
        <v>-68.48499142125311</v>
      </c>
      <c r="AA36" s="29">
        <f>SUM(AA31:AA35)</f>
        <v>-27670708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-296240029</v>
      </c>
      <c r="D38" s="31">
        <f>+D17+D27+D36</f>
        <v>0</v>
      </c>
      <c r="E38" s="32">
        <f t="shared" si="3"/>
        <v>1372211</v>
      </c>
      <c r="F38" s="33">
        <f t="shared" si="3"/>
        <v>-15416968</v>
      </c>
      <c r="G38" s="33">
        <f t="shared" si="3"/>
        <v>25907365</v>
      </c>
      <c r="H38" s="33">
        <f t="shared" si="3"/>
        <v>-72306589</v>
      </c>
      <c r="I38" s="33">
        <f t="shared" si="3"/>
        <v>-23586896</v>
      </c>
      <c r="J38" s="33">
        <f t="shared" si="3"/>
        <v>-69986120</v>
      </c>
      <c r="K38" s="33">
        <f t="shared" si="3"/>
        <v>-10386669</v>
      </c>
      <c r="L38" s="33">
        <f t="shared" si="3"/>
        <v>5699991</v>
      </c>
      <c r="M38" s="33">
        <f t="shared" si="3"/>
        <v>83224462</v>
      </c>
      <c r="N38" s="33">
        <f t="shared" si="3"/>
        <v>78537784</v>
      </c>
      <c r="O38" s="33">
        <f t="shared" si="3"/>
        <v>-7791514</v>
      </c>
      <c r="P38" s="33">
        <f t="shared" si="3"/>
        <v>-14624404</v>
      </c>
      <c r="Q38" s="33">
        <f t="shared" si="3"/>
        <v>21468972</v>
      </c>
      <c r="R38" s="33">
        <f t="shared" si="3"/>
        <v>-946946</v>
      </c>
      <c r="S38" s="33">
        <f t="shared" si="3"/>
        <v>-81300467</v>
      </c>
      <c r="T38" s="33">
        <f t="shared" si="3"/>
        <v>-20197611</v>
      </c>
      <c r="U38" s="33">
        <f t="shared" si="3"/>
        <v>41844001</v>
      </c>
      <c r="V38" s="33">
        <f t="shared" si="3"/>
        <v>-59654077</v>
      </c>
      <c r="W38" s="33">
        <f t="shared" si="3"/>
        <v>-52049359</v>
      </c>
      <c r="X38" s="33">
        <f t="shared" si="3"/>
        <v>-15416968</v>
      </c>
      <c r="Y38" s="33">
        <f t="shared" si="3"/>
        <v>-36632391</v>
      </c>
      <c r="Z38" s="34">
        <f>+IF(X38&lt;&gt;0,+(Y38/X38)*100,0)</f>
        <v>237.61086486006846</v>
      </c>
      <c r="AA38" s="35">
        <f>+AA17+AA27+AA36</f>
        <v>-15416968</v>
      </c>
    </row>
    <row r="39" spans="1:27" ht="13.5">
      <c r="A39" s="22" t="s">
        <v>59</v>
      </c>
      <c r="B39" s="16"/>
      <c r="C39" s="31">
        <v>340812924</v>
      </c>
      <c r="D39" s="31"/>
      <c r="E39" s="32">
        <v>39182000</v>
      </c>
      <c r="F39" s="33">
        <v>44572985</v>
      </c>
      <c r="G39" s="33">
        <v>39182000</v>
      </c>
      <c r="H39" s="33">
        <v>65089365</v>
      </c>
      <c r="I39" s="33">
        <v>-7217224</v>
      </c>
      <c r="J39" s="33">
        <v>39182000</v>
      </c>
      <c r="K39" s="33">
        <v>-30804120</v>
      </c>
      <c r="L39" s="33">
        <v>-41190789</v>
      </c>
      <c r="M39" s="33">
        <v>-35490798</v>
      </c>
      <c r="N39" s="33">
        <v>-30804120</v>
      </c>
      <c r="O39" s="33">
        <v>47733664</v>
      </c>
      <c r="P39" s="33">
        <v>39942150</v>
      </c>
      <c r="Q39" s="33">
        <v>25317746</v>
      </c>
      <c r="R39" s="33">
        <v>47733664</v>
      </c>
      <c r="S39" s="33">
        <v>46786718</v>
      </c>
      <c r="T39" s="33">
        <v>-34513749</v>
      </c>
      <c r="U39" s="33">
        <v>-54711360</v>
      </c>
      <c r="V39" s="33">
        <v>46786718</v>
      </c>
      <c r="W39" s="33">
        <v>39182000</v>
      </c>
      <c r="X39" s="33">
        <v>44572985</v>
      </c>
      <c r="Y39" s="33">
        <v>-5390985</v>
      </c>
      <c r="Z39" s="34">
        <v>-12.09</v>
      </c>
      <c r="AA39" s="35">
        <v>44572985</v>
      </c>
    </row>
    <row r="40" spans="1:27" ht="13.5">
      <c r="A40" s="41" t="s">
        <v>60</v>
      </c>
      <c r="B40" s="42"/>
      <c r="C40" s="43">
        <v>44572895</v>
      </c>
      <c r="D40" s="43"/>
      <c r="E40" s="44">
        <v>40554212</v>
      </c>
      <c r="F40" s="45">
        <v>29156017</v>
      </c>
      <c r="G40" s="45">
        <v>65089365</v>
      </c>
      <c r="H40" s="45">
        <v>-7217224</v>
      </c>
      <c r="I40" s="45">
        <v>-30804120</v>
      </c>
      <c r="J40" s="45">
        <v>-30804120</v>
      </c>
      <c r="K40" s="45">
        <v>-41190789</v>
      </c>
      <c r="L40" s="45">
        <v>-35490798</v>
      </c>
      <c r="M40" s="45">
        <v>47733664</v>
      </c>
      <c r="N40" s="45">
        <v>47733664</v>
      </c>
      <c r="O40" s="45">
        <v>39942150</v>
      </c>
      <c r="P40" s="45">
        <v>25317746</v>
      </c>
      <c r="Q40" s="45">
        <v>46786718</v>
      </c>
      <c r="R40" s="45">
        <v>39942150</v>
      </c>
      <c r="S40" s="45">
        <v>-34513749</v>
      </c>
      <c r="T40" s="45">
        <v>-54711360</v>
      </c>
      <c r="U40" s="45">
        <v>-12867359</v>
      </c>
      <c r="V40" s="45">
        <v>-12867359</v>
      </c>
      <c r="W40" s="45">
        <v>-12867359</v>
      </c>
      <c r="X40" s="45">
        <v>29156017</v>
      </c>
      <c r="Y40" s="45">
        <v>-42023376</v>
      </c>
      <c r="Z40" s="46">
        <v>-144.13</v>
      </c>
      <c r="AA40" s="47">
        <v>29156017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15948457</v>
      </c>
      <c r="D6" s="17"/>
      <c r="E6" s="18">
        <v>17829828</v>
      </c>
      <c r="F6" s="19">
        <v>17829972</v>
      </c>
      <c r="G6" s="19">
        <v>388976</v>
      </c>
      <c r="H6" s="19">
        <v>332980</v>
      </c>
      <c r="I6" s="19">
        <v>869416</v>
      </c>
      <c r="J6" s="19">
        <v>1591372</v>
      </c>
      <c r="K6" s="19">
        <v>2595976</v>
      </c>
      <c r="L6" s="19">
        <v>401539</v>
      </c>
      <c r="M6" s="19">
        <v>366606</v>
      </c>
      <c r="N6" s="19">
        <v>3364121</v>
      </c>
      <c r="O6" s="19">
        <v>362581</v>
      </c>
      <c r="P6" s="19">
        <v>570930</v>
      </c>
      <c r="Q6" s="19">
        <v>538466</v>
      </c>
      <c r="R6" s="19">
        <v>1471977</v>
      </c>
      <c r="S6" s="19">
        <v>332158</v>
      </c>
      <c r="T6" s="19">
        <v>401328</v>
      </c>
      <c r="U6" s="19">
        <v>357248</v>
      </c>
      <c r="V6" s="19">
        <v>1090734</v>
      </c>
      <c r="W6" s="19">
        <v>7518204</v>
      </c>
      <c r="X6" s="19">
        <v>17829972</v>
      </c>
      <c r="Y6" s="19">
        <v>-10311768</v>
      </c>
      <c r="Z6" s="20">
        <v>-57.83</v>
      </c>
      <c r="AA6" s="21">
        <v>17829972</v>
      </c>
    </row>
    <row r="7" spans="1:27" ht="13.5">
      <c r="A7" s="22" t="s">
        <v>34</v>
      </c>
      <c r="B7" s="16"/>
      <c r="C7" s="17">
        <v>13223022</v>
      </c>
      <c r="D7" s="17"/>
      <c r="E7" s="18">
        <v>16338144</v>
      </c>
      <c r="F7" s="19">
        <v>16338000</v>
      </c>
      <c r="G7" s="19">
        <v>737328</v>
      </c>
      <c r="H7" s="19">
        <v>662425</v>
      </c>
      <c r="I7" s="19">
        <v>1056817</v>
      </c>
      <c r="J7" s="19">
        <v>2456570</v>
      </c>
      <c r="K7" s="19">
        <v>778749</v>
      </c>
      <c r="L7" s="19">
        <v>680949</v>
      </c>
      <c r="M7" s="19">
        <v>705166</v>
      </c>
      <c r="N7" s="19">
        <v>2164864</v>
      </c>
      <c r="O7" s="19">
        <v>640176</v>
      </c>
      <c r="P7" s="19">
        <v>1051146</v>
      </c>
      <c r="Q7" s="19">
        <v>1005974</v>
      </c>
      <c r="R7" s="19">
        <v>2697296</v>
      </c>
      <c r="S7" s="19">
        <v>1055238</v>
      </c>
      <c r="T7" s="19">
        <v>1516689</v>
      </c>
      <c r="U7" s="19">
        <v>1042347</v>
      </c>
      <c r="V7" s="19">
        <v>3614274</v>
      </c>
      <c r="W7" s="19">
        <v>10933004</v>
      </c>
      <c r="X7" s="19">
        <v>16338000</v>
      </c>
      <c r="Y7" s="19">
        <v>-5404996</v>
      </c>
      <c r="Z7" s="20">
        <v>-33.08</v>
      </c>
      <c r="AA7" s="21">
        <v>16338000</v>
      </c>
    </row>
    <row r="8" spans="1:27" ht="13.5">
      <c r="A8" s="22" t="s">
        <v>35</v>
      </c>
      <c r="B8" s="16"/>
      <c r="C8" s="17">
        <v>4437734</v>
      </c>
      <c r="D8" s="17"/>
      <c r="E8" s="18">
        <v>10936932</v>
      </c>
      <c r="F8" s="19">
        <v>8622028</v>
      </c>
      <c r="G8" s="19">
        <v>698997</v>
      </c>
      <c r="H8" s="19">
        <v>141260</v>
      </c>
      <c r="I8" s="19">
        <v>200605</v>
      </c>
      <c r="J8" s="19">
        <v>1040862</v>
      </c>
      <c r="K8" s="19">
        <v>180872</v>
      </c>
      <c r="L8" s="19">
        <v>112625</v>
      </c>
      <c r="M8" s="19">
        <v>113132</v>
      </c>
      <c r="N8" s="19">
        <v>406629</v>
      </c>
      <c r="O8" s="19">
        <v>221263</v>
      </c>
      <c r="P8" s="19">
        <v>176513</v>
      </c>
      <c r="Q8" s="19">
        <v>166866</v>
      </c>
      <c r="R8" s="19">
        <v>564642</v>
      </c>
      <c r="S8" s="19">
        <v>216047</v>
      </c>
      <c r="T8" s="19">
        <v>242659</v>
      </c>
      <c r="U8" s="19">
        <v>176732</v>
      </c>
      <c r="V8" s="19">
        <v>635438</v>
      </c>
      <c r="W8" s="19">
        <v>2647571</v>
      </c>
      <c r="X8" s="19">
        <v>8622028</v>
      </c>
      <c r="Y8" s="19">
        <v>-5974457</v>
      </c>
      <c r="Z8" s="20">
        <v>-69.29</v>
      </c>
      <c r="AA8" s="21">
        <v>8622028</v>
      </c>
    </row>
    <row r="9" spans="1:27" ht="13.5">
      <c r="A9" s="22" t="s">
        <v>36</v>
      </c>
      <c r="B9" s="16"/>
      <c r="C9" s="17">
        <v>27500096</v>
      </c>
      <c r="D9" s="17"/>
      <c r="E9" s="18">
        <v>28376337</v>
      </c>
      <c r="F9" s="19">
        <v>27419004</v>
      </c>
      <c r="G9" s="19">
        <v>9821000</v>
      </c>
      <c r="H9" s="19">
        <v>1825000</v>
      </c>
      <c r="I9" s="19">
        <v>321000</v>
      </c>
      <c r="J9" s="19">
        <v>11967000</v>
      </c>
      <c r="K9" s="19"/>
      <c r="L9" s="19">
        <v>578000</v>
      </c>
      <c r="M9" s="19">
        <v>7857000</v>
      </c>
      <c r="N9" s="19">
        <v>8435000</v>
      </c>
      <c r="O9" s="19"/>
      <c r="P9" s="19">
        <v>385000</v>
      </c>
      <c r="Q9" s="19">
        <v>5894000</v>
      </c>
      <c r="R9" s="19">
        <v>6279000</v>
      </c>
      <c r="S9" s="19"/>
      <c r="T9" s="19"/>
      <c r="U9" s="19"/>
      <c r="V9" s="19"/>
      <c r="W9" s="19">
        <v>26681000</v>
      </c>
      <c r="X9" s="19">
        <v>27419004</v>
      </c>
      <c r="Y9" s="19">
        <v>-738004</v>
      </c>
      <c r="Z9" s="20">
        <v>-2.69</v>
      </c>
      <c r="AA9" s="21">
        <v>27419004</v>
      </c>
    </row>
    <row r="10" spans="1:27" ht="13.5">
      <c r="A10" s="22" t="s">
        <v>37</v>
      </c>
      <c r="B10" s="16"/>
      <c r="C10" s="17">
        <v>20368729</v>
      </c>
      <c r="D10" s="17"/>
      <c r="E10" s="18">
        <v>26913250</v>
      </c>
      <c r="F10" s="19">
        <v>2691300</v>
      </c>
      <c r="G10" s="19">
        <v>8300000</v>
      </c>
      <c r="H10" s="19">
        <v>1800000</v>
      </c>
      <c r="I10" s="19">
        <v>1200000</v>
      </c>
      <c r="J10" s="19">
        <v>11300000</v>
      </c>
      <c r="K10" s="19"/>
      <c r="L10" s="19">
        <v>5000000</v>
      </c>
      <c r="M10" s="19">
        <v>3613000</v>
      </c>
      <c r="N10" s="19">
        <v>8613000</v>
      </c>
      <c r="O10" s="19">
        <v>1000000</v>
      </c>
      <c r="P10" s="19"/>
      <c r="Q10" s="19">
        <v>2200000</v>
      </c>
      <c r="R10" s="19">
        <v>3200000</v>
      </c>
      <c r="S10" s="19"/>
      <c r="T10" s="19"/>
      <c r="U10" s="19"/>
      <c r="V10" s="19"/>
      <c r="W10" s="19">
        <v>23113000</v>
      </c>
      <c r="X10" s="19">
        <v>2691300</v>
      </c>
      <c r="Y10" s="19">
        <v>20421700</v>
      </c>
      <c r="Z10" s="20">
        <v>758.8</v>
      </c>
      <c r="AA10" s="21">
        <v>2691300</v>
      </c>
    </row>
    <row r="11" spans="1:27" ht="13.5">
      <c r="A11" s="22" t="s">
        <v>38</v>
      </c>
      <c r="B11" s="16"/>
      <c r="C11" s="17">
        <v>1655259</v>
      </c>
      <c r="D11" s="17"/>
      <c r="E11" s="18">
        <v>1553976</v>
      </c>
      <c r="F11" s="19">
        <v>1353996</v>
      </c>
      <c r="G11" s="19"/>
      <c r="H11" s="19">
        <v>196504</v>
      </c>
      <c r="I11" s="19">
        <v>87643</v>
      </c>
      <c r="J11" s="19">
        <v>284147</v>
      </c>
      <c r="K11" s="19">
        <v>75263</v>
      </c>
      <c r="L11" s="19">
        <v>152629</v>
      </c>
      <c r="M11" s="19">
        <v>145552</v>
      </c>
      <c r="N11" s="19">
        <v>373444</v>
      </c>
      <c r="O11" s="19">
        <v>155850</v>
      </c>
      <c r="P11" s="19">
        <v>131860</v>
      </c>
      <c r="Q11" s="19">
        <v>129823</v>
      </c>
      <c r="R11" s="19">
        <v>417533</v>
      </c>
      <c r="S11" s="19"/>
      <c r="T11" s="19">
        <v>266570</v>
      </c>
      <c r="U11" s="19">
        <v>86519</v>
      </c>
      <c r="V11" s="19">
        <v>353089</v>
      </c>
      <c r="W11" s="19">
        <v>1428213</v>
      </c>
      <c r="X11" s="19">
        <v>1353996</v>
      </c>
      <c r="Y11" s="19">
        <v>74217</v>
      </c>
      <c r="Z11" s="20">
        <v>5.48</v>
      </c>
      <c r="AA11" s="21">
        <v>1353996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-63160242</v>
      </c>
      <c r="D14" s="17"/>
      <c r="E14" s="18">
        <v>-60311823</v>
      </c>
      <c r="F14" s="19">
        <v>-67082996</v>
      </c>
      <c r="G14" s="19">
        <v>-11532591</v>
      </c>
      <c r="H14" s="19">
        <v>-7847763</v>
      </c>
      <c r="I14" s="19">
        <v>-2815089</v>
      </c>
      <c r="J14" s="19">
        <v>-22195443</v>
      </c>
      <c r="K14" s="19">
        <v>-2296516</v>
      </c>
      <c r="L14" s="19">
        <v>-3529948</v>
      </c>
      <c r="M14" s="19">
        <v>-6674816</v>
      </c>
      <c r="N14" s="19">
        <v>-12501280</v>
      </c>
      <c r="O14" s="19">
        <v>-6097349</v>
      </c>
      <c r="P14" s="19">
        <v>-1636346</v>
      </c>
      <c r="Q14" s="19">
        <v>-5658152</v>
      </c>
      <c r="R14" s="19">
        <v>-13391847</v>
      </c>
      <c r="S14" s="19">
        <v>-4415069</v>
      </c>
      <c r="T14" s="19">
        <v>-5937360</v>
      </c>
      <c r="U14" s="19">
        <v>-4578024</v>
      </c>
      <c r="V14" s="19">
        <v>-14930453</v>
      </c>
      <c r="W14" s="19">
        <v>-63019023</v>
      </c>
      <c r="X14" s="19">
        <v>-67082996</v>
      </c>
      <c r="Y14" s="19">
        <v>4063973</v>
      </c>
      <c r="Z14" s="20">
        <v>-6.06</v>
      </c>
      <c r="AA14" s="21">
        <v>-67082996</v>
      </c>
    </row>
    <row r="15" spans="1:27" ht="13.5">
      <c r="A15" s="22" t="s">
        <v>42</v>
      </c>
      <c r="B15" s="16"/>
      <c r="C15" s="17">
        <v>-336204</v>
      </c>
      <c r="D15" s="17"/>
      <c r="E15" s="18">
        <v>-101004</v>
      </c>
      <c r="F15" s="19">
        <v>-101004</v>
      </c>
      <c r="G15" s="19"/>
      <c r="H15" s="19"/>
      <c r="I15" s="19"/>
      <c r="J15" s="19"/>
      <c r="K15" s="19"/>
      <c r="L15" s="19"/>
      <c r="M15" s="19">
        <v>-44022</v>
      </c>
      <c r="N15" s="19">
        <v>-44022</v>
      </c>
      <c r="O15" s="19"/>
      <c r="P15" s="19"/>
      <c r="Q15" s="19"/>
      <c r="R15" s="19"/>
      <c r="S15" s="19"/>
      <c r="T15" s="19"/>
      <c r="U15" s="19">
        <v>-41769</v>
      </c>
      <c r="V15" s="19">
        <v>-41769</v>
      </c>
      <c r="W15" s="19">
        <v>-85791</v>
      </c>
      <c r="X15" s="19">
        <v>-101004</v>
      </c>
      <c r="Y15" s="19">
        <v>15213</v>
      </c>
      <c r="Z15" s="20">
        <v>-15.06</v>
      </c>
      <c r="AA15" s="21">
        <v>-101004</v>
      </c>
    </row>
    <row r="16" spans="1:27" ht="13.5">
      <c r="A16" s="22" t="s">
        <v>43</v>
      </c>
      <c r="B16" s="16"/>
      <c r="C16" s="17"/>
      <c r="D16" s="17"/>
      <c r="E16" s="18">
        <v>-4699633</v>
      </c>
      <c r="F16" s="19">
        <v>-3819000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-3819000</v>
      </c>
      <c r="Y16" s="19">
        <v>3819000</v>
      </c>
      <c r="Z16" s="20">
        <v>-100</v>
      </c>
      <c r="AA16" s="21">
        <v>-3819000</v>
      </c>
    </row>
    <row r="17" spans="1:27" ht="13.5">
      <c r="A17" s="23" t="s">
        <v>44</v>
      </c>
      <c r="B17" s="24"/>
      <c r="C17" s="25">
        <f aca="true" t="shared" si="0" ref="C17:Y17">SUM(C6:C16)</f>
        <v>19636851</v>
      </c>
      <c r="D17" s="25">
        <f>SUM(D6:D16)</f>
        <v>0</v>
      </c>
      <c r="E17" s="26">
        <f t="shared" si="0"/>
        <v>36836007</v>
      </c>
      <c r="F17" s="27">
        <f t="shared" si="0"/>
        <v>3251300</v>
      </c>
      <c r="G17" s="27">
        <f t="shared" si="0"/>
        <v>8413710</v>
      </c>
      <c r="H17" s="27">
        <f t="shared" si="0"/>
        <v>-2889594</v>
      </c>
      <c r="I17" s="27">
        <f t="shared" si="0"/>
        <v>920392</v>
      </c>
      <c r="J17" s="27">
        <f t="shared" si="0"/>
        <v>6444508</v>
      </c>
      <c r="K17" s="27">
        <f t="shared" si="0"/>
        <v>1334344</v>
      </c>
      <c r="L17" s="27">
        <f t="shared" si="0"/>
        <v>3395794</v>
      </c>
      <c r="M17" s="27">
        <f t="shared" si="0"/>
        <v>6081618</v>
      </c>
      <c r="N17" s="27">
        <f t="shared" si="0"/>
        <v>10811756</v>
      </c>
      <c r="O17" s="27">
        <f t="shared" si="0"/>
        <v>-3717479</v>
      </c>
      <c r="P17" s="27">
        <f t="shared" si="0"/>
        <v>679103</v>
      </c>
      <c r="Q17" s="27">
        <f t="shared" si="0"/>
        <v>4276977</v>
      </c>
      <c r="R17" s="27">
        <f t="shared" si="0"/>
        <v>1238601</v>
      </c>
      <c r="S17" s="27">
        <f t="shared" si="0"/>
        <v>-2811626</v>
      </c>
      <c r="T17" s="27">
        <f t="shared" si="0"/>
        <v>-3510114</v>
      </c>
      <c r="U17" s="27">
        <f t="shared" si="0"/>
        <v>-2956947</v>
      </c>
      <c r="V17" s="27">
        <f t="shared" si="0"/>
        <v>-9278687</v>
      </c>
      <c r="W17" s="27">
        <f t="shared" si="0"/>
        <v>9216178</v>
      </c>
      <c r="X17" s="27">
        <f t="shared" si="0"/>
        <v>3251300</v>
      </c>
      <c r="Y17" s="27">
        <f t="shared" si="0"/>
        <v>5964878</v>
      </c>
      <c r="Z17" s="28">
        <f>+IF(X17&lt;&gt;0,+(Y17/X17)*100,0)</f>
        <v>183.46132316304247</v>
      </c>
      <c r="AA17" s="29">
        <f>SUM(AA6:AA16)</f>
        <v>3251300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-25942094</v>
      </c>
      <c r="D26" s="17"/>
      <c r="E26" s="18">
        <v>-25221888</v>
      </c>
      <c r="F26" s="19">
        <v>-27396468</v>
      </c>
      <c r="G26" s="19">
        <v>-2003923</v>
      </c>
      <c r="H26" s="19">
        <v>-3805601</v>
      </c>
      <c r="I26" s="19">
        <v>-255510</v>
      </c>
      <c r="J26" s="19">
        <v>-6065034</v>
      </c>
      <c r="K26" s="19">
        <v>-487360</v>
      </c>
      <c r="L26" s="19">
        <v>-785476</v>
      </c>
      <c r="M26" s="19">
        <v>-1965606</v>
      </c>
      <c r="N26" s="19">
        <v>-3238442</v>
      </c>
      <c r="O26" s="19">
        <v>-868277</v>
      </c>
      <c r="P26" s="19"/>
      <c r="Q26" s="19">
        <v>-35635</v>
      </c>
      <c r="R26" s="19">
        <v>-903912</v>
      </c>
      <c r="S26" s="19">
        <v>-17000</v>
      </c>
      <c r="T26" s="19">
        <v>-7537020</v>
      </c>
      <c r="U26" s="19">
        <v>-497707</v>
      </c>
      <c r="V26" s="19">
        <v>-8051727</v>
      </c>
      <c r="W26" s="19">
        <v>-18259115</v>
      </c>
      <c r="X26" s="19">
        <v>-27396468</v>
      </c>
      <c r="Y26" s="19">
        <v>9137353</v>
      </c>
      <c r="Z26" s="20">
        <v>-33.35</v>
      </c>
      <c r="AA26" s="21">
        <v>-27396468</v>
      </c>
    </row>
    <row r="27" spans="1:27" ht="13.5">
      <c r="A27" s="23" t="s">
        <v>51</v>
      </c>
      <c r="B27" s="24"/>
      <c r="C27" s="25">
        <f aca="true" t="shared" si="1" ref="C27:Y27">SUM(C21:C26)</f>
        <v>-25942094</v>
      </c>
      <c r="D27" s="25">
        <f>SUM(D21:D26)</f>
        <v>0</v>
      </c>
      <c r="E27" s="26">
        <f t="shared" si="1"/>
        <v>-25221888</v>
      </c>
      <c r="F27" s="27">
        <f t="shared" si="1"/>
        <v>-27396468</v>
      </c>
      <c r="G27" s="27">
        <f t="shared" si="1"/>
        <v>-2003923</v>
      </c>
      <c r="H27" s="27">
        <f t="shared" si="1"/>
        <v>-3805601</v>
      </c>
      <c r="I27" s="27">
        <f t="shared" si="1"/>
        <v>-255510</v>
      </c>
      <c r="J27" s="27">
        <f t="shared" si="1"/>
        <v>-6065034</v>
      </c>
      <c r="K27" s="27">
        <f t="shared" si="1"/>
        <v>-487360</v>
      </c>
      <c r="L27" s="27">
        <f t="shared" si="1"/>
        <v>-785476</v>
      </c>
      <c r="M27" s="27">
        <f t="shared" si="1"/>
        <v>-1965606</v>
      </c>
      <c r="N27" s="27">
        <f t="shared" si="1"/>
        <v>-3238442</v>
      </c>
      <c r="O27" s="27">
        <f t="shared" si="1"/>
        <v>-868277</v>
      </c>
      <c r="P27" s="27">
        <f t="shared" si="1"/>
        <v>0</v>
      </c>
      <c r="Q27" s="27">
        <f t="shared" si="1"/>
        <v>-35635</v>
      </c>
      <c r="R27" s="27">
        <f t="shared" si="1"/>
        <v>-903912</v>
      </c>
      <c r="S27" s="27">
        <f t="shared" si="1"/>
        <v>-17000</v>
      </c>
      <c r="T27" s="27">
        <f t="shared" si="1"/>
        <v>-7537020</v>
      </c>
      <c r="U27" s="27">
        <f t="shared" si="1"/>
        <v>-497707</v>
      </c>
      <c r="V27" s="27">
        <f t="shared" si="1"/>
        <v>-8051727</v>
      </c>
      <c r="W27" s="27">
        <f t="shared" si="1"/>
        <v>-18259115</v>
      </c>
      <c r="X27" s="27">
        <f t="shared" si="1"/>
        <v>-27396468</v>
      </c>
      <c r="Y27" s="27">
        <f t="shared" si="1"/>
        <v>9137353</v>
      </c>
      <c r="Z27" s="28">
        <f>+IF(X27&lt;&gt;0,+(Y27/X27)*100,0)</f>
        <v>-33.35230293189618</v>
      </c>
      <c r="AA27" s="29">
        <f>SUM(AA21:AA26)</f>
        <v>-27396468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>
        <v>-2259</v>
      </c>
      <c r="I33" s="36"/>
      <c r="J33" s="36">
        <v>-2259</v>
      </c>
      <c r="K33" s="19">
        <v>-38708</v>
      </c>
      <c r="L33" s="19"/>
      <c r="M33" s="19">
        <v>1816</v>
      </c>
      <c r="N33" s="19">
        <v>-36892</v>
      </c>
      <c r="O33" s="36">
        <v>39594</v>
      </c>
      <c r="P33" s="36">
        <v>-743</v>
      </c>
      <c r="Q33" s="36">
        <v>1817</v>
      </c>
      <c r="R33" s="19">
        <v>40668</v>
      </c>
      <c r="S33" s="19">
        <v>1816</v>
      </c>
      <c r="T33" s="19"/>
      <c r="U33" s="19">
        <v>-1229</v>
      </c>
      <c r="V33" s="36">
        <v>587</v>
      </c>
      <c r="W33" s="36">
        <v>2104</v>
      </c>
      <c r="X33" s="36"/>
      <c r="Y33" s="19">
        <v>2104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-129502</v>
      </c>
      <c r="D35" s="17"/>
      <c r="E35" s="18">
        <v>-52404</v>
      </c>
      <c r="F35" s="19">
        <v>-52000</v>
      </c>
      <c r="G35" s="19"/>
      <c r="H35" s="19"/>
      <c r="I35" s="19"/>
      <c r="J35" s="19"/>
      <c r="K35" s="19"/>
      <c r="L35" s="19"/>
      <c r="M35" s="19">
        <v>-29862</v>
      </c>
      <c r="N35" s="19">
        <v>-29862</v>
      </c>
      <c r="O35" s="19"/>
      <c r="P35" s="19"/>
      <c r="Q35" s="19"/>
      <c r="R35" s="19"/>
      <c r="S35" s="19"/>
      <c r="T35" s="19"/>
      <c r="U35" s="19">
        <v>-32114</v>
      </c>
      <c r="V35" s="19">
        <v>-32114</v>
      </c>
      <c r="W35" s="19">
        <v>-61976</v>
      </c>
      <c r="X35" s="19">
        <v>-52000</v>
      </c>
      <c r="Y35" s="19">
        <v>-9976</v>
      </c>
      <c r="Z35" s="20">
        <v>19.18</v>
      </c>
      <c r="AA35" s="21">
        <v>-52000</v>
      </c>
    </row>
    <row r="36" spans="1:27" ht="13.5">
      <c r="A36" s="23" t="s">
        <v>57</v>
      </c>
      <c r="B36" s="24"/>
      <c r="C36" s="25">
        <f aca="true" t="shared" si="2" ref="C36:Y36">SUM(C31:C35)</f>
        <v>-129502</v>
      </c>
      <c r="D36" s="25">
        <f>SUM(D31:D35)</f>
        <v>0</v>
      </c>
      <c r="E36" s="26">
        <f t="shared" si="2"/>
        <v>-52404</v>
      </c>
      <c r="F36" s="27">
        <f t="shared" si="2"/>
        <v>-52000</v>
      </c>
      <c r="G36" s="27">
        <f t="shared" si="2"/>
        <v>0</v>
      </c>
      <c r="H36" s="27">
        <f t="shared" si="2"/>
        <v>-2259</v>
      </c>
      <c r="I36" s="27">
        <f t="shared" si="2"/>
        <v>0</v>
      </c>
      <c r="J36" s="27">
        <f t="shared" si="2"/>
        <v>-2259</v>
      </c>
      <c r="K36" s="27">
        <f t="shared" si="2"/>
        <v>-38708</v>
      </c>
      <c r="L36" s="27">
        <f t="shared" si="2"/>
        <v>0</v>
      </c>
      <c r="M36" s="27">
        <f t="shared" si="2"/>
        <v>-28046</v>
      </c>
      <c r="N36" s="27">
        <f t="shared" si="2"/>
        <v>-66754</v>
      </c>
      <c r="O36" s="27">
        <f t="shared" si="2"/>
        <v>39594</v>
      </c>
      <c r="P36" s="27">
        <f t="shared" si="2"/>
        <v>-743</v>
      </c>
      <c r="Q36" s="27">
        <f t="shared" si="2"/>
        <v>1817</v>
      </c>
      <c r="R36" s="27">
        <f t="shared" si="2"/>
        <v>40668</v>
      </c>
      <c r="S36" s="27">
        <f t="shared" si="2"/>
        <v>1816</v>
      </c>
      <c r="T36" s="27">
        <f t="shared" si="2"/>
        <v>0</v>
      </c>
      <c r="U36" s="27">
        <f t="shared" si="2"/>
        <v>-33343</v>
      </c>
      <c r="V36" s="27">
        <f t="shared" si="2"/>
        <v>-31527</v>
      </c>
      <c r="W36" s="27">
        <f t="shared" si="2"/>
        <v>-59872</v>
      </c>
      <c r="X36" s="27">
        <f t="shared" si="2"/>
        <v>-52000</v>
      </c>
      <c r="Y36" s="27">
        <f t="shared" si="2"/>
        <v>-7872</v>
      </c>
      <c r="Z36" s="28">
        <f>+IF(X36&lt;&gt;0,+(Y36/X36)*100,0)</f>
        <v>15.13846153846154</v>
      </c>
      <c r="AA36" s="29">
        <f>SUM(AA31:AA35)</f>
        <v>-52000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-6434745</v>
      </c>
      <c r="D38" s="31">
        <f>+D17+D27+D36</f>
        <v>0</v>
      </c>
      <c r="E38" s="32">
        <f t="shared" si="3"/>
        <v>11561715</v>
      </c>
      <c r="F38" s="33">
        <f t="shared" si="3"/>
        <v>-24197168</v>
      </c>
      <c r="G38" s="33">
        <f t="shared" si="3"/>
        <v>6409787</v>
      </c>
      <c r="H38" s="33">
        <f t="shared" si="3"/>
        <v>-6697454</v>
      </c>
      <c r="I38" s="33">
        <f t="shared" si="3"/>
        <v>664882</v>
      </c>
      <c r="J38" s="33">
        <f t="shared" si="3"/>
        <v>377215</v>
      </c>
      <c r="K38" s="33">
        <f t="shared" si="3"/>
        <v>808276</v>
      </c>
      <c r="L38" s="33">
        <f t="shared" si="3"/>
        <v>2610318</v>
      </c>
      <c r="M38" s="33">
        <f t="shared" si="3"/>
        <v>4087966</v>
      </c>
      <c r="N38" s="33">
        <f t="shared" si="3"/>
        <v>7506560</v>
      </c>
      <c r="O38" s="33">
        <f t="shared" si="3"/>
        <v>-4546162</v>
      </c>
      <c r="P38" s="33">
        <f t="shared" si="3"/>
        <v>678360</v>
      </c>
      <c r="Q38" s="33">
        <f t="shared" si="3"/>
        <v>4243159</v>
      </c>
      <c r="R38" s="33">
        <f t="shared" si="3"/>
        <v>375357</v>
      </c>
      <c r="S38" s="33">
        <f t="shared" si="3"/>
        <v>-2826810</v>
      </c>
      <c r="T38" s="33">
        <f t="shared" si="3"/>
        <v>-11047134</v>
      </c>
      <c r="U38" s="33">
        <f t="shared" si="3"/>
        <v>-3487997</v>
      </c>
      <c r="V38" s="33">
        <f t="shared" si="3"/>
        <v>-17361941</v>
      </c>
      <c r="W38" s="33">
        <f t="shared" si="3"/>
        <v>-9102809</v>
      </c>
      <c r="X38" s="33">
        <f t="shared" si="3"/>
        <v>-24197168</v>
      </c>
      <c r="Y38" s="33">
        <f t="shared" si="3"/>
        <v>15094359</v>
      </c>
      <c r="Z38" s="34">
        <f>+IF(X38&lt;&gt;0,+(Y38/X38)*100,0)</f>
        <v>-62.38068438422215</v>
      </c>
      <c r="AA38" s="35">
        <f>+AA17+AA27+AA36</f>
        <v>-24197168</v>
      </c>
    </row>
    <row r="39" spans="1:27" ht="13.5">
      <c r="A39" s="22" t="s">
        <v>59</v>
      </c>
      <c r="B39" s="16"/>
      <c r="C39" s="31">
        <v>27463226</v>
      </c>
      <c r="D39" s="31"/>
      <c r="E39" s="32">
        <v>22185849</v>
      </c>
      <c r="F39" s="33">
        <v>21028330</v>
      </c>
      <c r="G39" s="33">
        <v>6645112</v>
      </c>
      <c r="H39" s="33">
        <v>13054899</v>
      </c>
      <c r="I39" s="33">
        <v>6357445</v>
      </c>
      <c r="J39" s="33">
        <v>6645112</v>
      </c>
      <c r="K39" s="33">
        <v>7022327</v>
      </c>
      <c r="L39" s="33">
        <v>7830603</v>
      </c>
      <c r="M39" s="33">
        <v>10440921</v>
      </c>
      <c r="N39" s="33">
        <v>7022327</v>
      </c>
      <c r="O39" s="33">
        <v>14528887</v>
      </c>
      <c r="P39" s="33">
        <v>9982725</v>
      </c>
      <c r="Q39" s="33">
        <v>10661085</v>
      </c>
      <c r="R39" s="33">
        <v>14528887</v>
      </c>
      <c r="S39" s="33">
        <v>14904244</v>
      </c>
      <c r="T39" s="33">
        <v>12077434</v>
      </c>
      <c r="U39" s="33">
        <v>1030300</v>
      </c>
      <c r="V39" s="33">
        <v>14904244</v>
      </c>
      <c r="W39" s="33">
        <v>6645112</v>
      </c>
      <c r="X39" s="33">
        <v>21028330</v>
      </c>
      <c r="Y39" s="33">
        <v>-14383218</v>
      </c>
      <c r="Z39" s="34">
        <v>-68.4</v>
      </c>
      <c r="AA39" s="35">
        <v>21028330</v>
      </c>
    </row>
    <row r="40" spans="1:27" ht="13.5">
      <c r="A40" s="41" t="s">
        <v>60</v>
      </c>
      <c r="B40" s="42"/>
      <c r="C40" s="43">
        <v>21028481</v>
      </c>
      <c r="D40" s="43"/>
      <c r="E40" s="44">
        <v>33747564</v>
      </c>
      <c r="F40" s="45">
        <v>-3168838</v>
      </c>
      <c r="G40" s="45">
        <v>13054899</v>
      </c>
      <c r="H40" s="45">
        <v>6357445</v>
      </c>
      <c r="I40" s="45">
        <v>7022327</v>
      </c>
      <c r="J40" s="45">
        <v>7022327</v>
      </c>
      <c r="K40" s="45">
        <v>7830603</v>
      </c>
      <c r="L40" s="45">
        <v>10440921</v>
      </c>
      <c r="M40" s="45">
        <v>14528887</v>
      </c>
      <c r="N40" s="45">
        <v>14528887</v>
      </c>
      <c r="O40" s="45">
        <v>9982725</v>
      </c>
      <c r="P40" s="45">
        <v>10661085</v>
      </c>
      <c r="Q40" s="45">
        <v>14904244</v>
      </c>
      <c r="R40" s="45">
        <v>9982725</v>
      </c>
      <c r="S40" s="45">
        <v>12077434</v>
      </c>
      <c r="T40" s="45">
        <v>1030300</v>
      </c>
      <c r="U40" s="45">
        <v>-2457697</v>
      </c>
      <c r="V40" s="45">
        <v>-2457697</v>
      </c>
      <c r="W40" s="45">
        <v>-2457697</v>
      </c>
      <c r="X40" s="45">
        <v>-3168838</v>
      </c>
      <c r="Y40" s="45">
        <v>711141</v>
      </c>
      <c r="Z40" s="46">
        <v>-22.44</v>
      </c>
      <c r="AA40" s="47">
        <v>-3168838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13550630</v>
      </c>
      <c r="F6" s="19">
        <v>13550630</v>
      </c>
      <c r="G6" s="19">
        <v>424000</v>
      </c>
      <c r="H6" s="19">
        <v>244</v>
      </c>
      <c r="I6" s="19">
        <v>688</v>
      </c>
      <c r="J6" s="19">
        <v>424932</v>
      </c>
      <c r="K6" s="19">
        <v>4052</v>
      </c>
      <c r="L6" s="19">
        <v>1062</v>
      </c>
      <c r="M6" s="19">
        <v>2606</v>
      </c>
      <c r="N6" s="19">
        <v>7720</v>
      </c>
      <c r="O6" s="19">
        <v>481194</v>
      </c>
      <c r="P6" s="19">
        <v>706445</v>
      </c>
      <c r="Q6" s="19">
        <v>475704</v>
      </c>
      <c r="R6" s="19">
        <v>1663343</v>
      </c>
      <c r="S6" s="19"/>
      <c r="T6" s="19"/>
      <c r="U6" s="19"/>
      <c r="V6" s="19"/>
      <c r="W6" s="19">
        <v>2095995</v>
      </c>
      <c r="X6" s="19">
        <v>13550630</v>
      </c>
      <c r="Y6" s="19">
        <v>-11454635</v>
      </c>
      <c r="Z6" s="20">
        <v>-84.53</v>
      </c>
      <c r="AA6" s="21">
        <v>13550630</v>
      </c>
    </row>
    <row r="7" spans="1:27" ht="13.5">
      <c r="A7" s="22" t="s">
        <v>34</v>
      </c>
      <c r="B7" s="16"/>
      <c r="C7" s="17"/>
      <c r="D7" s="17"/>
      <c r="E7" s="18">
        <v>1048080</v>
      </c>
      <c r="F7" s="19">
        <v>1048080</v>
      </c>
      <c r="G7" s="19">
        <v>15000</v>
      </c>
      <c r="H7" s="19">
        <v>8</v>
      </c>
      <c r="I7" s="19">
        <v>11</v>
      </c>
      <c r="J7" s="19">
        <v>15019</v>
      </c>
      <c r="K7" s="19">
        <v>11</v>
      </c>
      <c r="L7" s="19">
        <v>15</v>
      </c>
      <c r="M7" s="19">
        <v>9</v>
      </c>
      <c r="N7" s="19">
        <v>35</v>
      </c>
      <c r="O7" s="19">
        <v>13620</v>
      </c>
      <c r="P7" s="19">
        <v>10875</v>
      </c>
      <c r="Q7" s="19">
        <v>16070</v>
      </c>
      <c r="R7" s="19">
        <v>40565</v>
      </c>
      <c r="S7" s="19"/>
      <c r="T7" s="19"/>
      <c r="U7" s="19"/>
      <c r="V7" s="19"/>
      <c r="W7" s="19">
        <v>55619</v>
      </c>
      <c r="X7" s="19">
        <v>1048080</v>
      </c>
      <c r="Y7" s="19">
        <v>-992461</v>
      </c>
      <c r="Z7" s="20">
        <v>-94.69</v>
      </c>
      <c r="AA7" s="21">
        <v>1048080</v>
      </c>
    </row>
    <row r="8" spans="1:27" ht="13.5">
      <c r="A8" s="22" t="s">
        <v>35</v>
      </c>
      <c r="B8" s="16"/>
      <c r="C8" s="17">
        <v>2316106</v>
      </c>
      <c r="D8" s="17"/>
      <c r="E8" s="18">
        <v>25082107</v>
      </c>
      <c r="F8" s="19">
        <v>25082107</v>
      </c>
      <c r="G8" s="19">
        <v>4578000</v>
      </c>
      <c r="H8" s="19">
        <v>221</v>
      </c>
      <c r="I8" s="19">
        <v>499</v>
      </c>
      <c r="J8" s="19">
        <v>4578720</v>
      </c>
      <c r="K8" s="19">
        <v>382</v>
      </c>
      <c r="L8" s="19">
        <v>243</v>
      </c>
      <c r="M8" s="19">
        <v>531</v>
      </c>
      <c r="N8" s="19">
        <v>1156</v>
      </c>
      <c r="O8" s="19">
        <v>2687214</v>
      </c>
      <c r="P8" s="19">
        <v>2060588</v>
      </c>
      <c r="Q8" s="19">
        <v>2393658</v>
      </c>
      <c r="R8" s="19">
        <v>7141460</v>
      </c>
      <c r="S8" s="19"/>
      <c r="T8" s="19"/>
      <c r="U8" s="19"/>
      <c r="V8" s="19"/>
      <c r="W8" s="19">
        <v>11721336</v>
      </c>
      <c r="X8" s="19">
        <v>25082107</v>
      </c>
      <c r="Y8" s="19">
        <v>-13360771</v>
      </c>
      <c r="Z8" s="20">
        <v>-53.27</v>
      </c>
      <c r="AA8" s="21">
        <v>25082107</v>
      </c>
    </row>
    <row r="9" spans="1:27" ht="13.5">
      <c r="A9" s="22" t="s">
        <v>36</v>
      </c>
      <c r="B9" s="16"/>
      <c r="C9" s="17">
        <v>119393634</v>
      </c>
      <c r="D9" s="17"/>
      <c r="E9" s="18">
        <v>79376400</v>
      </c>
      <c r="F9" s="19">
        <v>79376400</v>
      </c>
      <c r="G9" s="19">
        <v>31539000</v>
      </c>
      <c r="H9" s="19">
        <v>2105</v>
      </c>
      <c r="I9" s="19"/>
      <c r="J9" s="19">
        <v>31541105</v>
      </c>
      <c r="K9" s="19">
        <v>738</v>
      </c>
      <c r="L9" s="19"/>
      <c r="M9" s="19">
        <v>24762</v>
      </c>
      <c r="N9" s="19">
        <v>25500</v>
      </c>
      <c r="O9" s="19"/>
      <c r="P9" s="19">
        <v>839000</v>
      </c>
      <c r="Q9" s="19">
        <v>18924000</v>
      </c>
      <c r="R9" s="19">
        <v>19763000</v>
      </c>
      <c r="S9" s="19"/>
      <c r="T9" s="19"/>
      <c r="U9" s="19"/>
      <c r="V9" s="19"/>
      <c r="W9" s="19">
        <v>51329605</v>
      </c>
      <c r="X9" s="19">
        <v>79376400</v>
      </c>
      <c r="Y9" s="19">
        <v>-28046795</v>
      </c>
      <c r="Z9" s="20">
        <v>-35.33</v>
      </c>
      <c r="AA9" s="21">
        <v>79376400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>
        <v>5000000</v>
      </c>
      <c r="H10" s="19"/>
      <c r="I10" s="19"/>
      <c r="J10" s="19">
        <v>5000000</v>
      </c>
      <c r="K10" s="19"/>
      <c r="L10" s="19"/>
      <c r="M10" s="19">
        <v>11800</v>
      </c>
      <c r="N10" s="19">
        <v>11800</v>
      </c>
      <c r="O10" s="19"/>
      <c r="P10" s="19"/>
      <c r="Q10" s="19">
        <v>3898000</v>
      </c>
      <c r="R10" s="19">
        <v>3898000</v>
      </c>
      <c r="S10" s="19"/>
      <c r="T10" s="19"/>
      <c r="U10" s="19"/>
      <c r="V10" s="19"/>
      <c r="W10" s="19">
        <v>8909800</v>
      </c>
      <c r="X10" s="19"/>
      <c r="Y10" s="19">
        <v>8909800</v>
      </c>
      <c r="Z10" s="20"/>
      <c r="AA10" s="21"/>
    </row>
    <row r="11" spans="1:27" ht="13.5">
      <c r="A11" s="22" t="s">
        <v>38</v>
      </c>
      <c r="B11" s="16"/>
      <c r="C11" s="17"/>
      <c r="D11" s="17"/>
      <c r="E11" s="18">
        <v>3000000</v>
      </c>
      <c r="F11" s="19">
        <v>3000000</v>
      </c>
      <c r="G11" s="19">
        <v>252000</v>
      </c>
      <c r="H11" s="19">
        <v>293</v>
      </c>
      <c r="I11" s="19">
        <v>338</v>
      </c>
      <c r="J11" s="19">
        <v>252631</v>
      </c>
      <c r="K11" s="19">
        <v>251</v>
      </c>
      <c r="L11" s="19">
        <v>208</v>
      </c>
      <c r="M11" s="19">
        <v>297</v>
      </c>
      <c r="N11" s="19">
        <v>756</v>
      </c>
      <c r="O11" s="19">
        <v>325742</v>
      </c>
      <c r="P11" s="19">
        <v>283923</v>
      </c>
      <c r="Q11" s="19">
        <v>281391</v>
      </c>
      <c r="R11" s="19">
        <v>891056</v>
      </c>
      <c r="S11" s="19"/>
      <c r="T11" s="19"/>
      <c r="U11" s="19"/>
      <c r="V11" s="19"/>
      <c r="W11" s="19">
        <v>1144443</v>
      </c>
      <c r="X11" s="19">
        <v>3000000</v>
      </c>
      <c r="Y11" s="19">
        <v>-1855557</v>
      </c>
      <c r="Z11" s="20">
        <v>-61.85</v>
      </c>
      <c r="AA11" s="21">
        <v>3000000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/>
      <c r="F14" s="19"/>
      <c r="G14" s="19">
        <v>-4525000</v>
      </c>
      <c r="H14" s="19">
        <v>-6039</v>
      </c>
      <c r="I14" s="19">
        <v>-7383</v>
      </c>
      <c r="J14" s="19">
        <v>-4538422</v>
      </c>
      <c r="K14" s="19">
        <v>-5670</v>
      </c>
      <c r="L14" s="19">
        <v>-13652</v>
      </c>
      <c r="M14" s="19">
        <v>-8838</v>
      </c>
      <c r="N14" s="19">
        <v>-28160</v>
      </c>
      <c r="O14" s="19">
        <v>-12199401</v>
      </c>
      <c r="P14" s="19">
        <v>-20421840</v>
      </c>
      <c r="Q14" s="19">
        <v>-23093167</v>
      </c>
      <c r="R14" s="19">
        <v>-55714408</v>
      </c>
      <c r="S14" s="19"/>
      <c r="T14" s="19"/>
      <c r="U14" s="19"/>
      <c r="V14" s="19"/>
      <c r="W14" s="19">
        <v>-60280990</v>
      </c>
      <c r="X14" s="19"/>
      <c r="Y14" s="19">
        <v>-60280990</v>
      </c>
      <c r="Z14" s="20"/>
      <c r="AA14" s="21"/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121709740</v>
      </c>
      <c r="D17" s="25">
        <f>SUM(D6:D16)</f>
        <v>0</v>
      </c>
      <c r="E17" s="26">
        <f t="shared" si="0"/>
        <v>122057217</v>
      </c>
      <c r="F17" s="27">
        <f t="shared" si="0"/>
        <v>122057217</v>
      </c>
      <c r="G17" s="27">
        <f t="shared" si="0"/>
        <v>37283000</v>
      </c>
      <c r="H17" s="27">
        <f t="shared" si="0"/>
        <v>-3168</v>
      </c>
      <c r="I17" s="27">
        <f t="shared" si="0"/>
        <v>-5847</v>
      </c>
      <c r="J17" s="27">
        <f t="shared" si="0"/>
        <v>37273985</v>
      </c>
      <c r="K17" s="27">
        <f t="shared" si="0"/>
        <v>-236</v>
      </c>
      <c r="L17" s="27">
        <f t="shared" si="0"/>
        <v>-12124</v>
      </c>
      <c r="M17" s="27">
        <f t="shared" si="0"/>
        <v>31167</v>
      </c>
      <c r="N17" s="27">
        <f t="shared" si="0"/>
        <v>18807</v>
      </c>
      <c r="O17" s="27">
        <f t="shared" si="0"/>
        <v>-8691631</v>
      </c>
      <c r="P17" s="27">
        <f t="shared" si="0"/>
        <v>-16521009</v>
      </c>
      <c r="Q17" s="27">
        <f t="shared" si="0"/>
        <v>2895656</v>
      </c>
      <c r="R17" s="27">
        <f t="shared" si="0"/>
        <v>-22316984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14975808</v>
      </c>
      <c r="X17" s="27">
        <f t="shared" si="0"/>
        <v>122057217</v>
      </c>
      <c r="Y17" s="27">
        <f t="shared" si="0"/>
        <v>-107081409</v>
      </c>
      <c r="Z17" s="28">
        <f>+IF(X17&lt;&gt;0,+(Y17/X17)*100,0)</f>
        <v>-87.7305018350533</v>
      </c>
      <c r="AA17" s="29">
        <f>SUM(AA6:AA16)</f>
        <v>122057217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326680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>
        <v>2193</v>
      </c>
      <c r="P21" s="36"/>
      <c r="Q21" s="19"/>
      <c r="R21" s="36">
        <v>2193</v>
      </c>
      <c r="S21" s="36"/>
      <c r="T21" s="19"/>
      <c r="U21" s="36"/>
      <c r="V21" s="36"/>
      <c r="W21" s="36">
        <v>2193</v>
      </c>
      <c r="X21" s="19"/>
      <c r="Y21" s="36">
        <v>2193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>
        <v>-25460</v>
      </c>
      <c r="H22" s="19">
        <v>11603</v>
      </c>
      <c r="I22" s="19">
        <v>11796</v>
      </c>
      <c r="J22" s="19">
        <v>-2061</v>
      </c>
      <c r="K22" s="19">
        <v>12077</v>
      </c>
      <c r="L22" s="19">
        <v>12268</v>
      </c>
      <c r="M22" s="36"/>
      <c r="N22" s="19">
        <v>24345</v>
      </c>
      <c r="O22" s="19"/>
      <c r="P22" s="19"/>
      <c r="Q22" s="19"/>
      <c r="R22" s="19"/>
      <c r="S22" s="19"/>
      <c r="T22" s="36"/>
      <c r="U22" s="19"/>
      <c r="V22" s="19"/>
      <c r="W22" s="19">
        <v>22284</v>
      </c>
      <c r="X22" s="19"/>
      <c r="Y22" s="19">
        <v>22284</v>
      </c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-413931</v>
      </c>
      <c r="H24" s="19"/>
      <c r="I24" s="19"/>
      <c r="J24" s="19">
        <v>-413931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-413931</v>
      </c>
      <c r="X24" s="19"/>
      <c r="Y24" s="19">
        <v>-413931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-68274619</v>
      </c>
      <c r="D26" s="17"/>
      <c r="E26" s="18"/>
      <c r="F26" s="19"/>
      <c r="G26" s="19">
        <v>-3629000</v>
      </c>
      <c r="H26" s="19">
        <v>-819</v>
      </c>
      <c r="I26" s="19">
        <v>-1114</v>
      </c>
      <c r="J26" s="19">
        <v>-3630933</v>
      </c>
      <c r="K26" s="19">
        <v>-9356</v>
      </c>
      <c r="L26" s="19">
        <v>-1510</v>
      </c>
      <c r="M26" s="19">
        <v>-2971</v>
      </c>
      <c r="N26" s="19">
        <v>-13837</v>
      </c>
      <c r="O26" s="19">
        <v>-1272851</v>
      </c>
      <c r="P26" s="19">
        <v>-2555625</v>
      </c>
      <c r="Q26" s="19">
        <v>-1846779</v>
      </c>
      <c r="R26" s="19">
        <v>-5675255</v>
      </c>
      <c r="S26" s="19"/>
      <c r="T26" s="19"/>
      <c r="U26" s="19"/>
      <c r="V26" s="19"/>
      <c r="W26" s="19">
        <v>-9320025</v>
      </c>
      <c r="X26" s="19"/>
      <c r="Y26" s="19">
        <v>-9320025</v>
      </c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-67947939</v>
      </c>
      <c r="D27" s="25">
        <f>SUM(D21:D26)</f>
        <v>0</v>
      </c>
      <c r="E27" s="26">
        <f t="shared" si="1"/>
        <v>0</v>
      </c>
      <c r="F27" s="27">
        <f t="shared" si="1"/>
        <v>0</v>
      </c>
      <c r="G27" s="27">
        <f t="shared" si="1"/>
        <v>-4068391</v>
      </c>
      <c r="H27" s="27">
        <f t="shared" si="1"/>
        <v>10784</v>
      </c>
      <c r="I27" s="27">
        <f t="shared" si="1"/>
        <v>10682</v>
      </c>
      <c r="J27" s="27">
        <f t="shared" si="1"/>
        <v>-4046925</v>
      </c>
      <c r="K27" s="27">
        <f t="shared" si="1"/>
        <v>2721</v>
      </c>
      <c r="L27" s="27">
        <f t="shared" si="1"/>
        <v>10758</v>
      </c>
      <c r="M27" s="27">
        <f t="shared" si="1"/>
        <v>-2971</v>
      </c>
      <c r="N27" s="27">
        <f t="shared" si="1"/>
        <v>10508</v>
      </c>
      <c r="O27" s="27">
        <f t="shared" si="1"/>
        <v>-1270658</v>
      </c>
      <c r="P27" s="27">
        <f t="shared" si="1"/>
        <v>-2555625</v>
      </c>
      <c r="Q27" s="27">
        <f t="shared" si="1"/>
        <v>-1846779</v>
      </c>
      <c r="R27" s="27">
        <f t="shared" si="1"/>
        <v>-5673062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-9709479</v>
      </c>
      <c r="X27" s="27">
        <f t="shared" si="1"/>
        <v>0</v>
      </c>
      <c r="Y27" s="27">
        <f t="shared" si="1"/>
        <v>-9709479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106936</v>
      </c>
      <c r="H33" s="36">
        <v>51901</v>
      </c>
      <c r="I33" s="36">
        <v>43486</v>
      </c>
      <c r="J33" s="36">
        <v>202323</v>
      </c>
      <c r="K33" s="19">
        <v>2657975</v>
      </c>
      <c r="L33" s="19">
        <v>65144</v>
      </c>
      <c r="M33" s="19">
        <v>-427658</v>
      </c>
      <c r="N33" s="19">
        <v>2295461</v>
      </c>
      <c r="O33" s="36">
        <v>-55672</v>
      </c>
      <c r="P33" s="36">
        <v>-55752</v>
      </c>
      <c r="Q33" s="36">
        <v>-55540</v>
      </c>
      <c r="R33" s="19">
        <v>-166964</v>
      </c>
      <c r="S33" s="19"/>
      <c r="T33" s="19"/>
      <c r="U33" s="19"/>
      <c r="V33" s="36"/>
      <c r="W33" s="36">
        <v>2330820</v>
      </c>
      <c r="X33" s="36"/>
      <c r="Y33" s="19">
        <v>2330820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106936</v>
      </c>
      <c r="H36" s="27">
        <f t="shared" si="2"/>
        <v>51901</v>
      </c>
      <c r="I36" s="27">
        <f t="shared" si="2"/>
        <v>43486</v>
      </c>
      <c r="J36" s="27">
        <f t="shared" si="2"/>
        <v>202323</v>
      </c>
      <c r="K36" s="27">
        <f t="shared" si="2"/>
        <v>2657975</v>
      </c>
      <c r="L36" s="27">
        <f t="shared" si="2"/>
        <v>65144</v>
      </c>
      <c r="M36" s="27">
        <f t="shared" si="2"/>
        <v>-427658</v>
      </c>
      <c r="N36" s="27">
        <f t="shared" si="2"/>
        <v>2295461</v>
      </c>
      <c r="O36" s="27">
        <f t="shared" si="2"/>
        <v>-55672</v>
      </c>
      <c r="P36" s="27">
        <f t="shared" si="2"/>
        <v>-55752</v>
      </c>
      <c r="Q36" s="27">
        <f t="shared" si="2"/>
        <v>-55540</v>
      </c>
      <c r="R36" s="27">
        <f t="shared" si="2"/>
        <v>-166964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2330820</v>
      </c>
      <c r="X36" s="27">
        <f t="shared" si="2"/>
        <v>0</v>
      </c>
      <c r="Y36" s="27">
        <f t="shared" si="2"/>
        <v>2330820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53761801</v>
      </c>
      <c r="D38" s="31">
        <f>+D17+D27+D36</f>
        <v>0</v>
      </c>
      <c r="E38" s="32">
        <f t="shared" si="3"/>
        <v>122057217</v>
      </c>
      <c r="F38" s="33">
        <f t="shared" si="3"/>
        <v>122057217</v>
      </c>
      <c r="G38" s="33">
        <f t="shared" si="3"/>
        <v>33321545</v>
      </c>
      <c r="H38" s="33">
        <f t="shared" si="3"/>
        <v>59517</v>
      </c>
      <c r="I38" s="33">
        <f t="shared" si="3"/>
        <v>48321</v>
      </c>
      <c r="J38" s="33">
        <f t="shared" si="3"/>
        <v>33429383</v>
      </c>
      <c r="K38" s="33">
        <f t="shared" si="3"/>
        <v>2660460</v>
      </c>
      <c r="L38" s="33">
        <f t="shared" si="3"/>
        <v>63778</v>
      </c>
      <c r="M38" s="33">
        <f t="shared" si="3"/>
        <v>-399462</v>
      </c>
      <c r="N38" s="33">
        <f t="shared" si="3"/>
        <v>2324776</v>
      </c>
      <c r="O38" s="33">
        <f t="shared" si="3"/>
        <v>-10017961</v>
      </c>
      <c r="P38" s="33">
        <f t="shared" si="3"/>
        <v>-19132386</v>
      </c>
      <c r="Q38" s="33">
        <f t="shared" si="3"/>
        <v>993337</v>
      </c>
      <c r="R38" s="33">
        <f t="shared" si="3"/>
        <v>-28157010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7597149</v>
      </c>
      <c r="X38" s="33">
        <f t="shared" si="3"/>
        <v>122057217</v>
      </c>
      <c r="Y38" s="33">
        <f t="shared" si="3"/>
        <v>-114460068</v>
      </c>
      <c r="Z38" s="34">
        <f>+IF(X38&lt;&gt;0,+(Y38/X38)*100,0)</f>
        <v>-93.77574781178241</v>
      </c>
      <c r="AA38" s="35">
        <f>+AA17+AA27+AA36</f>
        <v>122057217</v>
      </c>
    </row>
    <row r="39" spans="1:27" ht="13.5">
      <c r="A39" s="22" t="s">
        <v>59</v>
      </c>
      <c r="B39" s="16"/>
      <c r="C39" s="31"/>
      <c r="D39" s="31"/>
      <c r="E39" s="32"/>
      <c r="F39" s="33"/>
      <c r="G39" s="33"/>
      <c r="H39" s="33">
        <v>33321545</v>
      </c>
      <c r="I39" s="33">
        <v>33381062</v>
      </c>
      <c r="J39" s="33"/>
      <c r="K39" s="33">
        <v>33429383</v>
      </c>
      <c r="L39" s="33">
        <v>36089843</v>
      </c>
      <c r="M39" s="33">
        <v>36153621</v>
      </c>
      <c r="N39" s="33">
        <v>33429383</v>
      </c>
      <c r="O39" s="33">
        <v>35754159</v>
      </c>
      <c r="P39" s="33">
        <v>25736198</v>
      </c>
      <c r="Q39" s="33">
        <v>6603812</v>
      </c>
      <c r="R39" s="33">
        <v>35754159</v>
      </c>
      <c r="S39" s="33"/>
      <c r="T39" s="33"/>
      <c r="U39" s="33"/>
      <c r="V39" s="33"/>
      <c r="W39" s="33"/>
      <c r="X39" s="33"/>
      <c r="Y39" s="33"/>
      <c r="Z39" s="34"/>
      <c r="AA39" s="35"/>
    </row>
    <row r="40" spans="1:27" ht="13.5">
      <c r="A40" s="41" t="s">
        <v>60</v>
      </c>
      <c r="B40" s="42"/>
      <c r="C40" s="43">
        <v>53761801</v>
      </c>
      <c r="D40" s="43"/>
      <c r="E40" s="44">
        <v>122057217</v>
      </c>
      <c r="F40" s="45">
        <v>122057217</v>
      </c>
      <c r="G40" s="45">
        <v>33321545</v>
      </c>
      <c r="H40" s="45">
        <v>33381062</v>
      </c>
      <c r="I40" s="45">
        <v>33429383</v>
      </c>
      <c r="J40" s="45">
        <v>33429383</v>
      </c>
      <c r="K40" s="45">
        <v>36089843</v>
      </c>
      <c r="L40" s="45">
        <v>36153621</v>
      </c>
      <c r="M40" s="45">
        <v>35754159</v>
      </c>
      <c r="N40" s="45">
        <v>35754159</v>
      </c>
      <c r="O40" s="45">
        <v>25736198</v>
      </c>
      <c r="P40" s="45">
        <v>6603812</v>
      </c>
      <c r="Q40" s="45">
        <v>7597149</v>
      </c>
      <c r="R40" s="45">
        <v>25736198</v>
      </c>
      <c r="S40" s="45"/>
      <c r="T40" s="45"/>
      <c r="U40" s="45"/>
      <c r="V40" s="45"/>
      <c r="W40" s="45"/>
      <c r="X40" s="45">
        <v>122057217</v>
      </c>
      <c r="Y40" s="45">
        <v>-122057217</v>
      </c>
      <c r="Z40" s="46">
        <v>-100</v>
      </c>
      <c r="AA40" s="47">
        <v>122057217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24422179</v>
      </c>
      <c r="D7" s="17"/>
      <c r="E7" s="18">
        <v>15412908</v>
      </c>
      <c r="F7" s="19">
        <v>23000004</v>
      </c>
      <c r="G7" s="19">
        <v>1723570</v>
      </c>
      <c r="H7" s="19">
        <v>1458988</v>
      </c>
      <c r="I7" s="19">
        <v>1327226</v>
      </c>
      <c r="J7" s="19">
        <v>4509784</v>
      </c>
      <c r="K7" s="19">
        <v>2648385</v>
      </c>
      <c r="L7" s="19">
        <v>2128111</v>
      </c>
      <c r="M7" s="19">
        <v>1776917</v>
      </c>
      <c r="N7" s="19">
        <v>6553413</v>
      </c>
      <c r="O7" s="19">
        <v>2604892</v>
      </c>
      <c r="P7" s="19">
        <v>1517437</v>
      </c>
      <c r="Q7" s="19">
        <v>1529655</v>
      </c>
      <c r="R7" s="19">
        <v>5651984</v>
      </c>
      <c r="S7" s="19">
        <v>1560617</v>
      </c>
      <c r="T7" s="19">
        <v>1834341</v>
      </c>
      <c r="U7" s="19">
        <v>1562195</v>
      </c>
      <c r="V7" s="19">
        <v>4957153</v>
      </c>
      <c r="W7" s="19">
        <v>21672334</v>
      </c>
      <c r="X7" s="19">
        <v>23000004</v>
      </c>
      <c r="Y7" s="19">
        <v>-1327670</v>
      </c>
      <c r="Z7" s="20">
        <v>-5.77</v>
      </c>
      <c r="AA7" s="21">
        <v>23000004</v>
      </c>
    </row>
    <row r="8" spans="1:27" ht="13.5">
      <c r="A8" s="22" t="s">
        <v>35</v>
      </c>
      <c r="B8" s="16"/>
      <c r="C8" s="17">
        <v>8272552</v>
      </c>
      <c r="D8" s="17"/>
      <c r="E8" s="18">
        <v>8966316</v>
      </c>
      <c r="F8" s="19">
        <v>2809476</v>
      </c>
      <c r="G8" s="19">
        <v>105352</v>
      </c>
      <c r="H8" s="19">
        <v>100654</v>
      </c>
      <c r="I8" s="19">
        <v>4732224</v>
      </c>
      <c r="J8" s="19">
        <v>4938230</v>
      </c>
      <c r="K8" s="19">
        <v>52981</v>
      </c>
      <c r="L8" s="19">
        <v>152654</v>
      </c>
      <c r="M8" s="19">
        <v>128091</v>
      </c>
      <c r="N8" s="19">
        <v>333726</v>
      </c>
      <c r="O8" s="19">
        <v>1835518</v>
      </c>
      <c r="P8" s="19">
        <v>2106500</v>
      </c>
      <c r="Q8" s="19">
        <v>7371545</v>
      </c>
      <c r="R8" s="19">
        <v>11313563</v>
      </c>
      <c r="S8" s="19">
        <v>2636325</v>
      </c>
      <c r="T8" s="19">
        <v>1978051</v>
      </c>
      <c r="U8" s="19">
        <v>904389</v>
      </c>
      <c r="V8" s="19">
        <v>5518765</v>
      </c>
      <c r="W8" s="19">
        <v>22104284</v>
      </c>
      <c r="X8" s="19">
        <v>2809476</v>
      </c>
      <c r="Y8" s="19">
        <v>19294808</v>
      </c>
      <c r="Z8" s="20">
        <v>686.78</v>
      </c>
      <c r="AA8" s="21">
        <v>2809476</v>
      </c>
    </row>
    <row r="9" spans="1:27" ht="13.5">
      <c r="A9" s="22" t="s">
        <v>36</v>
      </c>
      <c r="B9" s="16"/>
      <c r="C9" s="17">
        <v>190394937</v>
      </c>
      <c r="D9" s="17"/>
      <c r="E9" s="18">
        <v>133598001</v>
      </c>
      <c r="F9" s="19">
        <v>134948004</v>
      </c>
      <c r="G9" s="19">
        <v>53816000</v>
      </c>
      <c r="H9" s="19">
        <v>2275000</v>
      </c>
      <c r="I9" s="19">
        <v>1064000</v>
      </c>
      <c r="J9" s="19">
        <v>57155000</v>
      </c>
      <c r="K9" s="19"/>
      <c r="L9" s="19">
        <v>673000</v>
      </c>
      <c r="M9" s="19">
        <v>34403000</v>
      </c>
      <c r="N9" s="19">
        <v>35076000</v>
      </c>
      <c r="O9" s="19">
        <v>350000</v>
      </c>
      <c r="P9" s="19">
        <v>449000</v>
      </c>
      <c r="Q9" s="19">
        <v>32291000</v>
      </c>
      <c r="R9" s="19">
        <v>33090000</v>
      </c>
      <c r="S9" s="19">
        <v>49870</v>
      </c>
      <c r="T9" s="19"/>
      <c r="U9" s="19"/>
      <c r="V9" s="19">
        <v>49870</v>
      </c>
      <c r="W9" s="19">
        <v>125370870</v>
      </c>
      <c r="X9" s="19">
        <v>134948004</v>
      </c>
      <c r="Y9" s="19">
        <v>-9577134</v>
      </c>
      <c r="Z9" s="20">
        <v>-7.1</v>
      </c>
      <c r="AA9" s="21">
        <v>134948004</v>
      </c>
    </row>
    <row r="10" spans="1:27" ht="13.5">
      <c r="A10" s="22" t="s">
        <v>37</v>
      </c>
      <c r="B10" s="16"/>
      <c r="C10" s="17">
        <v>33138850</v>
      </c>
      <c r="D10" s="17"/>
      <c r="E10" s="18">
        <v>91041000</v>
      </c>
      <c r="F10" s="19">
        <v>91150416</v>
      </c>
      <c r="G10" s="19">
        <v>32820000</v>
      </c>
      <c r="H10" s="19"/>
      <c r="I10" s="19"/>
      <c r="J10" s="19">
        <v>32820000</v>
      </c>
      <c r="K10" s="19">
        <v>24700000</v>
      </c>
      <c r="L10" s="19"/>
      <c r="M10" s="19"/>
      <c r="N10" s="19">
        <v>24700000</v>
      </c>
      <c r="O10" s="19">
        <v>9880000</v>
      </c>
      <c r="P10" s="19"/>
      <c r="Q10" s="19">
        <v>5064000</v>
      </c>
      <c r="R10" s="19">
        <v>14944000</v>
      </c>
      <c r="S10" s="19"/>
      <c r="T10" s="19"/>
      <c r="U10" s="19"/>
      <c r="V10" s="19"/>
      <c r="W10" s="19">
        <v>72464000</v>
      </c>
      <c r="X10" s="19">
        <v>91150416</v>
      </c>
      <c r="Y10" s="19">
        <v>-18686416</v>
      </c>
      <c r="Z10" s="20">
        <v>-20.5</v>
      </c>
      <c r="AA10" s="21">
        <v>91150416</v>
      </c>
    </row>
    <row r="11" spans="1:27" ht="13.5">
      <c r="A11" s="22" t="s">
        <v>38</v>
      </c>
      <c r="B11" s="16"/>
      <c r="C11" s="17">
        <v>4124131</v>
      </c>
      <c r="D11" s="17"/>
      <c r="E11" s="18">
        <v>3222852</v>
      </c>
      <c r="F11" s="19">
        <v>6524016</v>
      </c>
      <c r="G11" s="19">
        <v>268387</v>
      </c>
      <c r="H11" s="19">
        <v>186827</v>
      </c>
      <c r="I11" s="19">
        <v>119818</v>
      </c>
      <c r="J11" s="19">
        <v>575032</v>
      </c>
      <c r="K11" s="19">
        <v>342155</v>
      </c>
      <c r="L11" s="19">
        <v>358757</v>
      </c>
      <c r="M11" s="19">
        <v>301963</v>
      </c>
      <c r="N11" s="19">
        <v>1002875</v>
      </c>
      <c r="O11" s="19">
        <v>1001590</v>
      </c>
      <c r="P11" s="19">
        <v>228855</v>
      </c>
      <c r="Q11" s="19">
        <v>354568</v>
      </c>
      <c r="R11" s="19">
        <v>1585013</v>
      </c>
      <c r="S11" s="19">
        <v>1036123</v>
      </c>
      <c r="T11" s="19">
        <v>369841</v>
      </c>
      <c r="U11" s="19">
        <v>265644</v>
      </c>
      <c r="V11" s="19">
        <v>1671608</v>
      </c>
      <c r="W11" s="19">
        <v>4834528</v>
      </c>
      <c r="X11" s="19">
        <v>6524016</v>
      </c>
      <c r="Y11" s="19">
        <v>-1689488</v>
      </c>
      <c r="Z11" s="20">
        <v>-25.9</v>
      </c>
      <c r="AA11" s="21">
        <v>6524016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-208458648</v>
      </c>
      <c r="D14" s="17"/>
      <c r="E14" s="18">
        <v>-171407724</v>
      </c>
      <c r="F14" s="19">
        <v>-181450020</v>
      </c>
      <c r="G14" s="19">
        <v>-40417924</v>
      </c>
      <c r="H14" s="19">
        <v>-15201957</v>
      </c>
      <c r="I14" s="19">
        <v>-11975093</v>
      </c>
      <c r="J14" s="19">
        <v>-67594974</v>
      </c>
      <c r="K14" s="19">
        <v>-11367108</v>
      </c>
      <c r="L14" s="19">
        <v>-11120200</v>
      </c>
      <c r="M14" s="19">
        <v>-10298287</v>
      </c>
      <c r="N14" s="19">
        <v>-32785595</v>
      </c>
      <c r="O14" s="19">
        <v>-16921000</v>
      </c>
      <c r="P14" s="19">
        <v>-12452000</v>
      </c>
      <c r="Q14" s="19">
        <v>-24798522</v>
      </c>
      <c r="R14" s="19">
        <v>-54171522</v>
      </c>
      <c r="S14" s="19">
        <v>-10901985</v>
      </c>
      <c r="T14" s="19">
        <v>-7867997</v>
      </c>
      <c r="U14" s="19">
        <v>-15152444</v>
      </c>
      <c r="V14" s="19">
        <v>-33922426</v>
      </c>
      <c r="W14" s="19">
        <v>-188474517</v>
      </c>
      <c r="X14" s="19">
        <v>-181450020</v>
      </c>
      <c r="Y14" s="19">
        <v>-7024497</v>
      </c>
      <c r="Z14" s="20">
        <v>3.87</v>
      </c>
      <c r="AA14" s="21">
        <v>-181450020</v>
      </c>
    </row>
    <row r="15" spans="1:27" ht="13.5">
      <c r="A15" s="22" t="s">
        <v>42</v>
      </c>
      <c r="B15" s="16"/>
      <c r="C15" s="17">
        <v>-935897</v>
      </c>
      <c r="D15" s="17"/>
      <c r="E15" s="18">
        <v>-761568</v>
      </c>
      <c r="F15" s="19">
        <v>-764004</v>
      </c>
      <c r="G15" s="19"/>
      <c r="H15" s="19"/>
      <c r="I15" s="19"/>
      <c r="J15" s="19"/>
      <c r="K15" s="19">
        <v>-3589</v>
      </c>
      <c r="L15" s="19"/>
      <c r="M15" s="19"/>
      <c r="N15" s="19">
        <v>-3589</v>
      </c>
      <c r="O15" s="19"/>
      <c r="P15" s="19"/>
      <c r="Q15" s="19"/>
      <c r="R15" s="19"/>
      <c r="S15" s="19"/>
      <c r="T15" s="19"/>
      <c r="U15" s="19"/>
      <c r="V15" s="19"/>
      <c r="W15" s="19">
        <v>-3589</v>
      </c>
      <c r="X15" s="19">
        <v>-764004</v>
      </c>
      <c r="Y15" s="19">
        <v>760415</v>
      </c>
      <c r="Z15" s="20">
        <v>-99.53</v>
      </c>
      <c r="AA15" s="21">
        <v>-764004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50958104</v>
      </c>
      <c r="D17" s="25">
        <f>SUM(D6:D16)</f>
        <v>0</v>
      </c>
      <c r="E17" s="26">
        <f t="shared" si="0"/>
        <v>80071785</v>
      </c>
      <c r="F17" s="27">
        <f t="shared" si="0"/>
        <v>76217892</v>
      </c>
      <c r="G17" s="27">
        <f t="shared" si="0"/>
        <v>48315385</v>
      </c>
      <c r="H17" s="27">
        <f t="shared" si="0"/>
        <v>-11180488</v>
      </c>
      <c r="I17" s="27">
        <f t="shared" si="0"/>
        <v>-4731825</v>
      </c>
      <c r="J17" s="27">
        <f t="shared" si="0"/>
        <v>32403072</v>
      </c>
      <c r="K17" s="27">
        <f t="shared" si="0"/>
        <v>16372824</v>
      </c>
      <c r="L17" s="27">
        <f t="shared" si="0"/>
        <v>-7807678</v>
      </c>
      <c r="M17" s="27">
        <f t="shared" si="0"/>
        <v>26311684</v>
      </c>
      <c r="N17" s="27">
        <f t="shared" si="0"/>
        <v>34876830</v>
      </c>
      <c r="O17" s="27">
        <f t="shared" si="0"/>
        <v>-1249000</v>
      </c>
      <c r="P17" s="27">
        <f t="shared" si="0"/>
        <v>-8150208</v>
      </c>
      <c r="Q17" s="27">
        <f t="shared" si="0"/>
        <v>21812246</v>
      </c>
      <c r="R17" s="27">
        <f t="shared" si="0"/>
        <v>12413038</v>
      </c>
      <c r="S17" s="27">
        <f t="shared" si="0"/>
        <v>-5619050</v>
      </c>
      <c r="T17" s="27">
        <f t="shared" si="0"/>
        <v>-3685764</v>
      </c>
      <c r="U17" s="27">
        <f t="shared" si="0"/>
        <v>-12420216</v>
      </c>
      <c r="V17" s="27">
        <f t="shared" si="0"/>
        <v>-21725030</v>
      </c>
      <c r="W17" s="27">
        <f t="shared" si="0"/>
        <v>57967910</v>
      </c>
      <c r="X17" s="27">
        <f t="shared" si="0"/>
        <v>76217892</v>
      </c>
      <c r="Y17" s="27">
        <f t="shared" si="0"/>
        <v>-18249982</v>
      </c>
      <c r="Z17" s="28">
        <f>+IF(X17&lt;&gt;0,+(Y17/X17)*100,0)</f>
        <v>-23.94448537096775</v>
      </c>
      <c r="AA17" s="29">
        <f>SUM(AA6:AA16)</f>
        <v>76217892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4682811</v>
      </c>
      <c r="D21" s="17"/>
      <c r="E21" s="18"/>
      <c r="F21" s="19"/>
      <c r="G21" s="36">
        <v>2997682</v>
      </c>
      <c r="H21" s="36"/>
      <c r="I21" s="36"/>
      <c r="J21" s="19">
        <v>2997682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2997682</v>
      </c>
      <c r="X21" s="19"/>
      <c r="Y21" s="36">
        <v>2997682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>
        <v>1729183</v>
      </c>
      <c r="T22" s="36"/>
      <c r="U22" s="19"/>
      <c r="V22" s="19">
        <v>1729183</v>
      </c>
      <c r="W22" s="19">
        <v>1729183</v>
      </c>
      <c r="X22" s="19"/>
      <c r="Y22" s="19">
        <v>1729183</v>
      </c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-37732761</v>
      </c>
      <c r="D26" s="17"/>
      <c r="E26" s="18">
        <v>-91041000</v>
      </c>
      <c r="F26" s="19">
        <v>-91150416</v>
      </c>
      <c r="G26" s="19">
        <v>-187154</v>
      </c>
      <c r="H26" s="19">
        <v>-3826014</v>
      </c>
      <c r="I26" s="19">
        <v>-3357424</v>
      </c>
      <c r="J26" s="19">
        <v>-7370592</v>
      </c>
      <c r="K26" s="19">
        <v>-3050922</v>
      </c>
      <c r="L26" s="19">
        <v>-3602295</v>
      </c>
      <c r="M26" s="19">
        <v>-4057590</v>
      </c>
      <c r="N26" s="19">
        <v>-10710807</v>
      </c>
      <c r="O26" s="19">
        <v>-621000</v>
      </c>
      <c r="P26" s="19"/>
      <c r="Q26" s="19">
        <v>-6189269</v>
      </c>
      <c r="R26" s="19">
        <v>-6810269</v>
      </c>
      <c r="S26" s="19"/>
      <c r="T26" s="19">
        <v>-3201415</v>
      </c>
      <c r="U26" s="19">
        <v>-13194950</v>
      </c>
      <c r="V26" s="19">
        <v>-16396365</v>
      </c>
      <c r="W26" s="19">
        <v>-41288033</v>
      </c>
      <c r="X26" s="19">
        <v>-91150416</v>
      </c>
      <c r="Y26" s="19">
        <v>49862383</v>
      </c>
      <c r="Z26" s="20">
        <v>-54.7</v>
      </c>
      <c r="AA26" s="21">
        <v>-91150416</v>
      </c>
    </row>
    <row r="27" spans="1:27" ht="13.5">
      <c r="A27" s="23" t="s">
        <v>51</v>
      </c>
      <c r="B27" s="24"/>
      <c r="C27" s="25">
        <f aca="true" t="shared" si="1" ref="C27:Y27">SUM(C21:C26)</f>
        <v>-33049950</v>
      </c>
      <c r="D27" s="25">
        <f>SUM(D21:D26)</f>
        <v>0</v>
      </c>
      <c r="E27" s="26">
        <f t="shared" si="1"/>
        <v>-91041000</v>
      </c>
      <c r="F27" s="27">
        <f t="shared" si="1"/>
        <v>-91150416</v>
      </c>
      <c r="G27" s="27">
        <f t="shared" si="1"/>
        <v>2810528</v>
      </c>
      <c r="H27" s="27">
        <f t="shared" si="1"/>
        <v>-3826014</v>
      </c>
      <c r="I27" s="27">
        <f t="shared" si="1"/>
        <v>-3357424</v>
      </c>
      <c r="J27" s="27">
        <f t="shared" si="1"/>
        <v>-4372910</v>
      </c>
      <c r="K27" s="27">
        <f t="shared" si="1"/>
        <v>-3050922</v>
      </c>
      <c r="L27" s="27">
        <f t="shared" si="1"/>
        <v>-3602295</v>
      </c>
      <c r="M27" s="27">
        <f t="shared" si="1"/>
        <v>-4057590</v>
      </c>
      <c r="N27" s="27">
        <f t="shared" si="1"/>
        <v>-10710807</v>
      </c>
      <c r="O27" s="27">
        <f t="shared" si="1"/>
        <v>-621000</v>
      </c>
      <c r="P27" s="27">
        <f t="shared" si="1"/>
        <v>0</v>
      </c>
      <c r="Q27" s="27">
        <f t="shared" si="1"/>
        <v>-6189269</v>
      </c>
      <c r="R27" s="27">
        <f t="shared" si="1"/>
        <v>-6810269</v>
      </c>
      <c r="S27" s="27">
        <f t="shared" si="1"/>
        <v>1729183</v>
      </c>
      <c r="T27" s="27">
        <f t="shared" si="1"/>
        <v>-3201415</v>
      </c>
      <c r="U27" s="27">
        <f t="shared" si="1"/>
        <v>-13194950</v>
      </c>
      <c r="V27" s="27">
        <f t="shared" si="1"/>
        <v>-14667182</v>
      </c>
      <c r="W27" s="27">
        <f t="shared" si="1"/>
        <v>-36561168</v>
      </c>
      <c r="X27" s="27">
        <f t="shared" si="1"/>
        <v>-91150416</v>
      </c>
      <c r="Y27" s="27">
        <f t="shared" si="1"/>
        <v>54589248</v>
      </c>
      <c r="Z27" s="28">
        <f>+IF(X27&lt;&gt;0,+(Y27/X27)*100,0)</f>
        <v>-59.88919238722947</v>
      </c>
      <c r="AA27" s="29">
        <f>SUM(AA21:AA26)</f>
        <v>-91150416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-66352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>
        <v>-764314</v>
      </c>
      <c r="P35" s="19"/>
      <c r="Q35" s="19"/>
      <c r="R35" s="19">
        <v>-764314</v>
      </c>
      <c r="S35" s="19"/>
      <c r="T35" s="19"/>
      <c r="U35" s="19"/>
      <c r="V35" s="19"/>
      <c r="W35" s="19">
        <v>-764314</v>
      </c>
      <c r="X35" s="19"/>
      <c r="Y35" s="19">
        <v>-764314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-66352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-764314</v>
      </c>
      <c r="P36" s="27">
        <f t="shared" si="2"/>
        <v>0</v>
      </c>
      <c r="Q36" s="27">
        <f t="shared" si="2"/>
        <v>0</v>
      </c>
      <c r="R36" s="27">
        <f t="shared" si="2"/>
        <v>-764314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-764314</v>
      </c>
      <c r="X36" s="27">
        <f t="shared" si="2"/>
        <v>0</v>
      </c>
      <c r="Y36" s="27">
        <f t="shared" si="2"/>
        <v>-764314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17841802</v>
      </c>
      <c r="D38" s="31">
        <f>+D17+D27+D36</f>
        <v>0</v>
      </c>
      <c r="E38" s="32">
        <f t="shared" si="3"/>
        <v>-10969215</v>
      </c>
      <c r="F38" s="33">
        <f t="shared" si="3"/>
        <v>-14932524</v>
      </c>
      <c r="G38" s="33">
        <f t="shared" si="3"/>
        <v>51125913</v>
      </c>
      <c r="H38" s="33">
        <f t="shared" si="3"/>
        <v>-15006502</v>
      </c>
      <c r="I38" s="33">
        <f t="shared" si="3"/>
        <v>-8089249</v>
      </c>
      <c r="J38" s="33">
        <f t="shared" si="3"/>
        <v>28030162</v>
      </c>
      <c r="K38" s="33">
        <f t="shared" si="3"/>
        <v>13321902</v>
      </c>
      <c r="L38" s="33">
        <f t="shared" si="3"/>
        <v>-11409973</v>
      </c>
      <c r="M38" s="33">
        <f t="shared" si="3"/>
        <v>22254094</v>
      </c>
      <c r="N38" s="33">
        <f t="shared" si="3"/>
        <v>24166023</v>
      </c>
      <c r="O38" s="33">
        <f t="shared" si="3"/>
        <v>-2634314</v>
      </c>
      <c r="P38" s="33">
        <f t="shared" si="3"/>
        <v>-8150208</v>
      </c>
      <c r="Q38" s="33">
        <f t="shared" si="3"/>
        <v>15622977</v>
      </c>
      <c r="R38" s="33">
        <f t="shared" si="3"/>
        <v>4838455</v>
      </c>
      <c r="S38" s="33">
        <f t="shared" si="3"/>
        <v>-3889867</v>
      </c>
      <c r="T38" s="33">
        <f t="shared" si="3"/>
        <v>-6887179</v>
      </c>
      <c r="U38" s="33">
        <f t="shared" si="3"/>
        <v>-25615166</v>
      </c>
      <c r="V38" s="33">
        <f t="shared" si="3"/>
        <v>-36392212</v>
      </c>
      <c r="W38" s="33">
        <f t="shared" si="3"/>
        <v>20642428</v>
      </c>
      <c r="X38" s="33">
        <f t="shared" si="3"/>
        <v>-14932524</v>
      </c>
      <c r="Y38" s="33">
        <f t="shared" si="3"/>
        <v>35574952</v>
      </c>
      <c r="Z38" s="34">
        <f>+IF(X38&lt;&gt;0,+(Y38/X38)*100,0)</f>
        <v>-238.23803665073635</v>
      </c>
      <c r="AA38" s="35">
        <f>+AA17+AA27+AA36</f>
        <v>-14932524</v>
      </c>
    </row>
    <row r="39" spans="1:27" ht="13.5">
      <c r="A39" s="22" t="s">
        <v>59</v>
      </c>
      <c r="B39" s="16"/>
      <c r="C39" s="31">
        <v>147870</v>
      </c>
      <c r="D39" s="31"/>
      <c r="E39" s="32">
        <v>-16933630</v>
      </c>
      <c r="F39" s="33">
        <v>17989672</v>
      </c>
      <c r="G39" s="33">
        <v>17989672</v>
      </c>
      <c r="H39" s="33">
        <v>69115585</v>
      </c>
      <c r="I39" s="33">
        <v>54109083</v>
      </c>
      <c r="J39" s="33">
        <v>17989672</v>
      </c>
      <c r="K39" s="33">
        <v>46019834</v>
      </c>
      <c r="L39" s="33">
        <v>59341736</v>
      </c>
      <c r="M39" s="33">
        <v>47931763</v>
      </c>
      <c r="N39" s="33">
        <v>46019834</v>
      </c>
      <c r="O39" s="33">
        <v>70185857</v>
      </c>
      <c r="P39" s="33">
        <v>67551543</v>
      </c>
      <c r="Q39" s="33">
        <v>59401335</v>
      </c>
      <c r="R39" s="33">
        <v>70185857</v>
      </c>
      <c r="S39" s="33">
        <v>75024312</v>
      </c>
      <c r="T39" s="33">
        <v>71134445</v>
      </c>
      <c r="U39" s="33">
        <v>64247266</v>
      </c>
      <c r="V39" s="33">
        <v>75024312</v>
      </c>
      <c r="W39" s="33">
        <v>17989672</v>
      </c>
      <c r="X39" s="33">
        <v>17989672</v>
      </c>
      <c r="Y39" s="33"/>
      <c r="Z39" s="34"/>
      <c r="AA39" s="35">
        <v>17989672</v>
      </c>
    </row>
    <row r="40" spans="1:27" ht="13.5">
      <c r="A40" s="41" t="s">
        <v>60</v>
      </c>
      <c r="B40" s="42"/>
      <c r="C40" s="43">
        <v>17989672</v>
      </c>
      <c r="D40" s="43"/>
      <c r="E40" s="44">
        <v>-27902845</v>
      </c>
      <c r="F40" s="45">
        <v>3057148</v>
      </c>
      <c r="G40" s="45">
        <v>69115585</v>
      </c>
      <c r="H40" s="45">
        <v>54109083</v>
      </c>
      <c r="I40" s="45">
        <v>46019834</v>
      </c>
      <c r="J40" s="45">
        <v>46019834</v>
      </c>
      <c r="K40" s="45">
        <v>59341736</v>
      </c>
      <c r="L40" s="45">
        <v>47931763</v>
      </c>
      <c r="M40" s="45">
        <v>70185857</v>
      </c>
      <c r="N40" s="45">
        <v>70185857</v>
      </c>
      <c r="O40" s="45">
        <v>67551543</v>
      </c>
      <c r="P40" s="45">
        <v>59401335</v>
      </c>
      <c r="Q40" s="45">
        <v>75024312</v>
      </c>
      <c r="R40" s="45">
        <v>67551543</v>
      </c>
      <c r="S40" s="45">
        <v>71134445</v>
      </c>
      <c r="T40" s="45">
        <v>64247266</v>
      </c>
      <c r="U40" s="45">
        <v>38632100</v>
      </c>
      <c r="V40" s="45">
        <v>38632100</v>
      </c>
      <c r="W40" s="45">
        <v>38632100</v>
      </c>
      <c r="X40" s="45">
        <v>3057148</v>
      </c>
      <c r="Y40" s="45">
        <v>35574952</v>
      </c>
      <c r="Z40" s="46">
        <v>1163.66</v>
      </c>
      <c r="AA40" s="47">
        <v>3057148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18408216</v>
      </c>
      <c r="F6" s="19">
        <v>6231218</v>
      </c>
      <c r="G6" s="19">
        <v>1127971</v>
      </c>
      <c r="H6" s="19">
        <v>285407</v>
      </c>
      <c r="I6" s="19">
        <v>177648</v>
      </c>
      <c r="J6" s="19">
        <v>1591026</v>
      </c>
      <c r="K6" s="19">
        <v>2202839</v>
      </c>
      <c r="L6" s="19">
        <v>419615</v>
      </c>
      <c r="M6" s="19">
        <v>199081</v>
      </c>
      <c r="N6" s="19">
        <v>2821535</v>
      </c>
      <c r="O6" s="19">
        <v>393658</v>
      </c>
      <c r="P6" s="19">
        <v>226963</v>
      </c>
      <c r="Q6" s="19">
        <v>391747</v>
      </c>
      <c r="R6" s="19">
        <v>1012368</v>
      </c>
      <c r="S6" s="19">
        <v>1914992</v>
      </c>
      <c r="T6" s="19">
        <v>160431</v>
      </c>
      <c r="U6" s="19">
        <v>136841</v>
      </c>
      <c r="V6" s="19">
        <v>2212264</v>
      </c>
      <c r="W6" s="19">
        <v>7637193</v>
      </c>
      <c r="X6" s="19">
        <v>6231218</v>
      </c>
      <c r="Y6" s="19">
        <v>1405975</v>
      </c>
      <c r="Z6" s="20">
        <v>22.56</v>
      </c>
      <c r="AA6" s="21">
        <v>6231218</v>
      </c>
    </row>
    <row r="7" spans="1:27" ht="13.5">
      <c r="A7" s="22" t="s">
        <v>34</v>
      </c>
      <c r="B7" s="16"/>
      <c r="C7" s="17"/>
      <c r="D7" s="17"/>
      <c r="E7" s="18">
        <v>31353372</v>
      </c>
      <c r="F7" s="19">
        <v>18138372</v>
      </c>
      <c r="G7" s="19">
        <v>1111383</v>
      </c>
      <c r="H7" s="19">
        <v>1045294</v>
      </c>
      <c r="I7" s="19">
        <v>976551</v>
      </c>
      <c r="J7" s="19">
        <v>3133228</v>
      </c>
      <c r="K7" s="19">
        <v>926223</v>
      </c>
      <c r="L7" s="19">
        <v>1133464</v>
      </c>
      <c r="M7" s="19">
        <v>1023948</v>
      </c>
      <c r="N7" s="19">
        <v>3083635</v>
      </c>
      <c r="O7" s="19">
        <v>1157422</v>
      </c>
      <c r="P7" s="19">
        <v>1028809</v>
      </c>
      <c r="Q7" s="19">
        <v>953946</v>
      </c>
      <c r="R7" s="19">
        <v>3140177</v>
      </c>
      <c r="S7" s="19">
        <v>1329630</v>
      </c>
      <c r="T7" s="19">
        <v>1515327</v>
      </c>
      <c r="U7" s="19">
        <v>761095</v>
      </c>
      <c r="V7" s="19">
        <v>3606052</v>
      </c>
      <c r="W7" s="19">
        <v>12963092</v>
      </c>
      <c r="X7" s="19">
        <v>18138372</v>
      </c>
      <c r="Y7" s="19">
        <v>-5175280</v>
      </c>
      <c r="Z7" s="20">
        <v>-28.53</v>
      </c>
      <c r="AA7" s="21">
        <v>18138372</v>
      </c>
    </row>
    <row r="8" spans="1:27" ht="13.5">
      <c r="A8" s="22" t="s">
        <v>35</v>
      </c>
      <c r="B8" s="16"/>
      <c r="C8" s="17">
        <v>30610070</v>
      </c>
      <c r="D8" s="17"/>
      <c r="E8" s="18">
        <v>15975120</v>
      </c>
      <c r="F8" s="19">
        <v>3062566</v>
      </c>
      <c r="G8" s="19">
        <v>582478</v>
      </c>
      <c r="H8" s="19">
        <v>4401657</v>
      </c>
      <c r="I8" s="19">
        <v>9044518</v>
      </c>
      <c r="J8" s="19">
        <v>14028653</v>
      </c>
      <c r="K8" s="19">
        <v>2854750</v>
      </c>
      <c r="L8" s="19">
        <v>3370983</v>
      </c>
      <c r="M8" s="19">
        <v>568216</v>
      </c>
      <c r="N8" s="19">
        <v>6793949</v>
      </c>
      <c r="O8" s="19">
        <v>333321</v>
      </c>
      <c r="P8" s="19">
        <v>1019147</v>
      </c>
      <c r="Q8" s="19">
        <v>3080822</v>
      </c>
      <c r="R8" s="19">
        <v>4433290</v>
      </c>
      <c r="S8" s="19">
        <v>2108243</v>
      </c>
      <c r="T8" s="19">
        <v>3729048</v>
      </c>
      <c r="U8" s="19">
        <v>1806930</v>
      </c>
      <c r="V8" s="19">
        <v>7644221</v>
      </c>
      <c r="W8" s="19">
        <v>32900113</v>
      </c>
      <c r="X8" s="19">
        <v>3062566</v>
      </c>
      <c r="Y8" s="19">
        <v>29837547</v>
      </c>
      <c r="Z8" s="20">
        <v>974.27</v>
      </c>
      <c r="AA8" s="21">
        <v>3062566</v>
      </c>
    </row>
    <row r="9" spans="1:27" ht="13.5">
      <c r="A9" s="22" t="s">
        <v>36</v>
      </c>
      <c r="B9" s="16"/>
      <c r="C9" s="17">
        <v>92930835</v>
      </c>
      <c r="D9" s="17"/>
      <c r="E9" s="18">
        <v>62659056</v>
      </c>
      <c r="F9" s="19">
        <v>62859000</v>
      </c>
      <c r="G9" s="19">
        <v>24125000</v>
      </c>
      <c r="H9" s="19">
        <v>2075000</v>
      </c>
      <c r="I9" s="19"/>
      <c r="J9" s="19">
        <v>26200000</v>
      </c>
      <c r="K9" s="19"/>
      <c r="L9" s="19">
        <v>1523000</v>
      </c>
      <c r="M9" s="19">
        <v>16555000</v>
      </c>
      <c r="N9" s="19">
        <v>18078000</v>
      </c>
      <c r="O9" s="19"/>
      <c r="P9" s="19">
        <v>2557000</v>
      </c>
      <c r="Q9" s="19">
        <v>14775000</v>
      </c>
      <c r="R9" s="19">
        <v>17332000</v>
      </c>
      <c r="S9" s="19"/>
      <c r="T9" s="19"/>
      <c r="U9" s="19">
        <v>1000000</v>
      </c>
      <c r="V9" s="19">
        <v>1000000</v>
      </c>
      <c r="W9" s="19">
        <v>62610000</v>
      </c>
      <c r="X9" s="19">
        <v>62859000</v>
      </c>
      <c r="Y9" s="19">
        <v>-249000</v>
      </c>
      <c r="Z9" s="20">
        <v>-0.4</v>
      </c>
      <c r="AA9" s="21">
        <v>62859000</v>
      </c>
    </row>
    <row r="10" spans="1:27" ht="13.5">
      <c r="A10" s="22" t="s">
        <v>37</v>
      </c>
      <c r="B10" s="16"/>
      <c r="C10" s="17"/>
      <c r="D10" s="17"/>
      <c r="E10" s="18">
        <v>34359951</v>
      </c>
      <c r="F10" s="19">
        <v>34360000</v>
      </c>
      <c r="G10" s="19">
        <v>17588000</v>
      </c>
      <c r="H10" s="19">
        <v>1000000</v>
      </c>
      <c r="I10" s="19">
        <v>2500000</v>
      </c>
      <c r="J10" s="19">
        <v>21088000</v>
      </c>
      <c r="K10" s="19">
        <v>2500000</v>
      </c>
      <c r="L10" s="19">
        <v>1912000</v>
      </c>
      <c r="M10" s="19">
        <v>3721000</v>
      </c>
      <c r="N10" s="19">
        <v>8133000</v>
      </c>
      <c r="O10" s="19">
        <v>1000000</v>
      </c>
      <c r="P10" s="19">
        <v>1000000</v>
      </c>
      <c r="Q10" s="19">
        <v>5500000</v>
      </c>
      <c r="R10" s="19">
        <v>7500000</v>
      </c>
      <c r="S10" s="19"/>
      <c r="T10" s="19"/>
      <c r="U10" s="19"/>
      <c r="V10" s="19"/>
      <c r="W10" s="19">
        <v>36721000</v>
      </c>
      <c r="X10" s="19">
        <v>34360000</v>
      </c>
      <c r="Y10" s="19">
        <v>2361000</v>
      </c>
      <c r="Z10" s="20">
        <v>6.87</v>
      </c>
      <c r="AA10" s="21">
        <v>34360000</v>
      </c>
    </row>
    <row r="11" spans="1:27" ht="13.5">
      <c r="A11" s="22" t="s">
        <v>38</v>
      </c>
      <c r="B11" s="16"/>
      <c r="C11" s="17">
        <v>298280</v>
      </c>
      <c r="D11" s="17"/>
      <c r="E11" s="18">
        <v>402228</v>
      </c>
      <c r="F11" s="19">
        <v>158000</v>
      </c>
      <c r="G11" s="19">
        <v>63493</v>
      </c>
      <c r="H11" s="19">
        <v>12105</v>
      </c>
      <c r="I11" s="19">
        <v>8475</v>
      </c>
      <c r="J11" s="19">
        <v>84073</v>
      </c>
      <c r="K11" s="19">
        <v>8498</v>
      </c>
      <c r="L11" s="19">
        <v>8708</v>
      </c>
      <c r="M11" s="19">
        <v>21547</v>
      </c>
      <c r="N11" s="19">
        <v>38753</v>
      </c>
      <c r="O11" s="19">
        <v>9239</v>
      </c>
      <c r="P11" s="19">
        <v>3050</v>
      </c>
      <c r="Q11" s="19">
        <v>12694</v>
      </c>
      <c r="R11" s="19">
        <v>24983</v>
      </c>
      <c r="S11" s="19">
        <v>3177</v>
      </c>
      <c r="T11" s="19">
        <v>3203</v>
      </c>
      <c r="U11" s="19">
        <v>3967</v>
      </c>
      <c r="V11" s="19">
        <v>10347</v>
      </c>
      <c r="W11" s="19">
        <v>158156</v>
      </c>
      <c r="X11" s="19">
        <v>158000</v>
      </c>
      <c r="Y11" s="19">
        <v>156</v>
      </c>
      <c r="Z11" s="20">
        <v>0.1</v>
      </c>
      <c r="AA11" s="21">
        <v>158000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-92838218</v>
      </c>
      <c r="D14" s="17"/>
      <c r="E14" s="18">
        <v>-118587569</v>
      </c>
      <c r="F14" s="19">
        <v>-108059997</v>
      </c>
      <c r="G14" s="19">
        <v>-29050944</v>
      </c>
      <c r="H14" s="19">
        <v>-22319966</v>
      </c>
      <c r="I14" s="19">
        <v>-10506581</v>
      </c>
      <c r="J14" s="19">
        <v>-61877491</v>
      </c>
      <c r="K14" s="19">
        <v>-5886459</v>
      </c>
      <c r="L14" s="19">
        <v>-9498309</v>
      </c>
      <c r="M14" s="19">
        <v>-20811574</v>
      </c>
      <c r="N14" s="19">
        <v>-36196342</v>
      </c>
      <c r="O14" s="19">
        <v>-3721515</v>
      </c>
      <c r="P14" s="19">
        <v>-7498253</v>
      </c>
      <c r="Q14" s="19">
        <v>-17830842</v>
      </c>
      <c r="R14" s="19">
        <v>-29050610</v>
      </c>
      <c r="S14" s="19">
        <v>-4418630</v>
      </c>
      <c r="T14" s="19">
        <v>-6154661</v>
      </c>
      <c r="U14" s="19">
        <v>-4135976</v>
      </c>
      <c r="V14" s="19">
        <v>-14709267</v>
      </c>
      <c r="W14" s="19">
        <v>-141833710</v>
      </c>
      <c r="X14" s="19">
        <v>-108059997</v>
      </c>
      <c r="Y14" s="19">
        <v>-33773713</v>
      </c>
      <c r="Z14" s="20">
        <v>31.25</v>
      </c>
      <c r="AA14" s="21">
        <v>-108059997</v>
      </c>
    </row>
    <row r="15" spans="1:27" ht="13.5">
      <c r="A15" s="22" t="s">
        <v>42</v>
      </c>
      <c r="B15" s="16"/>
      <c r="C15" s="17">
        <v>-2065316</v>
      </c>
      <c r="D15" s="17"/>
      <c r="E15" s="18">
        <v>-3621000</v>
      </c>
      <c r="F15" s="19">
        <v>-80001</v>
      </c>
      <c r="G15" s="19">
        <v>-3310</v>
      </c>
      <c r="H15" s="19">
        <v>-3659</v>
      </c>
      <c r="I15" s="19">
        <v>-3183</v>
      </c>
      <c r="J15" s="19">
        <v>-10152</v>
      </c>
      <c r="K15" s="19">
        <v>-3516</v>
      </c>
      <c r="L15" s="19">
        <v>-3072</v>
      </c>
      <c r="M15" s="19">
        <v>-6836</v>
      </c>
      <c r="N15" s="19">
        <v>-13424</v>
      </c>
      <c r="O15" s="19">
        <v>-2949</v>
      </c>
      <c r="P15" s="19">
        <v>-2756</v>
      </c>
      <c r="Q15" s="19">
        <v>-5476</v>
      </c>
      <c r="R15" s="19">
        <v>-11181</v>
      </c>
      <c r="S15" s="19">
        <v>-3193</v>
      </c>
      <c r="T15" s="19">
        <v>-3186</v>
      </c>
      <c r="U15" s="19">
        <v>-6849</v>
      </c>
      <c r="V15" s="19">
        <v>-13228</v>
      </c>
      <c r="W15" s="19">
        <v>-47985</v>
      </c>
      <c r="X15" s="19">
        <v>-80001</v>
      </c>
      <c r="Y15" s="19">
        <v>32016</v>
      </c>
      <c r="Z15" s="20">
        <v>-40.02</v>
      </c>
      <c r="AA15" s="21">
        <v>-80001</v>
      </c>
    </row>
    <row r="16" spans="1:27" ht="13.5">
      <c r="A16" s="22" t="s">
        <v>43</v>
      </c>
      <c r="B16" s="16"/>
      <c r="C16" s="17"/>
      <c r="D16" s="17"/>
      <c r="E16" s="18">
        <v>-4990000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28935651</v>
      </c>
      <c r="D17" s="25">
        <f>SUM(D6:D16)</f>
        <v>0</v>
      </c>
      <c r="E17" s="26">
        <f t="shared" si="0"/>
        <v>35959374</v>
      </c>
      <c r="F17" s="27">
        <f t="shared" si="0"/>
        <v>16669158</v>
      </c>
      <c r="G17" s="27">
        <f t="shared" si="0"/>
        <v>15544071</v>
      </c>
      <c r="H17" s="27">
        <f t="shared" si="0"/>
        <v>-13504162</v>
      </c>
      <c r="I17" s="27">
        <f t="shared" si="0"/>
        <v>2197428</v>
      </c>
      <c r="J17" s="27">
        <f t="shared" si="0"/>
        <v>4237337</v>
      </c>
      <c r="K17" s="27">
        <f t="shared" si="0"/>
        <v>2602335</v>
      </c>
      <c r="L17" s="27">
        <f t="shared" si="0"/>
        <v>-1133611</v>
      </c>
      <c r="M17" s="27">
        <f t="shared" si="0"/>
        <v>1270382</v>
      </c>
      <c r="N17" s="27">
        <f t="shared" si="0"/>
        <v>2739106</v>
      </c>
      <c r="O17" s="27">
        <f t="shared" si="0"/>
        <v>-830824</v>
      </c>
      <c r="P17" s="27">
        <f t="shared" si="0"/>
        <v>-1666040</v>
      </c>
      <c r="Q17" s="27">
        <f t="shared" si="0"/>
        <v>6877891</v>
      </c>
      <c r="R17" s="27">
        <f t="shared" si="0"/>
        <v>4381027</v>
      </c>
      <c r="S17" s="27">
        <f t="shared" si="0"/>
        <v>934219</v>
      </c>
      <c r="T17" s="27">
        <f t="shared" si="0"/>
        <v>-749838</v>
      </c>
      <c r="U17" s="27">
        <f t="shared" si="0"/>
        <v>-433992</v>
      </c>
      <c r="V17" s="27">
        <f t="shared" si="0"/>
        <v>-249611</v>
      </c>
      <c r="W17" s="27">
        <f t="shared" si="0"/>
        <v>11107859</v>
      </c>
      <c r="X17" s="27">
        <f t="shared" si="0"/>
        <v>16669158</v>
      </c>
      <c r="Y17" s="27">
        <f t="shared" si="0"/>
        <v>-5561299</v>
      </c>
      <c r="Z17" s="28">
        <f>+IF(X17&lt;&gt;0,+(Y17/X17)*100,0)</f>
        <v>-33.36280692762046</v>
      </c>
      <c r="AA17" s="29">
        <f>SUM(AA6:AA16)</f>
        <v>16669158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290482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-29691639</v>
      </c>
      <c r="D26" s="17"/>
      <c r="E26" s="18">
        <v>-34359948</v>
      </c>
      <c r="F26" s="19">
        <v>-34360002</v>
      </c>
      <c r="G26" s="19"/>
      <c r="H26" s="19"/>
      <c r="I26" s="19">
        <v>-4174757</v>
      </c>
      <c r="J26" s="19">
        <v>-4174757</v>
      </c>
      <c r="K26" s="19"/>
      <c r="L26" s="19"/>
      <c r="M26" s="19"/>
      <c r="N26" s="19"/>
      <c r="O26" s="19"/>
      <c r="P26" s="19"/>
      <c r="Q26" s="19">
        <v>-7030718</v>
      </c>
      <c r="R26" s="19">
        <v>-7030718</v>
      </c>
      <c r="S26" s="19"/>
      <c r="T26" s="19"/>
      <c r="U26" s="19"/>
      <c r="V26" s="19"/>
      <c r="W26" s="19">
        <v>-11205475</v>
      </c>
      <c r="X26" s="19">
        <v>-34360002</v>
      </c>
      <c r="Y26" s="19">
        <v>23154527</v>
      </c>
      <c r="Z26" s="20">
        <v>-67.39</v>
      </c>
      <c r="AA26" s="21">
        <v>-34360002</v>
      </c>
    </row>
    <row r="27" spans="1:27" ht="13.5">
      <c r="A27" s="23" t="s">
        <v>51</v>
      </c>
      <c r="B27" s="24"/>
      <c r="C27" s="25">
        <f aca="true" t="shared" si="1" ref="C27:Y27">SUM(C21:C26)</f>
        <v>-29401157</v>
      </c>
      <c r="D27" s="25">
        <f>SUM(D21:D26)</f>
        <v>0</v>
      </c>
      <c r="E27" s="26">
        <f t="shared" si="1"/>
        <v>-34359948</v>
      </c>
      <c r="F27" s="27">
        <f t="shared" si="1"/>
        <v>-34360002</v>
      </c>
      <c r="G27" s="27">
        <f t="shared" si="1"/>
        <v>0</v>
      </c>
      <c r="H27" s="27">
        <f t="shared" si="1"/>
        <v>0</v>
      </c>
      <c r="I27" s="27">
        <f t="shared" si="1"/>
        <v>-4174757</v>
      </c>
      <c r="J27" s="27">
        <f t="shared" si="1"/>
        <v>-4174757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-7030718</v>
      </c>
      <c r="R27" s="27">
        <f t="shared" si="1"/>
        <v>-7030718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-11205475</v>
      </c>
      <c r="X27" s="27">
        <f t="shared" si="1"/>
        <v>-34360002</v>
      </c>
      <c r="Y27" s="27">
        <f t="shared" si="1"/>
        <v>23154527</v>
      </c>
      <c r="Z27" s="28">
        <f>+IF(X27&lt;&gt;0,+(Y27/X27)*100,0)</f>
        <v>-67.38802576321153</v>
      </c>
      <c r="AA27" s="29">
        <f>SUM(AA21:AA26)</f>
        <v>-34360002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68997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68997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-396509</v>
      </c>
      <c r="D38" s="31">
        <f>+D17+D27+D36</f>
        <v>0</v>
      </c>
      <c r="E38" s="32">
        <f t="shared" si="3"/>
        <v>1599426</v>
      </c>
      <c r="F38" s="33">
        <f t="shared" si="3"/>
        <v>-17690844</v>
      </c>
      <c r="G38" s="33">
        <f t="shared" si="3"/>
        <v>15544071</v>
      </c>
      <c r="H38" s="33">
        <f t="shared" si="3"/>
        <v>-13504162</v>
      </c>
      <c r="I38" s="33">
        <f t="shared" si="3"/>
        <v>-1977329</v>
      </c>
      <c r="J38" s="33">
        <f t="shared" si="3"/>
        <v>62580</v>
      </c>
      <c r="K38" s="33">
        <f t="shared" si="3"/>
        <v>2602335</v>
      </c>
      <c r="L38" s="33">
        <f t="shared" si="3"/>
        <v>-1133611</v>
      </c>
      <c r="M38" s="33">
        <f t="shared" si="3"/>
        <v>1270382</v>
      </c>
      <c r="N38" s="33">
        <f t="shared" si="3"/>
        <v>2739106</v>
      </c>
      <c r="O38" s="33">
        <f t="shared" si="3"/>
        <v>-830824</v>
      </c>
      <c r="P38" s="33">
        <f t="shared" si="3"/>
        <v>-1666040</v>
      </c>
      <c r="Q38" s="33">
        <f t="shared" si="3"/>
        <v>-152827</v>
      </c>
      <c r="R38" s="33">
        <f t="shared" si="3"/>
        <v>-2649691</v>
      </c>
      <c r="S38" s="33">
        <f t="shared" si="3"/>
        <v>934219</v>
      </c>
      <c r="T38" s="33">
        <f t="shared" si="3"/>
        <v>-749838</v>
      </c>
      <c r="U38" s="33">
        <f t="shared" si="3"/>
        <v>-433992</v>
      </c>
      <c r="V38" s="33">
        <f t="shared" si="3"/>
        <v>-249611</v>
      </c>
      <c r="W38" s="33">
        <f t="shared" si="3"/>
        <v>-97616</v>
      </c>
      <c r="X38" s="33">
        <f t="shared" si="3"/>
        <v>-17690844</v>
      </c>
      <c r="Y38" s="33">
        <f t="shared" si="3"/>
        <v>17593228</v>
      </c>
      <c r="Z38" s="34">
        <f>+IF(X38&lt;&gt;0,+(Y38/X38)*100,0)</f>
        <v>-99.44821174162183</v>
      </c>
      <c r="AA38" s="35">
        <f>+AA17+AA27+AA36</f>
        <v>-17690844</v>
      </c>
    </row>
    <row r="39" spans="1:27" ht="13.5">
      <c r="A39" s="22" t="s">
        <v>59</v>
      </c>
      <c r="B39" s="16"/>
      <c r="C39" s="31">
        <v>1115766</v>
      </c>
      <c r="D39" s="31"/>
      <c r="E39" s="32">
        <v>1092031</v>
      </c>
      <c r="F39" s="33">
        <v>111880</v>
      </c>
      <c r="G39" s="33">
        <v>111880</v>
      </c>
      <c r="H39" s="33">
        <v>15655951</v>
      </c>
      <c r="I39" s="33">
        <v>2151789</v>
      </c>
      <c r="J39" s="33">
        <v>111880</v>
      </c>
      <c r="K39" s="33">
        <v>174460</v>
      </c>
      <c r="L39" s="33">
        <v>2776795</v>
      </c>
      <c r="M39" s="33">
        <v>1643184</v>
      </c>
      <c r="N39" s="33">
        <v>174460</v>
      </c>
      <c r="O39" s="33">
        <v>2913566</v>
      </c>
      <c r="P39" s="33">
        <v>2082742</v>
      </c>
      <c r="Q39" s="33">
        <v>416702</v>
      </c>
      <c r="R39" s="33">
        <v>2913566</v>
      </c>
      <c r="S39" s="33">
        <v>263875</v>
      </c>
      <c r="T39" s="33">
        <v>1198094</v>
      </c>
      <c r="U39" s="33">
        <v>448256</v>
      </c>
      <c r="V39" s="33">
        <v>263875</v>
      </c>
      <c r="W39" s="33">
        <v>111880</v>
      </c>
      <c r="X39" s="33">
        <v>111880</v>
      </c>
      <c r="Y39" s="33"/>
      <c r="Z39" s="34"/>
      <c r="AA39" s="35">
        <v>111880</v>
      </c>
    </row>
    <row r="40" spans="1:27" ht="13.5">
      <c r="A40" s="41" t="s">
        <v>60</v>
      </c>
      <c r="B40" s="42"/>
      <c r="C40" s="43">
        <v>719257</v>
      </c>
      <c r="D40" s="43"/>
      <c r="E40" s="44">
        <v>2691456</v>
      </c>
      <c r="F40" s="45">
        <v>-17578964</v>
      </c>
      <c r="G40" s="45">
        <v>15655951</v>
      </c>
      <c r="H40" s="45">
        <v>2151789</v>
      </c>
      <c r="I40" s="45">
        <v>174460</v>
      </c>
      <c r="J40" s="45">
        <v>174460</v>
      </c>
      <c r="K40" s="45">
        <v>2776795</v>
      </c>
      <c r="L40" s="45">
        <v>1643184</v>
      </c>
      <c r="M40" s="45">
        <v>2913566</v>
      </c>
      <c r="N40" s="45">
        <v>2913566</v>
      </c>
      <c r="O40" s="45">
        <v>2082742</v>
      </c>
      <c r="P40" s="45">
        <v>416702</v>
      </c>
      <c r="Q40" s="45">
        <v>263875</v>
      </c>
      <c r="R40" s="45">
        <v>2082742</v>
      </c>
      <c r="S40" s="45">
        <v>1198094</v>
      </c>
      <c r="T40" s="45">
        <v>448256</v>
      </c>
      <c r="U40" s="45">
        <v>14264</v>
      </c>
      <c r="V40" s="45">
        <v>14264</v>
      </c>
      <c r="W40" s="45">
        <v>14264</v>
      </c>
      <c r="X40" s="45">
        <v>-17578964</v>
      </c>
      <c r="Y40" s="45">
        <v>17593228</v>
      </c>
      <c r="Z40" s="46">
        <v>-100.08</v>
      </c>
      <c r="AA40" s="47">
        <v>-17578964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79183582</v>
      </c>
      <c r="D6" s="17"/>
      <c r="E6" s="18">
        <v>74138712</v>
      </c>
      <c r="F6" s="19">
        <v>74138712</v>
      </c>
      <c r="G6" s="19">
        <v>1268691</v>
      </c>
      <c r="H6" s="19">
        <v>4234198</v>
      </c>
      <c r="I6" s="19">
        <v>12122194</v>
      </c>
      <c r="J6" s="19">
        <v>17625083</v>
      </c>
      <c r="K6" s="19">
        <v>5947523</v>
      </c>
      <c r="L6" s="19">
        <v>3718107</v>
      </c>
      <c r="M6" s="19">
        <v>3260765</v>
      </c>
      <c r="N6" s="19">
        <v>12926395</v>
      </c>
      <c r="O6" s="19">
        <v>3308185</v>
      </c>
      <c r="P6" s="19">
        <v>3707523</v>
      </c>
      <c r="Q6" s="19">
        <v>4753752</v>
      </c>
      <c r="R6" s="19">
        <v>11769460</v>
      </c>
      <c r="S6" s="19">
        <v>2889600</v>
      </c>
      <c r="T6" s="19">
        <v>4117435</v>
      </c>
      <c r="U6" s="19">
        <v>3106930</v>
      </c>
      <c r="V6" s="19">
        <v>10113965</v>
      </c>
      <c r="W6" s="19">
        <v>52434903</v>
      </c>
      <c r="X6" s="19">
        <v>74138712</v>
      </c>
      <c r="Y6" s="19">
        <v>-21703809</v>
      </c>
      <c r="Z6" s="20">
        <v>-29.27</v>
      </c>
      <c r="AA6" s="21">
        <v>74138712</v>
      </c>
    </row>
    <row r="7" spans="1:27" ht="13.5">
      <c r="A7" s="22" t="s">
        <v>34</v>
      </c>
      <c r="B7" s="16"/>
      <c r="C7" s="17">
        <v>8136481</v>
      </c>
      <c r="D7" s="17"/>
      <c r="E7" s="18">
        <v>8662500</v>
      </c>
      <c r="F7" s="19">
        <v>8662500</v>
      </c>
      <c r="G7" s="19">
        <v>181938</v>
      </c>
      <c r="H7" s="19">
        <v>489269</v>
      </c>
      <c r="I7" s="19">
        <v>1891991</v>
      </c>
      <c r="J7" s="19">
        <v>2563198</v>
      </c>
      <c r="K7" s="19">
        <v>532297</v>
      </c>
      <c r="L7" s="19">
        <v>442247</v>
      </c>
      <c r="M7" s="19">
        <v>394206</v>
      </c>
      <c r="N7" s="19">
        <v>1368750</v>
      </c>
      <c r="O7" s="19">
        <v>433728</v>
      </c>
      <c r="P7" s="19">
        <v>458588</v>
      </c>
      <c r="Q7" s="19">
        <v>411847</v>
      </c>
      <c r="R7" s="19">
        <v>1304163</v>
      </c>
      <c r="S7" s="19">
        <v>389991</v>
      </c>
      <c r="T7" s="19">
        <v>228083</v>
      </c>
      <c r="U7" s="19">
        <v>388377</v>
      </c>
      <c r="V7" s="19">
        <v>1006451</v>
      </c>
      <c r="W7" s="19">
        <v>6242562</v>
      </c>
      <c r="X7" s="19">
        <v>8662500</v>
      </c>
      <c r="Y7" s="19">
        <v>-2419938</v>
      </c>
      <c r="Z7" s="20">
        <v>-27.94</v>
      </c>
      <c r="AA7" s="21">
        <v>8662500</v>
      </c>
    </row>
    <row r="8" spans="1:27" ht="13.5">
      <c r="A8" s="22" t="s">
        <v>35</v>
      </c>
      <c r="B8" s="16"/>
      <c r="C8" s="17">
        <v>9933731</v>
      </c>
      <c r="D8" s="17"/>
      <c r="E8" s="18">
        <v>19285308</v>
      </c>
      <c r="F8" s="19">
        <v>19285308</v>
      </c>
      <c r="G8" s="19">
        <v>2849141</v>
      </c>
      <c r="H8" s="19">
        <v>5226655</v>
      </c>
      <c r="I8" s="19">
        <v>7184566</v>
      </c>
      <c r="J8" s="19">
        <v>15260362</v>
      </c>
      <c r="K8" s="19">
        <v>7641559</v>
      </c>
      <c r="L8" s="19">
        <v>2895267</v>
      </c>
      <c r="M8" s="19">
        <v>5035823</v>
      </c>
      <c r="N8" s="19">
        <v>15572649</v>
      </c>
      <c r="O8" s="19">
        <v>1794015</v>
      </c>
      <c r="P8" s="19">
        <v>4568167</v>
      </c>
      <c r="Q8" s="19">
        <v>2863137</v>
      </c>
      <c r="R8" s="19">
        <v>9225319</v>
      </c>
      <c r="S8" s="19">
        <v>2257833</v>
      </c>
      <c r="T8" s="19">
        <v>5805804</v>
      </c>
      <c r="U8" s="19">
        <v>3401610</v>
      </c>
      <c r="V8" s="19">
        <v>11465247</v>
      </c>
      <c r="W8" s="19">
        <v>51523577</v>
      </c>
      <c r="X8" s="19">
        <v>19285308</v>
      </c>
      <c r="Y8" s="19">
        <v>32238269</v>
      </c>
      <c r="Z8" s="20">
        <v>167.16</v>
      </c>
      <c r="AA8" s="21">
        <v>19285308</v>
      </c>
    </row>
    <row r="9" spans="1:27" ht="13.5">
      <c r="A9" s="22" t="s">
        <v>36</v>
      </c>
      <c r="B9" s="16"/>
      <c r="C9" s="17">
        <v>80331433</v>
      </c>
      <c r="D9" s="17"/>
      <c r="E9" s="18">
        <v>141750000</v>
      </c>
      <c r="F9" s="19">
        <v>141750000</v>
      </c>
      <c r="G9" s="19">
        <v>11859000</v>
      </c>
      <c r="H9" s="19">
        <v>34121000</v>
      </c>
      <c r="I9" s="19">
        <v>510000</v>
      </c>
      <c r="J9" s="19">
        <v>46490000</v>
      </c>
      <c r="K9" s="19"/>
      <c r="L9" s="19"/>
      <c r="M9" s="19">
        <v>41540000</v>
      </c>
      <c r="N9" s="19">
        <v>41540000</v>
      </c>
      <c r="O9" s="19"/>
      <c r="P9" s="19">
        <v>611000</v>
      </c>
      <c r="Q9" s="19">
        <v>37246000</v>
      </c>
      <c r="R9" s="19">
        <v>37857000</v>
      </c>
      <c r="S9" s="19"/>
      <c r="T9" s="19"/>
      <c r="U9" s="19"/>
      <c r="V9" s="19"/>
      <c r="W9" s="19">
        <v>125887000</v>
      </c>
      <c r="X9" s="19">
        <v>141750000</v>
      </c>
      <c r="Y9" s="19">
        <v>-15863000</v>
      </c>
      <c r="Z9" s="20">
        <v>-11.19</v>
      </c>
      <c r="AA9" s="21">
        <v>141750000</v>
      </c>
    </row>
    <row r="10" spans="1:27" ht="13.5">
      <c r="A10" s="22" t="s">
        <v>37</v>
      </c>
      <c r="B10" s="16"/>
      <c r="C10" s="17">
        <v>32060000</v>
      </c>
      <c r="D10" s="17"/>
      <c r="E10" s="18">
        <v>77008464</v>
      </c>
      <c r="F10" s="19">
        <v>77008464</v>
      </c>
      <c r="G10" s="19"/>
      <c r="H10" s="19"/>
      <c r="I10" s="19">
        <v>10388000</v>
      </c>
      <c r="J10" s="19">
        <v>10388000</v>
      </c>
      <c r="K10" s="19">
        <v>34000000</v>
      </c>
      <c r="L10" s="19">
        <v>6000000</v>
      </c>
      <c r="M10" s="19">
        <v>33102000</v>
      </c>
      <c r="N10" s="19">
        <v>73102000</v>
      </c>
      <c r="O10" s="19"/>
      <c r="P10" s="19"/>
      <c r="Q10" s="19">
        <v>14380000</v>
      </c>
      <c r="R10" s="19">
        <v>14380000</v>
      </c>
      <c r="S10" s="19"/>
      <c r="T10" s="19"/>
      <c r="U10" s="19"/>
      <c r="V10" s="19"/>
      <c r="W10" s="19">
        <v>97870000</v>
      </c>
      <c r="X10" s="19">
        <v>77008464</v>
      </c>
      <c r="Y10" s="19">
        <v>20861536</v>
      </c>
      <c r="Z10" s="20">
        <v>27.09</v>
      </c>
      <c r="AA10" s="21">
        <v>77008464</v>
      </c>
    </row>
    <row r="11" spans="1:27" ht="13.5">
      <c r="A11" s="22" t="s">
        <v>38</v>
      </c>
      <c r="B11" s="16"/>
      <c r="C11" s="17">
        <v>7220470</v>
      </c>
      <c r="D11" s="17"/>
      <c r="E11" s="18">
        <v>9500004</v>
      </c>
      <c r="F11" s="19">
        <v>9500004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9500004</v>
      </c>
      <c r="Y11" s="19">
        <v>-9500004</v>
      </c>
      <c r="Z11" s="20">
        <v>-100</v>
      </c>
      <c r="AA11" s="21">
        <v>9500004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-144060084</v>
      </c>
      <c r="D14" s="17"/>
      <c r="E14" s="18">
        <v>-227011068</v>
      </c>
      <c r="F14" s="19">
        <v>-227011068</v>
      </c>
      <c r="G14" s="19">
        <v>-30377226</v>
      </c>
      <c r="H14" s="19">
        <v>-15278242</v>
      </c>
      <c r="I14" s="19">
        <v>-16029036</v>
      </c>
      <c r="J14" s="19">
        <v>-61684504</v>
      </c>
      <c r="K14" s="19">
        <v>-81303840</v>
      </c>
      <c r="L14" s="19">
        <v>-26317785</v>
      </c>
      <c r="M14" s="19">
        <v>-21546131</v>
      </c>
      <c r="N14" s="19">
        <v>-129167756</v>
      </c>
      <c r="O14" s="19">
        <v>-31798046</v>
      </c>
      <c r="P14" s="19">
        <v>-41533110</v>
      </c>
      <c r="Q14" s="19">
        <v>-18758681</v>
      </c>
      <c r="R14" s="19">
        <v>-92089837</v>
      </c>
      <c r="S14" s="19">
        <v>-20808595</v>
      </c>
      <c r="T14" s="19">
        <v>-17630529</v>
      </c>
      <c r="U14" s="19">
        <v>-20290141</v>
      </c>
      <c r="V14" s="19">
        <v>-58729265</v>
      </c>
      <c r="W14" s="19">
        <v>-341671362</v>
      </c>
      <c r="X14" s="19">
        <v>-227011068</v>
      </c>
      <c r="Y14" s="19">
        <v>-114660294</v>
      </c>
      <c r="Z14" s="20">
        <v>50.51</v>
      </c>
      <c r="AA14" s="21">
        <v>-227011068</v>
      </c>
    </row>
    <row r="15" spans="1:27" ht="13.5">
      <c r="A15" s="22" t="s">
        <v>42</v>
      </c>
      <c r="B15" s="16"/>
      <c r="C15" s="17">
        <v>-505465</v>
      </c>
      <c r="D15" s="17"/>
      <c r="E15" s="18">
        <v>-401328</v>
      </c>
      <c r="F15" s="19">
        <v>-401328</v>
      </c>
      <c r="G15" s="19">
        <v>-36358</v>
      </c>
      <c r="H15" s="19">
        <v>-36800</v>
      </c>
      <c r="I15" s="19">
        <v>-36034</v>
      </c>
      <c r="J15" s="19">
        <v>-109192</v>
      </c>
      <c r="K15" s="19">
        <v>-34124</v>
      </c>
      <c r="L15" s="19">
        <v>-34475</v>
      </c>
      <c r="M15" s="19">
        <v>-32604</v>
      </c>
      <c r="N15" s="19">
        <v>-101203</v>
      </c>
      <c r="O15" s="19">
        <v>-32893</v>
      </c>
      <c r="P15" s="19">
        <v>-32098</v>
      </c>
      <c r="Q15" s="19">
        <v>-28267</v>
      </c>
      <c r="R15" s="19">
        <v>-93258</v>
      </c>
      <c r="S15" s="19">
        <v>-30465</v>
      </c>
      <c r="T15" s="19">
        <v>-28694</v>
      </c>
      <c r="U15" s="19">
        <v>-32098</v>
      </c>
      <c r="V15" s="19">
        <v>-91257</v>
      </c>
      <c r="W15" s="19">
        <v>-394910</v>
      </c>
      <c r="X15" s="19">
        <v>-401328</v>
      </c>
      <c r="Y15" s="19">
        <v>6418</v>
      </c>
      <c r="Z15" s="20">
        <v>-1.6</v>
      </c>
      <c r="AA15" s="21">
        <v>-401328</v>
      </c>
    </row>
    <row r="16" spans="1:27" ht="13.5">
      <c r="A16" s="22" t="s">
        <v>43</v>
      </c>
      <c r="B16" s="16"/>
      <c r="C16" s="17"/>
      <c r="D16" s="17"/>
      <c r="E16" s="18">
        <v>-4773996</v>
      </c>
      <c r="F16" s="19">
        <v>-4773996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-4773996</v>
      </c>
      <c r="Y16" s="19">
        <v>4773996</v>
      </c>
      <c r="Z16" s="20">
        <v>-100</v>
      </c>
      <c r="AA16" s="21">
        <v>-4773996</v>
      </c>
    </row>
    <row r="17" spans="1:27" ht="13.5">
      <c r="A17" s="23" t="s">
        <v>44</v>
      </c>
      <c r="B17" s="24"/>
      <c r="C17" s="25">
        <f aca="true" t="shared" si="0" ref="C17:Y17">SUM(C6:C16)</f>
        <v>72300148</v>
      </c>
      <c r="D17" s="25">
        <f>SUM(D6:D16)</f>
        <v>0</v>
      </c>
      <c r="E17" s="26">
        <f t="shared" si="0"/>
        <v>98158596</v>
      </c>
      <c r="F17" s="27">
        <f t="shared" si="0"/>
        <v>98158596</v>
      </c>
      <c r="G17" s="27">
        <f t="shared" si="0"/>
        <v>-14254814</v>
      </c>
      <c r="H17" s="27">
        <f t="shared" si="0"/>
        <v>28756080</v>
      </c>
      <c r="I17" s="27">
        <f t="shared" si="0"/>
        <v>16031681</v>
      </c>
      <c r="J17" s="27">
        <f t="shared" si="0"/>
        <v>30532947</v>
      </c>
      <c r="K17" s="27">
        <f t="shared" si="0"/>
        <v>-33216585</v>
      </c>
      <c r="L17" s="27">
        <f t="shared" si="0"/>
        <v>-13296639</v>
      </c>
      <c r="M17" s="27">
        <f t="shared" si="0"/>
        <v>61754059</v>
      </c>
      <c r="N17" s="27">
        <f t="shared" si="0"/>
        <v>15240835</v>
      </c>
      <c r="O17" s="27">
        <f t="shared" si="0"/>
        <v>-26295011</v>
      </c>
      <c r="P17" s="27">
        <f t="shared" si="0"/>
        <v>-32219930</v>
      </c>
      <c r="Q17" s="27">
        <f t="shared" si="0"/>
        <v>40867788</v>
      </c>
      <c r="R17" s="27">
        <f t="shared" si="0"/>
        <v>-17647153</v>
      </c>
      <c r="S17" s="27">
        <f t="shared" si="0"/>
        <v>-15301636</v>
      </c>
      <c r="T17" s="27">
        <f t="shared" si="0"/>
        <v>-7507901</v>
      </c>
      <c r="U17" s="27">
        <f t="shared" si="0"/>
        <v>-13425322</v>
      </c>
      <c r="V17" s="27">
        <f t="shared" si="0"/>
        <v>-36234859</v>
      </c>
      <c r="W17" s="27">
        <f t="shared" si="0"/>
        <v>-8108230</v>
      </c>
      <c r="X17" s="27">
        <f t="shared" si="0"/>
        <v>98158596</v>
      </c>
      <c r="Y17" s="27">
        <f t="shared" si="0"/>
        <v>-106266826</v>
      </c>
      <c r="Z17" s="28">
        <f>+IF(X17&lt;&gt;0,+(Y17/X17)*100,0)</f>
        <v>-108.26033616047239</v>
      </c>
      <c r="AA17" s="29">
        <f>SUM(AA6:AA16)</f>
        <v>98158596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511472</v>
      </c>
      <c r="D21" s="17"/>
      <c r="E21" s="18"/>
      <c r="F21" s="19"/>
      <c r="G21" s="36"/>
      <c r="H21" s="36">
        <v>2892488</v>
      </c>
      <c r="I21" s="36"/>
      <c r="J21" s="19">
        <v>2892488</v>
      </c>
      <c r="K21" s="36"/>
      <c r="L21" s="36"/>
      <c r="M21" s="19"/>
      <c r="N21" s="36"/>
      <c r="O21" s="36"/>
      <c r="P21" s="36">
        <v>2661611</v>
      </c>
      <c r="Q21" s="19"/>
      <c r="R21" s="36">
        <v>2661611</v>
      </c>
      <c r="S21" s="36"/>
      <c r="T21" s="19"/>
      <c r="U21" s="36"/>
      <c r="V21" s="36"/>
      <c r="W21" s="36">
        <v>5554099</v>
      </c>
      <c r="X21" s="19"/>
      <c r="Y21" s="36">
        <v>5554099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-535454</v>
      </c>
      <c r="D24" s="17"/>
      <c r="E24" s="18">
        <v>26000004</v>
      </c>
      <c r="F24" s="19">
        <v>26000004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26000004</v>
      </c>
      <c r="Y24" s="19">
        <v>-26000004</v>
      </c>
      <c r="Z24" s="20">
        <v>-100</v>
      </c>
      <c r="AA24" s="21">
        <v>26000004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-57664630</v>
      </c>
      <c r="D26" s="17"/>
      <c r="E26" s="18">
        <v>-110194200</v>
      </c>
      <c r="F26" s="19">
        <v>-110194200</v>
      </c>
      <c r="G26" s="19">
        <v>-3651541</v>
      </c>
      <c r="H26" s="19">
        <v>-195795</v>
      </c>
      <c r="I26" s="19">
        <v>-2988132</v>
      </c>
      <c r="J26" s="19">
        <v>-6835468</v>
      </c>
      <c r="K26" s="19">
        <v>-1931670</v>
      </c>
      <c r="L26" s="19">
        <v>-6995661</v>
      </c>
      <c r="M26" s="19">
        <v>-2409330</v>
      </c>
      <c r="N26" s="19">
        <v>-11336661</v>
      </c>
      <c r="O26" s="19">
        <v>-1151346</v>
      </c>
      <c r="P26" s="19">
        <v>-4470665</v>
      </c>
      <c r="Q26" s="19">
        <v>-2206949</v>
      </c>
      <c r="R26" s="19">
        <v>-7828960</v>
      </c>
      <c r="S26" s="19">
        <v>-6095685</v>
      </c>
      <c r="T26" s="19">
        <v>-8631731</v>
      </c>
      <c r="U26" s="19">
        <v>-8324939</v>
      </c>
      <c r="V26" s="19">
        <v>-23052355</v>
      </c>
      <c r="W26" s="19">
        <v>-49053444</v>
      </c>
      <c r="X26" s="19">
        <v>-110194200</v>
      </c>
      <c r="Y26" s="19">
        <v>61140756</v>
      </c>
      <c r="Z26" s="20">
        <v>-55.48</v>
      </c>
      <c r="AA26" s="21">
        <v>-110194200</v>
      </c>
    </row>
    <row r="27" spans="1:27" ht="13.5">
      <c r="A27" s="23" t="s">
        <v>51</v>
      </c>
      <c r="B27" s="24"/>
      <c r="C27" s="25">
        <f aca="true" t="shared" si="1" ref="C27:Y27">SUM(C21:C26)</f>
        <v>-57688612</v>
      </c>
      <c r="D27" s="25">
        <f>SUM(D21:D26)</f>
        <v>0</v>
      </c>
      <c r="E27" s="26">
        <f t="shared" si="1"/>
        <v>-84194196</v>
      </c>
      <c r="F27" s="27">
        <f t="shared" si="1"/>
        <v>-84194196</v>
      </c>
      <c r="G27" s="27">
        <f t="shared" si="1"/>
        <v>-3651541</v>
      </c>
      <c r="H27" s="27">
        <f t="shared" si="1"/>
        <v>2696693</v>
      </c>
      <c r="I27" s="27">
        <f t="shared" si="1"/>
        <v>-2988132</v>
      </c>
      <c r="J27" s="27">
        <f t="shared" si="1"/>
        <v>-3942980</v>
      </c>
      <c r="K27" s="27">
        <f t="shared" si="1"/>
        <v>-1931670</v>
      </c>
      <c r="L27" s="27">
        <f t="shared" si="1"/>
        <v>-6995661</v>
      </c>
      <c r="M27" s="27">
        <f t="shared" si="1"/>
        <v>-2409330</v>
      </c>
      <c r="N27" s="27">
        <f t="shared" si="1"/>
        <v>-11336661</v>
      </c>
      <c r="O27" s="27">
        <f t="shared" si="1"/>
        <v>-1151346</v>
      </c>
      <c r="P27" s="27">
        <f t="shared" si="1"/>
        <v>-1809054</v>
      </c>
      <c r="Q27" s="27">
        <f t="shared" si="1"/>
        <v>-2206949</v>
      </c>
      <c r="R27" s="27">
        <f t="shared" si="1"/>
        <v>-5167349</v>
      </c>
      <c r="S27" s="27">
        <f t="shared" si="1"/>
        <v>-6095685</v>
      </c>
      <c r="T27" s="27">
        <f t="shared" si="1"/>
        <v>-8631731</v>
      </c>
      <c r="U27" s="27">
        <f t="shared" si="1"/>
        <v>-8324939</v>
      </c>
      <c r="V27" s="27">
        <f t="shared" si="1"/>
        <v>-23052355</v>
      </c>
      <c r="W27" s="27">
        <f t="shared" si="1"/>
        <v>-43499345</v>
      </c>
      <c r="X27" s="27">
        <f t="shared" si="1"/>
        <v>-84194196</v>
      </c>
      <c r="Y27" s="27">
        <f t="shared" si="1"/>
        <v>40694851</v>
      </c>
      <c r="Z27" s="28">
        <f>+IF(X27&lt;&gt;0,+(Y27/X27)*100,0)</f>
        <v>-48.33450871126556</v>
      </c>
      <c r="AA27" s="29">
        <f>SUM(AA21:AA26)</f>
        <v>-84194196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13000000</v>
      </c>
      <c r="H33" s="36">
        <v>5000000</v>
      </c>
      <c r="I33" s="36"/>
      <c r="J33" s="36">
        <v>18000000</v>
      </c>
      <c r="K33" s="19"/>
      <c r="L33" s="19">
        <v>11000000</v>
      </c>
      <c r="M33" s="19"/>
      <c r="N33" s="19">
        <v>11000000</v>
      </c>
      <c r="O33" s="36">
        <v>10000000</v>
      </c>
      <c r="P33" s="36"/>
      <c r="Q33" s="36"/>
      <c r="R33" s="19">
        <v>10000000</v>
      </c>
      <c r="S33" s="19"/>
      <c r="T33" s="19">
        <v>17869542</v>
      </c>
      <c r="U33" s="19"/>
      <c r="V33" s="36">
        <v>17869542</v>
      </c>
      <c r="W33" s="36">
        <v>56869542</v>
      </c>
      <c r="X33" s="36"/>
      <c r="Y33" s="19">
        <v>56869542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-1286399</v>
      </c>
      <c r="D35" s="17"/>
      <c r="E35" s="18">
        <v>-1266408</v>
      </c>
      <c r="F35" s="19">
        <v>-1266408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-1266408</v>
      </c>
      <c r="Y35" s="19">
        <v>1266408</v>
      </c>
      <c r="Z35" s="20">
        <v>-100</v>
      </c>
      <c r="AA35" s="21">
        <v>-1266408</v>
      </c>
    </row>
    <row r="36" spans="1:27" ht="13.5">
      <c r="A36" s="23" t="s">
        <v>57</v>
      </c>
      <c r="B36" s="24"/>
      <c r="C36" s="25">
        <f aca="true" t="shared" si="2" ref="C36:Y36">SUM(C31:C35)</f>
        <v>-1286399</v>
      </c>
      <c r="D36" s="25">
        <f>SUM(D31:D35)</f>
        <v>0</v>
      </c>
      <c r="E36" s="26">
        <f t="shared" si="2"/>
        <v>-1266408</v>
      </c>
      <c r="F36" s="27">
        <f t="shared" si="2"/>
        <v>-1266408</v>
      </c>
      <c r="G36" s="27">
        <f t="shared" si="2"/>
        <v>13000000</v>
      </c>
      <c r="H36" s="27">
        <f t="shared" si="2"/>
        <v>5000000</v>
      </c>
      <c r="I36" s="27">
        <f t="shared" si="2"/>
        <v>0</v>
      </c>
      <c r="J36" s="27">
        <f t="shared" si="2"/>
        <v>18000000</v>
      </c>
      <c r="K36" s="27">
        <f t="shared" si="2"/>
        <v>0</v>
      </c>
      <c r="L36" s="27">
        <f t="shared" si="2"/>
        <v>11000000</v>
      </c>
      <c r="M36" s="27">
        <f t="shared" si="2"/>
        <v>0</v>
      </c>
      <c r="N36" s="27">
        <f t="shared" si="2"/>
        <v>11000000</v>
      </c>
      <c r="O36" s="27">
        <f t="shared" si="2"/>
        <v>10000000</v>
      </c>
      <c r="P36" s="27">
        <f t="shared" si="2"/>
        <v>0</v>
      </c>
      <c r="Q36" s="27">
        <f t="shared" si="2"/>
        <v>0</v>
      </c>
      <c r="R36" s="27">
        <f t="shared" si="2"/>
        <v>10000000</v>
      </c>
      <c r="S36" s="27">
        <f t="shared" si="2"/>
        <v>0</v>
      </c>
      <c r="T36" s="27">
        <f t="shared" si="2"/>
        <v>17869542</v>
      </c>
      <c r="U36" s="27">
        <f t="shared" si="2"/>
        <v>0</v>
      </c>
      <c r="V36" s="27">
        <f t="shared" si="2"/>
        <v>17869542</v>
      </c>
      <c r="W36" s="27">
        <f t="shared" si="2"/>
        <v>56869542</v>
      </c>
      <c r="X36" s="27">
        <f t="shared" si="2"/>
        <v>-1266408</v>
      </c>
      <c r="Y36" s="27">
        <f t="shared" si="2"/>
        <v>58135950</v>
      </c>
      <c r="Z36" s="28">
        <f>+IF(X36&lt;&gt;0,+(Y36/X36)*100,0)</f>
        <v>-4590.6177156177155</v>
      </c>
      <c r="AA36" s="29">
        <f>SUM(AA31:AA35)</f>
        <v>-1266408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13325137</v>
      </c>
      <c r="D38" s="31">
        <f>+D17+D27+D36</f>
        <v>0</v>
      </c>
      <c r="E38" s="32">
        <f t="shared" si="3"/>
        <v>12697992</v>
      </c>
      <c r="F38" s="33">
        <f t="shared" si="3"/>
        <v>12697992</v>
      </c>
      <c r="G38" s="33">
        <f t="shared" si="3"/>
        <v>-4906355</v>
      </c>
      <c r="H38" s="33">
        <f t="shared" si="3"/>
        <v>36452773</v>
      </c>
      <c r="I38" s="33">
        <f t="shared" si="3"/>
        <v>13043549</v>
      </c>
      <c r="J38" s="33">
        <f t="shared" si="3"/>
        <v>44589967</v>
      </c>
      <c r="K38" s="33">
        <f t="shared" si="3"/>
        <v>-35148255</v>
      </c>
      <c r="L38" s="33">
        <f t="shared" si="3"/>
        <v>-9292300</v>
      </c>
      <c r="M38" s="33">
        <f t="shared" si="3"/>
        <v>59344729</v>
      </c>
      <c r="N38" s="33">
        <f t="shared" si="3"/>
        <v>14904174</v>
      </c>
      <c r="O38" s="33">
        <f t="shared" si="3"/>
        <v>-17446357</v>
      </c>
      <c r="P38" s="33">
        <f t="shared" si="3"/>
        <v>-34028984</v>
      </c>
      <c r="Q38" s="33">
        <f t="shared" si="3"/>
        <v>38660839</v>
      </c>
      <c r="R38" s="33">
        <f t="shared" si="3"/>
        <v>-12814502</v>
      </c>
      <c r="S38" s="33">
        <f t="shared" si="3"/>
        <v>-21397321</v>
      </c>
      <c r="T38" s="33">
        <f t="shared" si="3"/>
        <v>1729910</v>
      </c>
      <c r="U38" s="33">
        <f t="shared" si="3"/>
        <v>-21750261</v>
      </c>
      <c r="V38" s="33">
        <f t="shared" si="3"/>
        <v>-41417672</v>
      </c>
      <c r="W38" s="33">
        <f t="shared" si="3"/>
        <v>5261967</v>
      </c>
      <c r="X38" s="33">
        <f t="shared" si="3"/>
        <v>12697992</v>
      </c>
      <c r="Y38" s="33">
        <f t="shared" si="3"/>
        <v>-7436025</v>
      </c>
      <c r="Z38" s="34">
        <f>+IF(X38&lt;&gt;0,+(Y38/X38)*100,0)</f>
        <v>-58.56063698890345</v>
      </c>
      <c r="AA38" s="35">
        <f>+AA17+AA27+AA36</f>
        <v>12697992</v>
      </c>
    </row>
    <row r="39" spans="1:27" ht="13.5">
      <c r="A39" s="22" t="s">
        <v>59</v>
      </c>
      <c r="B39" s="16"/>
      <c r="C39" s="31">
        <v>110350936</v>
      </c>
      <c r="D39" s="31"/>
      <c r="E39" s="32">
        <v>122977629</v>
      </c>
      <c r="F39" s="33">
        <v>122977629</v>
      </c>
      <c r="G39" s="33">
        <v>6485662</v>
      </c>
      <c r="H39" s="33">
        <v>1579307</v>
      </c>
      <c r="I39" s="33">
        <v>38032080</v>
      </c>
      <c r="J39" s="33">
        <v>6485662</v>
      </c>
      <c r="K39" s="33">
        <v>51075629</v>
      </c>
      <c r="L39" s="33">
        <v>15927374</v>
      </c>
      <c r="M39" s="33">
        <v>6635074</v>
      </c>
      <c r="N39" s="33">
        <v>51075629</v>
      </c>
      <c r="O39" s="33">
        <v>65979803</v>
      </c>
      <c r="P39" s="33">
        <v>48533446</v>
      </c>
      <c r="Q39" s="33">
        <v>14504462</v>
      </c>
      <c r="R39" s="33">
        <v>65979803</v>
      </c>
      <c r="S39" s="33">
        <v>53165301</v>
      </c>
      <c r="T39" s="33">
        <v>31767980</v>
      </c>
      <c r="U39" s="33">
        <v>33497890</v>
      </c>
      <c r="V39" s="33">
        <v>53165301</v>
      </c>
      <c r="W39" s="33">
        <v>6485662</v>
      </c>
      <c r="X39" s="33">
        <v>122977629</v>
      </c>
      <c r="Y39" s="33">
        <v>-116491967</v>
      </c>
      <c r="Z39" s="34">
        <v>-94.73</v>
      </c>
      <c r="AA39" s="35">
        <v>122977629</v>
      </c>
    </row>
    <row r="40" spans="1:27" ht="13.5">
      <c r="A40" s="41" t="s">
        <v>60</v>
      </c>
      <c r="B40" s="42"/>
      <c r="C40" s="43">
        <v>123676073</v>
      </c>
      <c r="D40" s="43"/>
      <c r="E40" s="44">
        <v>135675620</v>
      </c>
      <c r="F40" s="45">
        <v>135675620</v>
      </c>
      <c r="G40" s="45">
        <v>1579307</v>
      </c>
      <c r="H40" s="45">
        <v>38032080</v>
      </c>
      <c r="I40" s="45">
        <v>51075629</v>
      </c>
      <c r="J40" s="45">
        <v>51075629</v>
      </c>
      <c r="K40" s="45">
        <v>15927374</v>
      </c>
      <c r="L40" s="45">
        <v>6635074</v>
      </c>
      <c r="M40" s="45">
        <v>65979803</v>
      </c>
      <c r="N40" s="45">
        <v>65979803</v>
      </c>
      <c r="O40" s="45">
        <v>48533446</v>
      </c>
      <c r="P40" s="45">
        <v>14504462</v>
      </c>
      <c r="Q40" s="45">
        <v>53165301</v>
      </c>
      <c r="R40" s="45">
        <v>48533446</v>
      </c>
      <c r="S40" s="45">
        <v>31767980</v>
      </c>
      <c r="T40" s="45">
        <v>33497890</v>
      </c>
      <c r="U40" s="45">
        <v>11747629</v>
      </c>
      <c r="V40" s="45">
        <v>11747629</v>
      </c>
      <c r="W40" s="45">
        <v>11747629</v>
      </c>
      <c r="X40" s="45">
        <v>135675620</v>
      </c>
      <c r="Y40" s="45">
        <v>-123927991</v>
      </c>
      <c r="Z40" s="46">
        <v>-91.34</v>
      </c>
      <c r="AA40" s="47">
        <v>135675620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27723545</v>
      </c>
      <c r="D6" s="17"/>
      <c r="E6" s="18">
        <v>16481892</v>
      </c>
      <c r="F6" s="19">
        <v>16481893</v>
      </c>
      <c r="G6" s="19">
        <v>1470586</v>
      </c>
      <c r="H6" s="19">
        <v>1002783</v>
      </c>
      <c r="I6" s="19">
        <v>1034979</v>
      </c>
      <c r="J6" s="19">
        <v>3508348</v>
      </c>
      <c r="K6" s="19">
        <v>2600837</v>
      </c>
      <c r="L6" s="19">
        <v>3106749</v>
      </c>
      <c r="M6" s="19">
        <v>1367158</v>
      </c>
      <c r="N6" s="19">
        <v>7074744</v>
      </c>
      <c r="O6" s="19">
        <v>1902796</v>
      </c>
      <c r="P6" s="19">
        <v>1771601</v>
      </c>
      <c r="Q6" s="19">
        <v>1781110</v>
      </c>
      <c r="R6" s="19">
        <v>5455507</v>
      </c>
      <c r="S6" s="19">
        <v>2055529</v>
      </c>
      <c r="T6" s="19">
        <v>1648323</v>
      </c>
      <c r="U6" s="19">
        <v>2854183</v>
      </c>
      <c r="V6" s="19">
        <v>6558035</v>
      </c>
      <c r="W6" s="19">
        <v>22596634</v>
      </c>
      <c r="X6" s="19">
        <v>16481893</v>
      </c>
      <c r="Y6" s="19">
        <v>6114741</v>
      </c>
      <c r="Z6" s="20">
        <v>37.1</v>
      </c>
      <c r="AA6" s="21">
        <v>16481893</v>
      </c>
    </row>
    <row r="7" spans="1:27" ht="13.5">
      <c r="A7" s="22" t="s">
        <v>34</v>
      </c>
      <c r="B7" s="16"/>
      <c r="C7" s="17">
        <v>28899899</v>
      </c>
      <c r="D7" s="17"/>
      <c r="E7" s="18">
        <v>38827416</v>
      </c>
      <c r="F7" s="19">
        <v>38827412</v>
      </c>
      <c r="G7" s="19">
        <v>3267623</v>
      </c>
      <c r="H7" s="19">
        <v>3642248</v>
      </c>
      <c r="I7" s="19">
        <v>2479324</v>
      </c>
      <c r="J7" s="19">
        <v>9389195</v>
      </c>
      <c r="K7" s="19">
        <v>3447278</v>
      </c>
      <c r="L7" s="19">
        <v>3132929</v>
      </c>
      <c r="M7" s="19">
        <v>3385140</v>
      </c>
      <c r="N7" s="19">
        <v>9965347</v>
      </c>
      <c r="O7" s="19">
        <v>3598496</v>
      </c>
      <c r="P7" s="19">
        <v>4005348</v>
      </c>
      <c r="Q7" s="19">
        <v>3834350</v>
      </c>
      <c r="R7" s="19">
        <v>11438194</v>
      </c>
      <c r="S7" s="19">
        <v>3374390</v>
      </c>
      <c r="T7" s="19">
        <v>3893778</v>
      </c>
      <c r="U7" s="19">
        <v>4474766</v>
      </c>
      <c r="V7" s="19">
        <v>11742934</v>
      </c>
      <c r="W7" s="19">
        <v>42535670</v>
      </c>
      <c r="X7" s="19">
        <v>38827412</v>
      </c>
      <c r="Y7" s="19">
        <v>3708258</v>
      </c>
      <c r="Z7" s="20">
        <v>9.55</v>
      </c>
      <c r="AA7" s="21">
        <v>38827412</v>
      </c>
    </row>
    <row r="8" spans="1:27" ht="13.5">
      <c r="A8" s="22" t="s">
        <v>35</v>
      </c>
      <c r="B8" s="16"/>
      <c r="C8" s="17">
        <v>6065303</v>
      </c>
      <c r="D8" s="17"/>
      <c r="E8" s="18">
        <v>4547268</v>
      </c>
      <c r="F8" s="19">
        <v>4547264</v>
      </c>
      <c r="G8" s="19">
        <v>593574</v>
      </c>
      <c r="H8" s="19">
        <v>412214</v>
      </c>
      <c r="I8" s="19">
        <v>3063078</v>
      </c>
      <c r="J8" s="19">
        <v>4068866</v>
      </c>
      <c r="K8" s="19">
        <v>3403353</v>
      </c>
      <c r="L8" s="19">
        <v>5639542</v>
      </c>
      <c r="M8" s="19">
        <v>310111</v>
      </c>
      <c r="N8" s="19">
        <v>9353006</v>
      </c>
      <c r="O8" s="19">
        <v>127495</v>
      </c>
      <c r="P8" s="19">
        <v>1277021</v>
      </c>
      <c r="Q8" s="19">
        <v>1966797</v>
      </c>
      <c r="R8" s="19">
        <v>3371313</v>
      </c>
      <c r="S8" s="19">
        <v>1150189</v>
      </c>
      <c r="T8" s="19">
        <v>3000370</v>
      </c>
      <c r="U8" s="19">
        <v>321524</v>
      </c>
      <c r="V8" s="19">
        <v>4472083</v>
      </c>
      <c r="W8" s="19">
        <v>21265268</v>
      </c>
      <c r="X8" s="19">
        <v>4547264</v>
      </c>
      <c r="Y8" s="19">
        <v>16718004</v>
      </c>
      <c r="Z8" s="20">
        <v>367.65</v>
      </c>
      <c r="AA8" s="21">
        <v>4547264</v>
      </c>
    </row>
    <row r="9" spans="1:27" ht="13.5">
      <c r="A9" s="22" t="s">
        <v>36</v>
      </c>
      <c r="B9" s="16"/>
      <c r="C9" s="17">
        <v>159734000</v>
      </c>
      <c r="D9" s="17"/>
      <c r="E9" s="18">
        <v>105326000</v>
      </c>
      <c r="F9" s="19">
        <v>105743000</v>
      </c>
      <c r="G9" s="19">
        <v>40750000</v>
      </c>
      <c r="H9" s="19">
        <v>2748000</v>
      </c>
      <c r="I9" s="19"/>
      <c r="J9" s="19">
        <v>43498000</v>
      </c>
      <c r="K9" s="19"/>
      <c r="L9" s="19">
        <v>1359000</v>
      </c>
      <c r="M9" s="19">
        <v>30129000</v>
      </c>
      <c r="N9" s="19">
        <v>31488000</v>
      </c>
      <c r="O9" s="19">
        <v>1323000</v>
      </c>
      <c r="P9" s="19">
        <v>906000</v>
      </c>
      <c r="Q9" s="19">
        <v>24450000</v>
      </c>
      <c r="R9" s="19">
        <v>26679000</v>
      </c>
      <c r="S9" s="19"/>
      <c r="T9" s="19"/>
      <c r="U9" s="19">
        <v>167000</v>
      </c>
      <c r="V9" s="19">
        <v>167000</v>
      </c>
      <c r="W9" s="19">
        <v>101832000</v>
      </c>
      <c r="X9" s="19">
        <v>105743000</v>
      </c>
      <c r="Y9" s="19">
        <v>-3911000</v>
      </c>
      <c r="Z9" s="20">
        <v>-3.7</v>
      </c>
      <c r="AA9" s="21">
        <v>105743000</v>
      </c>
    </row>
    <row r="10" spans="1:27" ht="13.5">
      <c r="A10" s="22" t="s">
        <v>37</v>
      </c>
      <c r="B10" s="16"/>
      <c r="C10" s="17">
        <v>-58789552</v>
      </c>
      <c r="D10" s="17"/>
      <c r="E10" s="18">
        <v>65640000</v>
      </c>
      <c r="F10" s="19">
        <v>58779000</v>
      </c>
      <c r="G10" s="19">
        <v>10000000</v>
      </c>
      <c r="H10" s="19"/>
      <c r="I10" s="19">
        <v>8000000</v>
      </c>
      <c r="J10" s="19">
        <v>18000000</v>
      </c>
      <c r="K10" s="19">
        <v>3000000</v>
      </c>
      <c r="L10" s="19">
        <v>3000000</v>
      </c>
      <c r="M10" s="19">
        <v>18000000</v>
      </c>
      <c r="N10" s="19">
        <v>24000000</v>
      </c>
      <c r="O10" s="19">
        <v>1000000</v>
      </c>
      <c r="P10" s="19"/>
      <c r="Q10" s="19">
        <v>17136000</v>
      </c>
      <c r="R10" s="19">
        <v>18136000</v>
      </c>
      <c r="S10" s="19"/>
      <c r="T10" s="19"/>
      <c r="U10" s="19"/>
      <c r="V10" s="19"/>
      <c r="W10" s="19">
        <v>60136000</v>
      </c>
      <c r="X10" s="19">
        <v>58779000</v>
      </c>
      <c r="Y10" s="19">
        <v>1357000</v>
      </c>
      <c r="Z10" s="20">
        <v>2.31</v>
      </c>
      <c r="AA10" s="21">
        <v>58779000</v>
      </c>
    </row>
    <row r="11" spans="1:27" ht="13.5">
      <c r="A11" s="22" t="s">
        <v>38</v>
      </c>
      <c r="B11" s="16"/>
      <c r="C11" s="17">
        <v>4897131</v>
      </c>
      <c r="D11" s="17"/>
      <c r="E11" s="18">
        <v>7384560</v>
      </c>
      <c r="F11" s="19">
        <v>7940420</v>
      </c>
      <c r="G11" s="19">
        <v>162978</v>
      </c>
      <c r="H11" s="19">
        <v>169857</v>
      </c>
      <c r="I11" s="19">
        <v>115273</v>
      </c>
      <c r="J11" s="19">
        <v>448108</v>
      </c>
      <c r="K11" s="19">
        <v>105532</v>
      </c>
      <c r="L11" s="19">
        <v>346181</v>
      </c>
      <c r="M11" s="19">
        <v>144028</v>
      </c>
      <c r="N11" s="19">
        <v>595741</v>
      </c>
      <c r="O11" s="19">
        <v>155293</v>
      </c>
      <c r="P11" s="19">
        <v>100230</v>
      </c>
      <c r="Q11" s="19">
        <v>73640</v>
      </c>
      <c r="R11" s="19">
        <v>329163</v>
      </c>
      <c r="S11" s="19">
        <v>116699</v>
      </c>
      <c r="T11" s="19">
        <v>68017</v>
      </c>
      <c r="U11" s="19">
        <v>28471</v>
      </c>
      <c r="V11" s="19">
        <v>213187</v>
      </c>
      <c r="W11" s="19">
        <v>1586199</v>
      </c>
      <c r="X11" s="19">
        <v>7940420</v>
      </c>
      <c r="Y11" s="19">
        <v>-6354221</v>
      </c>
      <c r="Z11" s="20">
        <v>-80.02</v>
      </c>
      <c r="AA11" s="21">
        <v>7940420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-166147492</v>
      </c>
      <c r="D14" s="17"/>
      <c r="E14" s="18">
        <v>-148553900</v>
      </c>
      <c r="F14" s="19">
        <v>-159929826</v>
      </c>
      <c r="G14" s="19">
        <v>-34049330</v>
      </c>
      <c r="H14" s="19">
        <v>-38385310</v>
      </c>
      <c r="I14" s="19">
        <v>-36192522</v>
      </c>
      <c r="J14" s="19">
        <v>-108627162</v>
      </c>
      <c r="K14" s="19">
        <v>-18003950</v>
      </c>
      <c r="L14" s="19">
        <v>-32598207</v>
      </c>
      <c r="M14" s="19">
        <v>-35635800</v>
      </c>
      <c r="N14" s="19">
        <v>-86237957</v>
      </c>
      <c r="O14" s="19">
        <v>-35757188</v>
      </c>
      <c r="P14" s="19">
        <v>-25815179</v>
      </c>
      <c r="Q14" s="19">
        <v>-37116954</v>
      </c>
      <c r="R14" s="19">
        <v>-98689321</v>
      </c>
      <c r="S14" s="19">
        <v>-26886109</v>
      </c>
      <c r="T14" s="19">
        <v>-24704169</v>
      </c>
      <c r="U14" s="19">
        <v>-17090627</v>
      </c>
      <c r="V14" s="19">
        <v>-68680905</v>
      </c>
      <c r="W14" s="19">
        <v>-362235345</v>
      </c>
      <c r="X14" s="19">
        <v>-159929826</v>
      </c>
      <c r="Y14" s="19">
        <v>-202305519</v>
      </c>
      <c r="Z14" s="20">
        <v>126.5</v>
      </c>
      <c r="AA14" s="21">
        <v>-159929826</v>
      </c>
    </row>
    <row r="15" spans="1:27" ht="13.5">
      <c r="A15" s="22" t="s">
        <v>42</v>
      </c>
      <c r="B15" s="16"/>
      <c r="C15" s="17">
        <v>-914904</v>
      </c>
      <c r="D15" s="17"/>
      <c r="E15" s="18">
        <v>-1105572</v>
      </c>
      <c r="F15" s="19">
        <v>-1105578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-1105578</v>
      </c>
      <c r="Y15" s="19">
        <v>1105578</v>
      </c>
      <c r="Z15" s="20">
        <v>-100</v>
      </c>
      <c r="AA15" s="21">
        <v>-1105578</v>
      </c>
    </row>
    <row r="16" spans="1:27" ht="13.5">
      <c r="A16" s="22" t="s">
        <v>43</v>
      </c>
      <c r="B16" s="16"/>
      <c r="C16" s="17">
        <v>-2450840</v>
      </c>
      <c r="D16" s="17"/>
      <c r="E16" s="18">
        <v>-4947960</v>
      </c>
      <c r="F16" s="19">
        <v>-4947962</v>
      </c>
      <c r="G16" s="19"/>
      <c r="H16" s="19"/>
      <c r="I16" s="19"/>
      <c r="J16" s="19"/>
      <c r="K16" s="19"/>
      <c r="L16" s="19">
        <v>-148929</v>
      </c>
      <c r="M16" s="19"/>
      <c r="N16" s="19">
        <v>-148929</v>
      </c>
      <c r="O16" s="19">
        <v>-179611</v>
      </c>
      <c r="P16" s="19"/>
      <c r="Q16" s="19">
        <v>-177211</v>
      </c>
      <c r="R16" s="19">
        <v>-356822</v>
      </c>
      <c r="S16" s="19"/>
      <c r="T16" s="19"/>
      <c r="U16" s="19"/>
      <c r="V16" s="19"/>
      <c r="W16" s="19">
        <v>-505751</v>
      </c>
      <c r="X16" s="19">
        <v>-4947962</v>
      </c>
      <c r="Y16" s="19">
        <v>4442211</v>
      </c>
      <c r="Z16" s="20">
        <v>-89.78</v>
      </c>
      <c r="AA16" s="21">
        <v>-4947962</v>
      </c>
    </row>
    <row r="17" spans="1:27" ht="13.5">
      <c r="A17" s="23" t="s">
        <v>44</v>
      </c>
      <c r="B17" s="24"/>
      <c r="C17" s="25">
        <f aca="true" t="shared" si="0" ref="C17:Y17">SUM(C6:C16)</f>
        <v>-982910</v>
      </c>
      <c r="D17" s="25">
        <f>SUM(D6:D16)</f>
        <v>0</v>
      </c>
      <c r="E17" s="26">
        <f t="shared" si="0"/>
        <v>83599704</v>
      </c>
      <c r="F17" s="27">
        <f t="shared" si="0"/>
        <v>66335623</v>
      </c>
      <c r="G17" s="27">
        <f t="shared" si="0"/>
        <v>22195431</v>
      </c>
      <c r="H17" s="27">
        <f t="shared" si="0"/>
        <v>-30410208</v>
      </c>
      <c r="I17" s="27">
        <f t="shared" si="0"/>
        <v>-21499868</v>
      </c>
      <c r="J17" s="27">
        <f t="shared" si="0"/>
        <v>-29714645</v>
      </c>
      <c r="K17" s="27">
        <f t="shared" si="0"/>
        <v>-5446950</v>
      </c>
      <c r="L17" s="27">
        <f t="shared" si="0"/>
        <v>-16162735</v>
      </c>
      <c r="M17" s="27">
        <f t="shared" si="0"/>
        <v>17699637</v>
      </c>
      <c r="N17" s="27">
        <f t="shared" si="0"/>
        <v>-3910048</v>
      </c>
      <c r="O17" s="27">
        <f t="shared" si="0"/>
        <v>-27829719</v>
      </c>
      <c r="P17" s="27">
        <f t="shared" si="0"/>
        <v>-17754979</v>
      </c>
      <c r="Q17" s="27">
        <f t="shared" si="0"/>
        <v>11947732</v>
      </c>
      <c r="R17" s="27">
        <f t="shared" si="0"/>
        <v>-33636966</v>
      </c>
      <c r="S17" s="27">
        <f t="shared" si="0"/>
        <v>-20189302</v>
      </c>
      <c r="T17" s="27">
        <f t="shared" si="0"/>
        <v>-16093681</v>
      </c>
      <c r="U17" s="27">
        <f t="shared" si="0"/>
        <v>-9244683</v>
      </c>
      <c r="V17" s="27">
        <f t="shared" si="0"/>
        <v>-45527666</v>
      </c>
      <c r="W17" s="27">
        <f t="shared" si="0"/>
        <v>-112789325</v>
      </c>
      <c r="X17" s="27">
        <f t="shared" si="0"/>
        <v>66335623</v>
      </c>
      <c r="Y17" s="27">
        <f t="shared" si="0"/>
        <v>-179124948</v>
      </c>
      <c r="Z17" s="28">
        <f>+IF(X17&lt;&gt;0,+(Y17/X17)*100,0)</f>
        <v>-270.02828932502825</v>
      </c>
      <c r="AA17" s="29">
        <f>SUM(AA6:AA16)</f>
        <v>66335623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309536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>
        <v>10465986</v>
      </c>
      <c r="H23" s="36">
        <v>19630391</v>
      </c>
      <c r="I23" s="36">
        <v>19063515</v>
      </c>
      <c r="J23" s="19">
        <v>49159892</v>
      </c>
      <c r="K23" s="36">
        <v>7615882</v>
      </c>
      <c r="L23" s="36">
        <v>10941049</v>
      </c>
      <c r="M23" s="19"/>
      <c r="N23" s="36">
        <v>18556931</v>
      </c>
      <c r="O23" s="36"/>
      <c r="P23" s="36"/>
      <c r="Q23" s="19"/>
      <c r="R23" s="36"/>
      <c r="S23" s="36"/>
      <c r="T23" s="19"/>
      <c r="U23" s="36"/>
      <c r="V23" s="36"/>
      <c r="W23" s="36">
        <v>67716823</v>
      </c>
      <c r="X23" s="19"/>
      <c r="Y23" s="36">
        <v>67716823</v>
      </c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>
        <v>15037464</v>
      </c>
      <c r="N24" s="19">
        <v>15037464</v>
      </c>
      <c r="O24" s="19">
        <v>18617891</v>
      </c>
      <c r="P24" s="19">
        <v>15281519</v>
      </c>
      <c r="Q24" s="19">
        <v>15581828</v>
      </c>
      <c r="R24" s="19">
        <v>49481238</v>
      </c>
      <c r="S24" s="19">
        <v>14633873</v>
      </c>
      <c r="T24" s="19">
        <v>11310151</v>
      </c>
      <c r="U24" s="19">
        <v>5957888</v>
      </c>
      <c r="V24" s="19">
        <v>31901912</v>
      </c>
      <c r="W24" s="19">
        <v>96420614</v>
      </c>
      <c r="X24" s="19"/>
      <c r="Y24" s="19">
        <v>96420614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-74658000</v>
      </c>
      <c r="F26" s="19">
        <v>-77331183</v>
      </c>
      <c r="G26" s="19">
        <v>-136551</v>
      </c>
      <c r="H26" s="19">
        <v>-5032975</v>
      </c>
      <c r="I26" s="19">
        <v>-4412457</v>
      </c>
      <c r="J26" s="19">
        <v>-9581983</v>
      </c>
      <c r="K26" s="19">
        <v>-2509652</v>
      </c>
      <c r="L26" s="19">
        <v>-5368729</v>
      </c>
      <c r="M26" s="19">
        <v>-3743882</v>
      </c>
      <c r="N26" s="19">
        <v>-11622263</v>
      </c>
      <c r="O26" s="19">
        <v>-3487280</v>
      </c>
      <c r="P26" s="19">
        <v>-9282198</v>
      </c>
      <c r="Q26" s="19">
        <v>-8964852</v>
      </c>
      <c r="R26" s="19">
        <v>-21734330</v>
      </c>
      <c r="S26" s="19">
        <v>-7569934</v>
      </c>
      <c r="T26" s="19">
        <v>-3898505</v>
      </c>
      <c r="U26" s="19">
        <v>-869161</v>
      </c>
      <c r="V26" s="19">
        <v>-12337600</v>
      </c>
      <c r="W26" s="19">
        <v>-55276176</v>
      </c>
      <c r="X26" s="19">
        <v>-77331183</v>
      </c>
      <c r="Y26" s="19">
        <v>22055007</v>
      </c>
      <c r="Z26" s="20">
        <v>-28.52</v>
      </c>
      <c r="AA26" s="21">
        <v>-77331183</v>
      </c>
    </row>
    <row r="27" spans="1:27" ht="13.5">
      <c r="A27" s="23" t="s">
        <v>51</v>
      </c>
      <c r="B27" s="24"/>
      <c r="C27" s="25">
        <f aca="true" t="shared" si="1" ref="C27:Y27">SUM(C21:C26)</f>
        <v>309536</v>
      </c>
      <c r="D27" s="25">
        <f>SUM(D21:D26)</f>
        <v>0</v>
      </c>
      <c r="E27" s="26">
        <f t="shared" si="1"/>
        <v>-74658000</v>
      </c>
      <c r="F27" s="27">
        <f t="shared" si="1"/>
        <v>-77331183</v>
      </c>
      <c r="G27" s="27">
        <f t="shared" si="1"/>
        <v>10329435</v>
      </c>
      <c r="H27" s="27">
        <f t="shared" si="1"/>
        <v>14597416</v>
      </c>
      <c r="I27" s="27">
        <f t="shared" si="1"/>
        <v>14651058</v>
      </c>
      <c r="J27" s="27">
        <f t="shared" si="1"/>
        <v>39577909</v>
      </c>
      <c r="K27" s="27">
        <f t="shared" si="1"/>
        <v>5106230</v>
      </c>
      <c r="L27" s="27">
        <f t="shared" si="1"/>
        <v>5572320</v>
      </c>
      <c r="M27" s="27">
        <f t="shared" si="1"/>
        <v>11293582</v>
      </c>
      <c r="N27" s="27">
        <f t="shared" si="1"/>
        <v>21972132</v>
      </c>
      <c r="O27" s="27">
        <f t="shared" si="1"/>
        <v>15130611</v>
      </c>
      <c r="P27" s="27">
        <f t="shared" si="1"/>
        <v>5999321</v>
      </c>
      <c r="Q27" s="27">
        <f t="shared" si="1"/>
        <v>6616976</v>
      </c>
      <c r="R27" s="27">
        <f t="shared" si="1"/>
        <v>27746908</v>
      </c>
      <c r="S27" s="27">
        <f t="shared" si="1"/>
        <v>7063939</v>
      </c>
      <c r="T27" s="27">
        <f t="shared" si="1"/>
        <v>7411646</v>
      </c>
      <c r="U27" s="27">
        <f t="shared" si="1"/>
        <v>5088727</v>
      </c>
      <c r="V27" s="27">
        <f t="shared" si="1"/>
        <v>19564312</v>
      </c>
      <c r="W27" s="27">
        <f t="shared" si="1"/>
        <v>108861261</v>
      </c>
      <c r="X27" s="27">
        <f t="shared" si="1"/>
        <v>-77331183</v>
      </c>
      <c r="Y27" s="27">
        <f t="shared" si="1"/>
        <v>186192444</v>
      </c>
      <c r="Z27" s="28">
        <f>+IF(X27&lt;&gt;0,+(Y27/X27)*100,0)</f>
        <v>-240.77278631570914</v>
      </c>
      <c r="AA27" s="29">
        <f>SUM(AA21:AA26)</f>
        <v>-77331183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3050000</v>
      </c>
      <c r="F32" s="19">
        <v>15000000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15000000</v>
      </c>
      <c r="Y32" s="19">
        <v>-15000000</v>
      </c>
      <c r="Z32" s="20">
        <v>-100</v>
      </c>
      <c r="AA32" s="21">
        <v>15000000</v>
      </c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-2689542</v>
      </c>
      <c r="D35" s="17"/>
      <c r="E35" s="18">
        <v>-3470304</v>
      </c>
      <c r="F35" s="19">
        <v>-4000000</v>
      </c>
      <c r="G35" s="19">
        <v>-350634</v>
      </c>
      <c r="H35" s="19">
        <v>-350634</v>
      </c>
      <c r="I35" s="19">
        <v>-350634</v>
      </c>
      <c r="J35" s="19">
        <v>-1051902</v>
      </c>
      <c r="K35" s="19">
        <v>-350634</v>
      </c>
      <c r="L35" s="19">
        <v>-350634</v>
      </c>
      <c r="M35" s="19">
        <v>-350634</v>
      </c>
      <c r="N35" s="19">
        <v>-1051902</v>
      </c>
      <c r="O35" s="19">
        <v>-350634</v>
      </c>
      <c r="P35" s="19">
        <v>-350634</v>
      </c>
      <c r="Q35" s="19">
        <v>-369358</v>
      </c>
      <c r="R35" s="19">
        <v>-1070626</v>
      </c>
      <c r="S35" s="19">
        <v>-369358</v>
      </c>
      <c r="T35" s="19">
        <v>-369358</v>
      </c>
      <c r="U35" s="19">
        <v>-328960</v>
      </c>
      <c r="V35" s="19">
        <v>-1067676</v>
      </c>
      <c r="W35" s="19">
        <v>-4242106</v>
      </c>
      <c r="X35" s="19">
        <v>-4000000</v>
      </c>
      <c r="Y35" s="19">
        <v>-242106</v>
      </c>
      <c r="Z35" s="20">
        <v>6.05</v>
      </c>
      <c r="AA35" s="21">
        <v>-4000000</v>
      </c>
    </row>
    <row r="36" spans="1:27" ht="13.5">
      <c r="A36" s="23" t="s">
        <v>57</v>
      </c>
      <c r="B36" s="24"/>
      <c r="C36" s="25">
        <f aca="true" t="shared" si="2" ref="C36:Y36">SUM(C31:C35)</f>
        <v>-2689542</v>
      </c>
      <c r="D36" s="25">
        <f>SUM(D31:D35)</f>
        <v>0</v>
      </c>
      <c r="E36" s="26">
        <f t="shared" si="2"/>
        <v>-420304</v>
      </c>
      <c r="F36" s="27">
        <f t="shared" si="2"/>
        <v>11000000</v>
      </c>
      <c r="G36" s="27">
        <f t="shared" si="2"/>
        <v>-350634</v>
      </c>
      <c r="H36" s="27">
        <f t="shared" si="2"/>
        <v>-350634</v>
      </c>
      <c r="I36" s="27">
        <f t="shared" si="2"/>
        <v>-350634</v>
      </c>
      <c r="J36" s="27">
        <f t="shared" si="2"/>
        <v>-1051902</v>
      </c>
      <c r="K36" s="27">
        <f t="shared" si="2"/>
        <v>-350634</v>
      </c>
      <c r="L36" s="27">
        <f t="shared" si="2"/>
        <v>-350634</v>
      </c>
      <c r="M36" s="27">
        <f t="shared" si="2"/>
        <v>-350634</v>
      </c>
      <c r="N36" s="27">
        <f t="shared" si="2"/>
        <v>-1051902</v>
      </c>
      <c r="O36" s="27">
        <f t="shared" si="2"/>
        <v>-350634</v>
      </c>
      <c r="P36" s="27">
        <f t="shared" si="2"/>
        <v>-350634</v>
      </c>
      <c r="Q36" s="27">
        <f t="shared" si="2"/>
        <v>-369358</v>
      </c>
      <c r="R36" s="27">
        <f t="shared" si="2"/>
        <v>-1070626</v>
      </c>
      <c r="S36" s="27">
        <f t="shared" si="2"/>
        <v>-369358</v>
      </c>
      <c r="T36" s="27">
        <f t="shared" si="2"/>
        <v>-369358</v>
      </c>
      <c r="U36" s="27">
        <f t="shared" si="2"/>
        <v>-328960</v>
      </c>
      <c r="V36" s="27">
        <f t="shared" si="2"/>
        <v>-1067676</v>
      </c>
      <c r="W36" s="27">
        <f t="shared" si="2"/>
        <v>-4242106</v>
      </c>
      <c r="X36" s="27">
        <f t="shared" si="2"/>
        <v>11000000</v>
      </c>
      <c r="Y36" s="27">
        <f t="shared" si="2"/>
        <v>-15242106</v>
      </c>
      <c r="Z36" s="28">
        <f>+IF(X36&lt;&gt;0,+(Y36/X36)*100,0)</f>
        <v>-138.56459999999998</v>
      </c>
      <c r="AA36" s="29">
        <f>SUM(AA31:AA35)</f>
        <v>11000000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-3362916</v>
      </c>
      <c r="D38" s="31">
        <f>+D17+D27+D36</f>
        <v>0</v>
      </c>
      <c r="E38" s="32">
        <f t="shared" si="3"/>
        <v>8521400</v>
      </c>
      <c r="F38" s="33">
        <f t="shared" si="3"/>
        <v>4440</v>
      </c>
      <c r="G38" s="33">
        <f t="shared" si="3"/>
        <v>32174232</v>
      </c>
      <c r="H38" s="33">
        <f t="shared" si="3"/>
        <v>-16163426</v>
      </c>
      <c r="I38" s="33">
        <f t="shared" si="3"/>
        <v>-7199444</v>
      </c>
      <c r="J38" s="33">
        <f t="shared" si="3"/>
        <v>8811362</v>
      </c>
      <c r="K38" s="33">
        <f t="shared" si="3"/>
        <v>-691354</v>
      </c>
      <c r="L38" s="33">
        <f t="shared" si="3"/>
        <v>-10941049</v>
      </c>
      <c r="M38" s="33">
        <f t="shared" si="3"/>
        <v>28642585</v>
      </c>
      <c r="N38" s="33">
        <f t="shared" si="3"/>
        <v>17010182</v>
      </c>
      <c r="O38" s="33">
        <f t="shared" si="3"/>
        <v>-13049742</v>
      </c>
      <c r="P38" s="33">
        <f t="shared" si="3"/>
        <v>-12106292</v>
      </c>
      <c r="Q38" s="33">
        <f t="shared" si="3"/>
        <v>18195350</v>
      </c>
      <c r="R38" s="33">
        <f t="shared" si="3"/>
        <v>-6960684</v>
      </c>
      <c r="S38" s="33">
        <f t="shared" si="3"/>
        <v>-13494721</v>
      </c>
      <c r="T38" s="33">
        <f t="shared" si="3"/>
        <v>-9051393</v>
      </c>
      <c r="U38" s="33">
        <f t="shared" si="3"/>
        <v>-4484916</v>
      </c>
      <c r="V38" s="33">
        <f t="shared" si="3"/>
        <v>-27031030</v>
      </c>
      <c r="W38" s="33">
        <f t="shared" si="3"/>
        <v>-8170170</v>
      </c>
      <c r="X38" s="33">
        <f t="shared" si="3"/>
        <v>4440</v>
      </c>
      <c r="Y38" s="33">
        <f t="shared" si="3"/>
        <v>-8174610</v>
      </c>
      <c r="Z38" s="34">
        <f>+IF(X38&lt;&gt;0,+(Y38/X38)*100,0)</f>
        <v>-184112.83783783784</v>
      </c>
      <c r="AA38" s="35">
        <f>+AA17+AA27+AA36</f>
        <v>4440</v>
      </c>
    </row>
    <row r="39" spans="1:27" ht="13.5">
      <c r="A39" s="22" t="s">
        <v>59</v>
      </c>
      <c r="B39" s="16"/>
      <c r="C39" s="31">
        <v>13137115</v>
      </c>
      <c r="D39" s="31"/>
      <c r="E39" s="32">
        <v>10564095</v>
      </c>
      <c r="F39" s="33">
        <v>9774199</v>
      </c>
      <c r="G39" s="33">
        <v>9774199</v>
      </c>
      <c r="H39" s="33">
        <v>41948431</v>
      </c>
      <c r="I39" s="33">
        <v>25785005</v>
      </c>
      <c r="J39" s="33">
        <v>9774199</v>
      </c>
      <c r="K39" s="33">
        <v>18585561</v>
      </c>
      <c r="L39" s="33">
        <v>17894207</v>
      </c>
      <c r="M39" s="33">
        <v>6953158</v>
      </c>
      <c r="N39" s="33">
        <v>18585561</v>
      </c>
      <c r="O39" s="33">
        <v>35595743</v>
      </c>
      <c r="P39" s="33">
        <v>22546001</v>
      </c>
      <c r="Q39" s="33">
        <v>10439709</v>
      </c>
      <c r="R39" s="33">
        <v>35595743</v>
      </c>
      <c r="S39" s="33">
        <v>28635059</v>
      </c>
      <c r="T39" s="33">
        <v>15140338</v>
      </c>
      <c r="U39" s="33">
        <v>6088945</v>
      </c>
      <c r="V39" s="33">
        <v>28635059</v>
      </c>
      <c r="W39" s="33">
        <v>9774199</v>
      </c>
      <c r="X39" s="33">
        <v>9774199</v>
      </c>
      <c r="Y39" s="33"/>
      <c r="Z39" s="34"/>
      <c r="AA39" s="35">
        <v>9774199</v>
      </c>
    </row>
    <row r="40" spans="1:27" ht="13.5">
      <c r="A40" s="41" t="s">
        <v>60</v>
      </c>
      <c r="B40" s="42"/>
      <c r="C40" s="43">
        <v>9774199</v>
      </c>
      <c r="D40" s="43"/>
      <c r="E40" s="44">
        <v>19085496</v>
      </c>
      <c r="F40" s="45">
        <v>9778639</v>
      </c>
      <c r="G40" s="45">
        <v>41948431</v>
      </c>
      <c r="H40" s="45">
        <v>25785005</v>
      </c>
      <c r="I40" s="45">
        <v>18585561</v>
      </c>
      <c r="J40" s="45">
        <v>18585561</v>
      </c>
      <c r="K40" s="45">
        <v>17894207</v>
      </c>
      <c r="L40" s="45">
        <v>6953158</v>
      </c>
      <c r="M40" s="45">
        <v>35595743</v>
      </c>
      <c r="N40" s="45">
        <v>35595743</v>
      </c>
      <c r="O40" s="45">
        <v>22546001</v>
      </c>
      <c r="P40" s="45">
        <v>10439709</v>
      </c>
      <c r="Q40" s="45">
        <v>28635059</v>
      </c>
      <c r="R40" s="45">
        <v>22546001</v>
      </c>
      <c r="S40" s="45">
        <v>15140338</v>
      </c>
      <c r="T40" s="45">
        <v>6088945</v>
      </c>
      <c r="U40" s="45">
        <v>1604029</v>
      </c>
      <c r="V40" s="45">
        <v>1604029</v>
      </c>
      <c r="W40" s="45">
        <v>1604029</v>
      </c>
      <c r="X40" s="45">
        <v>9778639</v>
      </c>
      <c r="Y40" s="45">
        <v>-8174610</v>
      </c>
      <c r="Z40" s="46">
        <v>-83.6</v>
      </c>
      <c r="AA40" s="47">
        <v>9778639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60407178</v>
      </c>
      <c r="D6" s="17"/>
      <c r="E6" s="18">
        <v>66315984</v>
      </c>
      <c r="F6" s="19">
        <v>66671691</v>
      </c>
      <c r="G6" s="19">
        <v>2366709</v>
      </c>
      <c r="H6" s="19">
        <v>5341060</v>
      </c>
      <c r="I6" s="19">
        <v>263236</v>
      </c>
      <c r="J6" s="19">
        <v>7971005</v>
      </c>
      <c r="K6" s="19">
        <v>5531652</v>
      </c>
      <c r="L6" s="19">
        <v>5643737</v>
      </c>
      <c r="M6" s="19">
        <v>5621907</v>
      </c>
      <c r="N6" s="19">
        <v>16797296</v>
      </c>
      <c r="O6" s="19">
        <v>5130498</v>
      </c>
      <c r="P6" s="19">
        <v>5586464</v>
      </c>
      <c r="Q6" s="19">
        <v>5340441</v>
      </c>
      <c r="R6" s="19">
        <v>16057403</v>
      </c>
      <c r="S6" s="19"/>
      <c r="T6" s="19"/>
      <c r="U6" s="19"/>
      <c r="V6" s="19"/>
      <c r="W6" s="19">
        <v>40825704</v>
      </c>
      <c r="X6" s="19">
        <v>66671691</v>
      </c>
      <c r="Y6" s="19">
        <v>-25845987</v>
      </c>
      <c r="Z6" s="20">
        <v>-38.77</v>
      </c>
      <c r="AA6" s="21">
        <v>66671691</v>
      </c>
    </row>
    <row r="7" spans="1:27" ht="13.5">
      <c r="A7" s="22" t="s">
        <v>34</v>
      </c>
      <c r="B7" s="16"/>
      <c r="C7" s="17">
        <v>238008500</v>
      </c>
      <c r="D7" s="17"/>
      <c r="E7" s="18">
        <v>265029920</v>
      </c>
      <c r="F7" s="19">
        <v>223227438</v>
      </c>
      <c r="G7" s="19">
        <v>9882623</v>
      </c>
      <c r="H7" s="19">
        <v>14037344</v>
      </c>
      <c r="I7" s="19">
        <v>19181286</v>
      </c>
      <c r="J7" s="19">
        <v>43101253</v>
      </c>
      <c r="K7" s="19">
        <v>22032000</v>
      </c>
      <c r="L7" s="19">
        <v>18137863</v>
      </c>
      <c r="M7" s="19">
        <v>16947982</v>
      </c>
      <c r="N7" s="19">
        <v>57117845</v>
      </c>
      <c r="O7" s="19">
        <v>18050254</v>
      </c>
      <c r="P7" s="19">
        <v>18805897</v>
      </c>
      <c r="Q7" s="19">
        <v>18146228</v>
      </c>
      <c r="R7" s="19">
        <v>55002379</v>
      </c>
      <c r="S7" s="19"/>
      <c r="T7" s="19"/>
      <c r="U7" s="19"/>
      <c r="V7" s="19"/>
      <c r="W7" s="19">
        <v>155221477</v>
      </c>
      <c r="X7" s="19">
        <v>223227438</v>
      </c>
      <c r="Y7" s="19">
        <v>-68005961</v>
      </c>
      <c r="Z7" s="20">
        <v>-30.46</v>
      </c>
      <c r="AA7" s="21">
        <v>223227438</v>
      </c>
    </row>
    <row r="8" spans="1:27" ht="13.5">
      <c r="A8" s="22" t="s">
        <v>35</v>
      </c>
      <c r="B8" s="16"/>
      <c r="C8" s="17">
        <v>14096587</v>
      </c>
      <c r="D8" s="17"/>
      <c r="E8" s="18">
        <v>9881352</v>
      </c>
      <c r="F8" s="19">
        <v>8966967</v>
      </c>
      <c r="G8" s="19">
        <v>493435137</v>
      </c>
      <c r="H8" s="19">
        <v>6326711</v>
      </c>
      <c r="I8" s="19">
        <v>1181412</v>
      </c>
      <c r="J8" s="19">
        <v>500943260</v>
      </c>
      <c r="K8" s="19">
        <v>869705</v>
      </c>
      <c r="L8" s="19">
        <v>743136</v>
      </c>
      <c r="M8" s="19">
        <v>581353</v>
      </c>
      <c r="N8" s="19">
        <v>2194194</v>
      </c>
      <c r="O8" s="19">
        <v>523828</v>
      </c>
      <c r="P8" s="19">
        <v>696082</v>
      </c>
      <c r="Q8" s="19">
        <v>749361</v>
      </c>
      <c r="R8" s="19">
        <v>1969271</v>
      </c>
      <c r="S8" s="19"/>
      <c r="T8" s="19"/>
      <c r="U8" s="19"/>
      <c r="V8" s="19"/>
      <c r="W8" s="19">
        <v>505106725</v>
      </c>
      <c r="X8" s="19">
        <v>8966967</v>
      </c>
      <c r="Y8" s="19">
        <v>496139758</v>
      </c>
      <c r="Z8" s="20">
        <v>5532.97</v>
      </c>
      <c r="AA8" s="21">
        <v>8966967</v>
      </c>
    </row>
    <row r="9" spans="1:27" ht="13.5">
      <c r="A9" s="22" t="s">
        <v>36</v>
      </c>
      <c r="B9" s="16"/>
      <c r="C9" s="17">
        <v>135291689</v>
      </c>
      <c r="D9" s="17"/>
      <c r="E9" s="18">
        <v>114588000</v>
      </c>
      <c r="F9" s="19">
        <v>115213000</v>
      </c>
      <c r="G9" s="19">
        <v>5231000</v>
      </c>
      <c r="H9" s="19"/>
      <c r="I9" s="19">
        <v>-44951000</v>
      </c>
      <c r="J9" s="19">
        <v>-39720000</v>
      </c>
      <c r="K9" s="19"/>
      <c r="L9" s="19"/>
      <c r="M9" s="19">
        <v>36967000</v>
      </c>
      <c r="N9" s="19">
        <v>36967000</v>
      </c>
      <c r="O9" s="19">
        <v>3506000</v>
      </c>
      <c r="P9" s="19">
        <v>1049000</v>
      </c>
      <c r="Q9" s="19">
        <v>26972000</v>
      </c>
      <c r="R9" s="19">
        <v>31527000</v>
      </c>
      <c r="S9" s="19"/>
      <c r="T9" s="19"/>
      <c r="U9" s="19"/>
      <c r="V9" s="19"/>
      <c r="W9" s="19">
        <v>28774000</v>
      </c>
      <c r="X9" s="19">
        <v>115213000</v>
      </c>
      <c r="Y9" s="19">
        <v>-86439000</v>
      </c>
      <c r="Z9" s="20">
        <v>-75.03</v>
      </c>
      <c r="AA9" s="21">
        <v>115213000</v>
      </c>
    </row>
    <row r="10" spans="1:27" ht="13.5">
      <c r="A10" s="22" t="s">
        <v>37</v>
      </c>
      <c r="B10" s="16"/>
      <c r="C10" s="17">
        <v>39935943</v>
      </c>
      <c r="D10" s="17"/>
      <c r="E10" s="18">
        <v>55077999</v>
      </c>
      <c r="F10" s="19">
        <v>39078000</v>
      </c>
      <c r="G10" s="19">
        <v>56476000</v>
      </c>
      <c r="H10" s="19"/>
      <c r="I10" s="19"/>
      <c r="J10" s="19">
        <v>56476000</v>
      </c>
      <c r="K10" s="19">
        <v>2000000</v>
      </c>
      <c r="L10" s="19">
        <v>2000000</v>
      </c>
      <c r="M10" s="19"/>
      <c r="N10" s="19">
        <v>4000000</v>
      </c>
      <c r="O10" s="19">
        <v>2000000</v>
      </c>
      <c r="P10" s="19">
        <v>2000000</v>
      </c>
      <c r="Q10" s="19">
        <v>12078000</v>
      </c>
      <c r="R10" s="19">
        <v>16078000</v>
      </c>
      <c r="S10" s="19"/>
      <c r="T10" s="19"/>
      <c r="U10" s="19"/>
      <c r="V10" s="19"/>
      <c r="W10" s="19">
        <v>76554000</v>
      </c>
      <c r="X10" s="19">
        <v>39078000</v>
      </c>
      <c r="Y10" s="19">
        <v>37476000</v>
      </c>
      <c r="Z10" s="20">
        <v>95.9</v>
      </c>
      <c r="AA10" s="21">
        <v>39078000</v>
      </c>
    </row>
    <row r="11" spans="1:27" ht="13.5">
      <c r="A11" s="22" t="s">
        <v>38</v>
      </c>
      <c r="B11" s="16"/>
      <c r="C11" s="17">
        <v>1774825</v>
      </c>
      <c r="D11" s="17"/>
      <c r="E11" s="18">
        <v>1972106</v>
      </c>
      <c r="F11" s="19">
        <v>1094392</v>
      </c>
      <c r="G11" s="19">
        <v>1956110</v>
      </c>
      <c r="H11" s="19">
        <v>176037</v>
      </c>
      <c r="I11" s="19">
        <v>-11491809</v>
      </c>
      <c r="J11" s="19">
        <v>-9359662</v>
      </c>
      <c r="K11" s="19">
        <v>164342</v>
      </c>
      <c r="L11" s="19">
        <v>59924</v>
      </c>
      <c r="M11" s="19">
        <v>52145</v>
      </c>
      <c r="N11" s="19">
        <v>276411</v>
      </c>
      <c r="O11" s="19">
        <v>203136</v>
      </c>
      <c r="P11" s="19">
        <v>84139</v>
      </c>
      <c r="Q11" s="19">
        <v>1207</v>
      </c>
      <c r="R11" s="19">
        <v>288482</v>
      </c>
      <c r="S11" s="19"/>
      <c r="T11" s="19"/>
      <c r="U11" s="19"/>
      <c r="V11" s="19"/>
      <c r="W11" s="19">
        <v>-8794769</v>
      </c>
      <c r="X11" s="19">
        <v>1094392</v>
      </c>
      <c r="Y11" s="19">
        <v>-9889161</v>
      </c>
      <c r="Z11" s="20">
        <v>-903.62</v>
      </c>
      <c r="AA11" s="21">
        <v>1094392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-484235069</v>
      </c>
      <c r="D14" s="17"/>
      <c r="E14" s="18">
        <v>-476231820</v>
      </c>
      <c r="F14" s="19">
        <v>-419347118</v>
      </c>
      <c r="G14" s="19">
        <v>-487413747</v>
      </c>
      <c r="H14" s="19">
        <v>-24117018</v>
      </c>
      <c r="I14" s="19">
        <v>34577998</v>
      </c>
      <c r="J14" s="19">
        <v>-476952767</v>
      </c>
      <c r="K14" s="19">
        <v>-31174622</v>
      </c>
      <c r="L14" s="19">
        <v>-19502449</v>
      </c>
      <c r="M14" s="19">
        <v>-38024961</v>
      </c>
      <c r="N14" s="19">
        <v>-88702032</v>
      </c>
      <c r="O14" s="19">
        <v>-36444381</v>
      </c>
      <c r="P14" s="19">
        <v>-41531444</v>
      </c>
      <c r="Q14" s="19">
        <v>-40437634</v>
      </c>
      <c r="R14" s="19">
        <v>-118413459</v>
      </c>
      <c r="S14" s="19"/>
      <c r="T14" s="19"/>
      <c r="U14" s="19"/>
      <c r="V14" s="19"/>
      <c r="W14" s="19">
        <v>-684068258</v>
      </c>
      <c r="X14" s="19">
        <v>-419347118</v>
      </c>
      <c r="Y14" s="19">
        <v>-264721140</v>
      </c>
      <c r="Z14" s="20">
        <v>63.13</v>
      </c>
      <c r="AA14" s="21">
        <v>-419347118</v>
      </c>
    </row>
    <row r="15" spans="1:27" ht="13.5">
      <c r="A15" s="22" t="s">
        <v>42</v>
      </c>
      <c r="B15" s="16"/>
      <c r="C15" s="17">
        <v>-340939</v>
      </c>
      <c r="D15" s="17"/>
      <c r="E15" s="18">
        <v>-959400</v>
      </c>
      <c r="F15" s="19">
        <v>-80654</v>
      </c>
      <c r="G15" s="19"/>
      <c r="H15" s="19"/>
      <c r="I15" s="19">
        <v>-4603</v>
      </c>
      <c r="J15" s="19">
        <v>-4603</v>
      </c>
      <c r="K15" s="19">
        <v>-79950</v>
      </c>
      <c r="L15" s="19"/>
      <c r="M15" s="19">
        <v>-704</v>
      </c>
      <c r="N15" s="19">
        <v>-80654</v>
      </c>
      <c r="O15" s="19"/>
      <c r="P15" s="19"/>
      <c r="Q15" s="19">
        <v>-5420</v>
      </c>
      <c r="R15" s="19">
        <v>-5420</v>
      </c>
      <c r="S15" s="19"/>
      <c r="T15" s="19"/>
      <c r="U15" s="19"/>
      <c r="V15" s="19"/>
      <c r="W15" s="19">
        <v>-90677</v>
      </c>
      <c r="X15" s="19">
        <v>-80654</v>
      </c>
      <c r="Y15" s="19">
        <v>-10023</v>
      </c>
      <c r="Z15" s="20">
        <v>12.43</v>
      </c>
      <c r="AA15" s="21">
        <v>-80654</v>
      </c>
    </row>
    <row r="16" spans="1:27" ht="13.5">
      <c r="A16" s="22" t="s">
        <v>43</v>
      </c>
      <c r="B16" s="16"/>
      <c r="C16" s="17">
        <v>-23392499</v>
      </c>
      <c r="D16" s="17"/>
      <c r="E16" s="18">
        <v>-17237000</v>
      </c>
      <c r="F16" s="19">
        <v>-17604861</v>
      </c>
      <c r="G16" s="19">
        <v>-25457832</v>
      </c>
      <c r="H16" s="19">
        <v>-1976540</v>
      </c>
      <c r="I16" s="19">
        <v>-705824</v>
      </c>
      <c r="J16" s="19">
        <v>-28140196</v>
      </c>
      <c r="K16" s="19">
        <v>-2176011</v>
      </c>
      <c r="L16" s="19">
        <v>-881754</v>
      </c>
      <c r="M16" s="19">
        <v>-1428190</v>
      </c>
      <c r="N16" s="19">
        <v>-4485955</v>
      </c>
      <c r="O16" s="19">
        <v>-1742388</v>
      </c>
      <c r="P16" s="19">
        <v>-1358177</v>
      </c>
      <c r="Q16" s="19">
        <v>-737167</v>
      </c>
      <c r="R16" s="19">
        <v>-3837732</v>
      </c>
      <c r="S16" s="19"/>
      <c r="T16" s="19"/>
      <c r="U16" s="19"/>
      <c r="V16" s="19"/>
      <c r="W16" s="19">
        <v>-36463883</v>
      </c>
      <c r="X16" s="19">
        <v>-17604861</v>
      </c>
      <c r="Y16" s="19">
        <v>-18859022</v>
      </c>
      <c r="Z16" s="20">
        <v>107.12</v>
      </c>
      <c r="AA16" s="21">
        <v>-17604861</v>
      </c>
    </row>
    <row r="17" spans="1:27" ht="13.5">
      <c r="A17" s="23" t="s">
        <v>44</v>
      </c>
      <c r="B17" s="24"/>
      <c r="C17" s="25">
        <f aca="true" t="shared" si="0" ref="C17:Y17">SUM(C6:C16)</f>
        <v>-18453785</v>
      </c>
      <c r="D17" s="25">
        <f>SUM(D6:D16)</f>
        <v>0</v>
      </c>
      <c r="E17" s="26">
        <f t="shared" si="0"/>
        <v>18437141</v>
      </c>
      <c r="F17" s="27">
        <f t="shared" si="0"/>
        <v>17218855</v>
      </c>
      <c r="G17" s="27">
        <f t="shared" si="0"/>
        <v>56476000</v>
      </c>
      <c r="H17" s="27">
        <f t="shared" si="0"/>
        <v>-212406</v>
      </c>
      <c r="I17" s="27">
        <f t="shared" si="0"/>
        <v>-1949304</v>
      </c>
      <c r="J17" s="27">
        <f t="shared" si="0"/>
        <v>54314290</v>
      </c>
      <c r="K17" s="27">
        <f t="shared" si="0"/>
        <v>-2832884</v>
      </c>
      <c r="L17" s="27">
        <f t="shared" si="0"/>
        <v>6200457</v>
      </c>
      <c r="M17" s="27">
        <f t="shared" si="0"/>
        <v>20716532</v>
      </c>
      <c r="N17" s="27">
        <f t="shared" si="0"/>
        <v>24084105</v>
      </c>
      <c r="O17" s="27">
        <f t="shared" si="0"/>
        <v>-8773053</v>
      </c>
      <c r="P17" s="27">
        <f t="shared" si="0"/>
        <v>-14668039</v>
      </c>
      <c r="Q17" s="27">
        <f t="shared" si="0"/>
        <v>22107016</v>
      </c>
      <c r="R17" s="27">
        <f t="shared" si="0"/>
        <v>-1334076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77064319</v>
      </c>
      <c r="X17" s="27">
        <f t="shared" si="0"/>
        <v>17218855</v>
      </c>
      <c r="Y17" s="27">
        <f t="shared" si="0"/>
        <v>59845464</v>
      </c>
      <c r="Z17" s="28">
        <f>+IF(X17&lt;&gt;0,+(Y17/X17)*100,0)</f>
        <v>347.55774411248603</v>
      </c>
      <c r="AA17" s="29">
        <f>SUM(AA6:AA16)</f>
        <v>17218855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>
        <v>25856</v>
      </c>
      <c r="J21" s="19">
        <v>25856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25856</v>
      </c>
      <c r="X21" s="19"/>
      <c r="Y21" s="36">
        <v>25856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-56190923</v>
      </c>
      <c r="D26" s="17"/>
      <c r="E26" s="18">
        <v>-55077999</v>
      </c>
      <c r="F26" s="19">
        <v>-16520633</v>
      </c>
      <c r="G26" s="19"/>
      <c r="H26" s="19"/>
      <c r="I26" s="19"/>
      <c r="J26" s="19"/>
      <c r="K26" s="19">
        <v>-1294925</v>
      </c>
      <c r="L26" s="19">
        <v>-1120407</v>
      </c>
      <c r="M26" s="19">
        <v>-3255690</v>
      </c>
      <c r="N26" s="19">
        <v>-5671022</v>
      </c>
      <c r="O26" s="19"/>
      <c r="P26" s="19">
        <v>-12280</v>
      </c>
      <c r="Q26" s="19"/>
      <c r="R26" s="19">
        <v>-12280</v>
      </c>
      <c r="S26" s="19"/>
      <c r="T26" s="19"/>
      <c r="U26" s="19"/>
      <c r="V26" s="19"/>
      <c r="W26" s="19">
        <v>-5683302</v>
      </c>
      <c r="X26" s="19">
        <v>-16520633</v>
      </c>
      <c r="Y26" s="19">
        <v>10837331</v>
      </c>
      <c r="Z26" s="20">
        <v>-65.6</v>
      </c>
      <c r="AA26" s="21">
        <v>-16520633</v>
      </c>
    </row>
    <row r="27" spans="1:27" ht="13.5">
      <c r="A27" s="23" t="s">
        <v>51</v>
      </c>
      <c r="B27" s="24"/>
      <c r="C27" s="25">
        <f aca="true" t="shared" si="1" ref="C27:Y27">SUM(C21:C26)</f>
        <v>-56190923</v>
      </c>
      <c r="D27" s="25">
        <f>SUM(D21:D26)</f>
        <v>0</v>
      </c>
      <c r="E27" s="26">
        <f t="shared" si="1"/>
        <v>-55077999</v>
      </c>
      <c r="F27" s="27">
        <f t="shared" si="1"/>
        <v>-16520633</v>
      </c>
      <c r="G27" s="27">
        <f t="shared" si="1"/>
        <v>0</v>
      </c>
      <c r="H27" s="27">
        <f t="shared" si="1"/>
        <v>0</v>
      </c>
      <c r="I27" s="27">
        <f t="shared" si="1"/>
        <v>25856</v>
      </c>
      <c r="J27" s="27">
        <f t="shared" si="1"/>
        <v>25856</v>
      </c>
      <c r="K27" s="27">
        <f t="shared" si="1"/>
        <v>-1294925</v>
      </c>
      <c r="L27" s="27">
        <f t="shared" si="1"/>
        <v>-1120407</v>
      </c>
      <c r="M27" s="27">
        <f t="shared" si="1"/>
        <v>-3255690</v>
      </c>
      <c r="N27" s="27">
        <f t="shared" si="1"/>
        <v>-5671022</v>
      </c>
      <c r="O27" s="27">
        <f t="shared" si="1"/>
        <v>0</v>
      </c>
      <c r="P27" s="27">
        <f t="shared" si="1"/>
        <v>-12280</v>
      </c>
      <c r="Q27" s="27">
        <f t="shared" si="1"/>
        <v>0</v>
      </c>
      <c r="R27" s="27">
        <f t="shared" si="1"/>
        <v>-12280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-5657446</v>
      </c>
      <c r="X27" s="27">
        <f t="shared" si="1"/>
        <v>-16520633</v>
      </c>
      <c r="Y27" s="27">
        <f t="shared" si="1"/>
        <v>10863187</v>
      </c>
      <c r="Z27" s="28">
        <f>+IF(X27&lt;&gt;0,+(Y27/X27)*100,0)</f>
        <v>-65.75527099960395</v>
      </c>
      <c r="AA27" s="29">
        <f>SUM(AA21:AA26)</f>
        <v>-16520633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>
        <v>153127</v>
      </c>
      <c r="G33" s="19"/>
      <c r="H33" s="36"/>
      <c r="I33" s="36"/>
      <c r="J33" s="36"/>
      <c r="K33" s="19"/>
      <c r="L33" s="19"/>
      <c r="M33" s="19"/>
      <c r="N33" s="19"/>
      <c r="O33" s="36"/>
      <c r="P33" s="36">
        <v>153127</v>
      </c>
      <c r="Q33" s="36"/>
      <c r="R33" s="19">
        <v>153127</v>
      </c>
      <c r="S33" s="19"/>
      <c r="T33" s="19"/>
      <c r="U33" s="19"/>
      <c r="V33" s="36"/>
      <c r="W33" s="36">
        <v>153127</v>
      </c>
      <c r="X33" s="36">
        <v>153127</v>
      </c>
      <c r="Y33" s="19"/>
      <c r="Z33" s="20"/>
      <c r="AA33" s="21">
        <v>153127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153127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153127</v>
      </c>
      <c r="Q36" s="27">
        <f t="shared" si="2"/>
        <v>0</v>
      </c>
      <c r="R36" s="27">
        <f t="shared" si="2"/>
        <v>153127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153127</v>
      </c>
      <c r="X36" s="27">
        <f t="shared" si="2"/>
        <v>153127</v>
      </c>
      <c r="Y36" s="27">
        <f t="shared" si="2"/>
        <v>0</v>
      </c>
      <c r="Z36" s="28">
        <f>+IF(X36&lt;&gt;0,+(Y36/X36)*100,0)</f>
        <v>0</v>
      </c>
      <c r="AA36" s="29">
        <f>SUM(AA31:AA35)</f>
        <v>153127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-74644708</v>
      </c>
      <c r="D38" s="31">
        <f>+D17+D27+D36</f>
        <v>0</v>
      </c>
      <c r="E38" s="32">
        <f t="shared" si="3"/>
        <v>-36640858</v>
      </c>
      <c r="F38" s="33">
        <f t="shared" si="3"/>
        <v>851349</v>
      </c>
      <c r="G38" s="33">
        <f t="shared" si="3"/>
        <v>56476000</v>
      </c>
      <c r="H38" s="33">
        <f t="shared" si="3"/>
        <v>-212406</v>
      </c>
      <c r="I38" s="33">
        <f t="shared" si="3"/>
        <v>-1923448</v>
      </c>
      <c r="J38" s="33">
        <f t="shared" si="3"/>
        <v>54340146</v>
      </c>
      <c r="K38" s="33">
        <f t="shared" si="3"/>
        <v>-4127809</v>
      </c>
      <c r="L38" s="33">
        <f t="shared" si="3"/>
        <v>5080050</v>
      </c>
      <c r="M38" s="33">
        <f t="shared" si="3"/>
        <v>17460842</v>
      </c>
      <c r="N38" s="33">
        <f t="shared" si="3"/>
        <v>18413083</v>
      </c>
      <c r="O38" s="33">
        <f t="shared" si="3"/>
        <v>-8773053</v>
      </c>
      <c r="P38" s="33">
        <f t="shared" si="3"/>
        <v>-14527192</v>
      </c>
      <c r="Q38" s="33">
        <f t="shared" si="3"/>
        <v>22107016</v>
      </c>
      <c r="R38" s="33">
        <f t="shared" si="3"/>
        <v>-1193229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71560000</v>
      </c>
      <c r="X38" s="33">
        <f t="shared" si="3"/>
        <v>851349</v>
      </c>
      <c r="Y38" s="33">
        <f t="shared" si="3"/>
        <v>70708651</v>
      </c>
      <c r="Z38" s="34">
        <f>+IF(X38&lt;&gt;0,+(Y38/X38)*100,0)</f>
        <v>8305.483532605313</v>
      </c>
      <c r="AA38" s="35">
        <f>+AA17+AA27+AA36</f>
        <v>851349</v>
      </c>
    </row>
    <row r="39" spans="1:27" ht="13.5">
      <c r="A39" s="22" t="s">
        <v>59</v>
      </c>
      <c r="B39" s="16"/>
      <c r="C39" s="31">
        <v>36636073</v>
      </c>
      <c r="D39" s="31"/>
      <c r="E39" s="32">
        <v>36636073</v>
      </c>
      <c r="F39" s="33"/>
      <c r="G39" s="33">
        <v>36607863</v>
      </c>
      <c r="H39" s="33">
        <v>93083863</v>
      </c>
      <c r="I39" s="33">
        <v>92871457</v>
      </c>
      <c r="J39" s="33">
        <v>36607863</v>
      </c>
      <c r="K39" s="33">
        <v>90948009</v>
      </c>
      <c r="L39" s="33">
        <v>86820200</v>
      </c>
      <c r="M39" s="33">
        <v>91900250</v>
      </c>
      <c r="N39" s="33">
        <v>90948009</v>
      </c>
      <c r="O39" s="33">
        <v>109361092</v>
      </c>
      <c r="P39" s="33">
        <v>100588039</v>
      </c>
      <c r="Q39" s="33">
        <v>86060847</v>
      </c>
      <c r="R39" s="33">
        <v>109361092</v>
      </c>
      <c r="S39" s="33"/>
      <c r="T39" s="33"/>
      <c r="U39" s="33"/>
      <c r="V39" s="33"/>
      <c r="W39" s="33">
        <v>36607863</v>
      </c>
      <c r="X39" s="33"/>
      <c r="Y39" s="33">
        <v>36607863</v>
      </c>
      <c r="Z39" s="34"/>
      <c r="AA39" s="35"/>
    </row>
    <row r="40" spans="1:27" ht="13.5">
      <c r="A40" s="41" t="s">
        <v>60</v>
      </c>
      <c r="B40" s="42"/>
      <c r="C40" s="43">
        <v>-38008635</v>
      </c>
      <c r="D40" s="43"/>
      <c r="E40" s="44">
        <v>-61195551</v>
      </c>
      <c r="F40" s="45">
        <v>851349</v>
      </c>
      <c r="G40" s="45">
        <v>93083863</v>
      </c>
      <c r="H40" s="45">
        <v>92871457</v>
      </c>
      <c r="I40" s="45">
        <v>90948009</v>
      </c>
      <c r="J40" s="45">
        <v>90948009</v>
      </c>
      <c r="K40" s="45">
        <v>86820200</v>
      </c>
      <c r="L40" s="45">
        <v>91900250</v>
      </c>
      <c r="M40" s="45">
        <v>109361092</v>
      </c>
      <c r="N40" s="45">
        <v>109361092</v>
      </c>
      <c r="O40" s="45">
        <v>100588039</v>
      </c>
      <c r="P40" s="45">
        <v>86060847</v>
      </c>
      <c r="Q40" s="45">
        <v>108167863</v>
      </c>
      <c r="R40" s="45">
        <v>100588039</v>
      </c>
      <c r="S40" s="45"/>
      <c r="T40" s="45"/>
      <c r="U40" s="45"/>
      <c r="V40" s="45"/>
      <c r="W40" s="45"/>
      <c r="X40" s="45">
        <v>851349</v>
      </c>
      <c r="Y40" s="45">
        <v>-851349</v>
      </c>
      <c r="Z40" s="46">
        <v>-100</v>
      </c>
      <c r="AA40" s="47">
        <v>851349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90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14109021</v>
      </c>
      <c r="D6" s="17"/>
      <c r="E6" s="18">
        <v>16624269</v>
      </c>
      <c r="F6" s="19">
        <v>16599761</v>
      </c>
      <c r="G6" s="19">
        <v>614639</v>
      </c>
      <c r="H6" s="19">
        <v>548002</v>
      </c>
      <c r="I6" s="19">
        <v>630990</v>
      </c>
      <c r="J6" s="19">
        <v>1793631</v>
      </c>
      <c r="K6" s="19">
        <v>4299957</v>
      </c>
      <c r="L6" s="19">
        <v>1102788</v>
      </c>
      <c r="M6" s="19">
        <v>2234586</v>
      </c>
      <c r="N6" s="19">
        <v>7637331</v>
      </c>
      <c r="O6" s="19">
        <v>1547041</v>
      </c>
      <c r="P6" s="19">
        <v>595309</v>
      </c>
      <c r="Q6" s="19">
        <v>1139782</v>
      </c>
      <c r="R6" s="19">
        <v>3282132</v>
      </c>
      <c r="S6" s="19">
        <v>735188</v>
      </c>
      <c r="T6" s="19">
        <v>822436</v>
      </c>
      <c r="U6" s="19">
        <v>735644</v>
      </c>
      <c r="V6" s="19">
        <v>2293268</v>
      </c>
      <c r="W6" s="19">
        <v>15006362</v>
      </c>
      <c r="X6" s="19">
        <v>16599761</v>
      </c>
      <c r="Y6" s="19">
        <v>-1593399</v>
      </c>
      <c r="Z6" s="20">
        <v>-9.6</v>
      </c>
      <c r="AA6" s="21">
        <v>16599761</v>
      </c>
    </row>
    <row r="7" spans="1:27" ht="13.5">
      <c r="A7" s="22" t="s">
        <v>34</v>
      </c>
      <c r="B7" s="16"/>
      <c r="C7" s="17"/>
      <c r="D7" s="17"/>
      <c r="E7" s="18">
        <v>894828</v>
      </c>
      <c r="F7" s="19">
        <v>894828</v>
      </c>
      <c r="G7" s="19">
        <v>54873</v>
      </c>
      <c r="H7" s="19">
        <v>41852</v>
      </c>
      <c r="I7" s="19">
        <v>30470</v>
      </c>
      <c r="J7" s="19">
        <v>127195</v>
      </c>
      <c r="K7" s="19">
        <v>75754</v>
      </c>
      <c r="L7" s="19">
        <v>70615</v>
      </c>
      <c r="M7" s="19">
        <v>62384</v>
      </c>
      <c r="N7" s="19">
        <v>208753</v>
      </c>
      <c r="O7" s="19">
        <v>76948</v>
      </c>
      <c r="P7" s="19">
        <v>53003</v>
      </c>
      <c r="Q7" s="19">
        <v>67219</v>
      </c>
      <c r="R7" s="19">
        <v>197170</v>
      </c>
      <c r="S7" s="19">
        <v>40482</v>
      </c>
      <c r="T7" s="19">
        <v>112912</v>
      </c>
      <c r="U7" s="19">
        <v>37556</v>
      </c>
      <c r="V7" s="19">
        <v>190950</v>
      </c>
      <c r="W7" s="19">
        <v>724068</v>
      </c>
      <c r="X7" s="19">
        <v>894828</v>
      </c>
      <c r="Y7" s="19">
        <v>-170760</v>
      </c>
      <c r="Z7" s="20">
        <v>-19.08</v>
      </c>
      <c r="AA7" s="21">
        <v>894828</v>
      </c>
    </row>
    <row r="8" spans="1:27" ht="13.5">
      <c r="A8" s="22" t="s">
        <v>35</v>
      </c>
      <c r="B8" s="16"/>
      <c r="C8" s="17">
        <v>1202300</v>
      </c>
      <c r="D8" s="17"/>
      <c r="E8" s="18">
        <v>1281419</v>
      </c>
      <c r="F8" s="19">
        <v>2045032</v>
      </c>
      <c r="G8" s="19">
        <v>120945</v>
      </c>
      <c r="H8" s="19">
        <v>211636</v>
      </c>
      <c r="I8" s="19">
        <v>161885</v>
      </c>
      <c r="J8" s="19">
        <v>494466</v>
      </c>
      <c r="K8" s="19">
        <v>143573</v>
      </c>
      <c r="L8" s="19">
        <v>154766</v>
      </c>
      <c r="M8" s="19">
        <v>583893</v>
      </c>
      <c r="N8" s="19">
        <v>882232</v>
      </c>
      <c r="O8" s="19">
        <v>1108216</v>
      </c>
      <c r="P8" s="19">
        <v>3160695</v>
      </c>
      <c r="Q8" s="19">
        <v>223393</v>
      </c>
      <c r="R8" s="19">
        <v>4492304</v>
      </c>
      <c r="S8" s="19">
        <v>441064</v>
      </c>
      <c r="T8" s="19">
        <v>196291</v>
      </c>
      <c r="U8" s="19">
        <v>272455</v>
      </c>
      <c r="V8" s="19">
        <v>909810</v>
      </c>
      <c r="W8" s="19">
        <v>6778812</v>
      </c>
      <c r="X8" s="19">
        <v>2045032</v>
      </c>
      <c r="Y8" s="19">
        <v>4733780</v>
      </c>
      <c r="Z8" s="20">
        <v>231.48</v>
      </c>
      <c r="AA8" s="21">
        <v>2045032</v>
      </c>
    </row>
    <row r="9" spans="1:27" ht="13.5">
      <c r="A9" s="22" t="s">
        <v>36</v>
      </c>
      <c r="B9" s="16"/>
      <c r="C9" s="17">
        <v>113968902</v>
      </c>
      <c r="D9" s="17"/>
      <c r="E9" s="18">
        <v>124761001</v>
      </c>
      <c r="F9" s="19">
        <v>124711001</v>
      </c>
      <c r="G9" s="19">
        <v>50435000</v>
      </c>
      <c r="H9" s="19">
        <v>2101000</v>
      </c>
      <c r="I9" s="19"/>
      <c r="J9" s="19">
        <v>52536000</v>
      </c>
      <c r="K9" s="19"/>
      <c r="L9" s="19">
        <v>495000</v>
      </c>
      <c r="M9" s="19">
        <v>40349000</v>
      </c>
      <c r="N9" s="19">
        <v>40844000</v>
      </c>
      <c r="O9" s="19"/>
      <c r="P9" s="19">
        <v>331000</v>
      </c>
      <c r="Q9" s="19">
        <v>30262000</v>
      </c>
      <c r="R9" s="19">
        <v>30593000</v>
      </c>
      <c r="S9" s="19"/>
      <c r="T9" s="19"/>
      <c r="U9" s="19"/>
      <c r="V9" s="19"/>
      <c r="W9" s="19">
        <v>123973000</v>
      </c>
      <c r="X9" s="19">
        <v>124711001</v>
      </c>
      <c r="Y9" s="19">
        <v>-738001</v>
      </c>
      <c r="Z9" s="20">
        <v>-0.59</v>
      </c>
      <c r="AA9" s="21">
        <v>124711001</v>
      </c>
    </row>
    <row r="10" spans="1:27" ht="13.5">
      <c r="A10" s="22" t="s">
        <v>37</v>
      </c>
      <c r="B10" s="16"/>
      <c r="C10" s="17">
        <v>47505098</v>
      </c>
      <c r="D10" s="17"/>
      <c r="E10" s="18">
        <v>44417001</v>
      </c>
      <c r="F10" s="19">
        <v>44417001</v>
      </c>
      <c r="G10" s="19">
        <v>21000000</v>
      </c>
      <c r="H10" s="19">
        <v>2000000</v>
      </c>
      <c r="I10" s="19">
        <v>1000000</v>
      </c>
      <c r="J10" s="19">
        <v>24000000</v>
      </c>
      <c r="K10" s="19">
        <v>1000000</v>
      </c>
      <c r="L10" s="19">
        <v>2000000</v>
      </c>
      <c r="M10" s="19">
        <v>14417000</v>
      </c>
      <c r="N10" s="19">
        <v>17417000</v>
      </c>
      <c r="O10" s="19"/>
      <c r="P10" s="19"/>
      <c r="Q10" s="19">
        <v>2000000</v>
      </c>
      <c r="R10" s="19">
        <v>2000000</v>
      </c>
      <c r="S10" s="19"/>
      <c r="T10" s="19"/>
      <c r="U10" s="19"/>
      <c r="V10" s="19"/>
      <c r="W10" s="19">
        <v>43417000</v>
      </c>
      <c r="X10" s="19">
        <v>44417001</v>
      </c>
      <c r="Y10" s="19">
        <v>-1000001</v>
      </c>
      <c r="Z10" s="20">
        <v>-2.25</v>
      </c>
      <c r="AA10" s="21">
        <v>44417001</v>
      </c>
    </row>
    <row r="11" spans="1:27" ht="13.5">
      <c r="A11" s="22" t="s">
        <v>38</v>
      </c>
      <c r="B11" s="16"/>
      <c r="C11" s="17">
        <v>1813802</v>
      </c>
      <c r="D11" s="17"/>
      <c r="E11" s="18">
        <v>1720393</v>
      </c>
      <c r="F11" s="19">
        <v>1720393</v>
      </c>
      <c r="G11" s="19">
        <v>175926</v>
      </c>
      <c r="H11" s="19">
        <v>182910</v>
      </c>
      <c r="I11" s="19">
        <v>180652</v>
      </c>
      <c r="J11" s="19">
        <v>539488</v>
      </c>
      <c r="K11" s="19">
        <v>119231</v>
      </c>
      <c r="L11" s="19">
        <v>74260</v>
      </c>
      <c r="M11" s="19">
        <v>151477</v>
      </c>
      <c r="N11" s="19">
        <v>344968</v>
      </c>
      <c r="O11" s="19">
        <v>164465</v>
      </c>
      <c r="P11" s="19">
        <v>118771</v>
      </c>
      <c r="Q11" s="19">
        <v>139106</v>
      </c>
      <c r="R11" s="19">
        <v>422342</v>
      </c>
      <c r="S11" s="19">
        <v>100622</v>
      </c>
      <c r="T11" s="19">
        <v>95076</v>
      </c>
      <c r="U11" s="19">
        <v>77492</v>
      </c>
      <c r="V11" s="19">
        <v>273190</v>
      </c>
      <c r="W11" s="19">
        <v>1579988</v>
      </c>
      <c r="X11" s="19">
        <v>1720393</v>
      </c>
      <c r="Y11" s="19">
        <v>-140405</v>
      </c>
      <c r="Z11" s="20">
        <v>-8.16</v>
      </c>
      <c r="AA11" s="21">
        <v>1720393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-137562059</v>
      </c>
      <c r="D14" s="17"/>
      <c r="E14" s="18">
        <v>-135288889</v>
      </c>
      <c r="F14" s="19">
        <v>-101245708</v>
      </c>
      <c r="G14" s="19">
        <v>-13268129</v>
      </c>
      <c r="H14" s="19">
        <v>-13167931</v>
      </c>
      <c r="I14" s="19">
        <v>-12694055</v>
      </c>
      <c r="J14" s="19">
        <v>-39130115</v>
      </c>
      <c r="K14" s="19">
        <v>-10766447</v>
      </c>
      <c r="L14" s="19">
        <v>-16853306</v>
      </c>
      <c r="M14" s="19">
        <v>-12998720</v>
      </c>
      <c r="N14" s="19">
        <v>-40618473</v>
      </c>
      <c r="O14" s="19">
        <v>-12715280</v>
      </c>
      <c r="P14" s="19">
        <v>-13059646</v>
      </c>
      <c r="Q14" s="19">
        <v>-7831743</v>
      </c>
      <c r="R14" s="19">
        <v>-33606669</v>
      </c>
      <c r="S14" s="19">
        <v>-17612780</v>
      </c>
      <c r="T14" s="19">
        <v>-13874354</v>
      </c>
      <c r="U14" s="19">
        <v>-7521209</v>
      </c>
      <c r="V14" s="19">
        <v>-39008343</v>
      </c>
      <c r="W14" s="19">
        <v>-152363600</v>
      </c>
      <c r="X14" s="19">
        <v>-101245708</v>
      </c>
      <c r="Y14" s="19">
        <v>-51117892</v>
      </c>
      <c r="Z14" s="20">
        <v>50.49</v>
      </c>
      <c r="AA14" s="21">
        <v>-101245708</v>
      </c>
    </row>
    <row r="15" spans="1:27" ht="13.5">
      <c r="A15" s="22" t="s">
        <v>42</v>
      </c>
      <c r="B15" s="16"/>
      <c r="C15" s="17">
        <v>-128738</v>
      </c>
      <c r="D15" s="17"/>
      <c r="E15" s="18">
        <v>-482039</v>
      </c>
      <c r="F15" s="19"/>
      <c r="G15" s="19">
        <v>-443</v>
      </c>
      <c r="H15" s="19">
        <v>-230</v>
      </c>
      <c r="I15" s="19"/>
      <c r="J15" s="19">
        <v>-673</v>
      </c>
      <c r="K15" s="19">
        <v>-204</v>
      </c>
      <c r="L15" s="19"/>
      <c r="M15" s="19"/>
      <c r="N15" s="19">
        <v>-204</v>
      </c>
      <c r="O15" s="19"/>
      <c r="P15" s="19"/>
      <c r="Q15" s="19"/>
      <c r="R15" s="19"/>
      <c r="S15" s="19"/>
      <c r="T15" s="19"/>
      <c r="U15" s="19"/>
      <c r="V15" s="19"/>
      <c r="W15" s="19">
        <v>-877</v>
      </c>
      <c r="X15" s="19"/>
      <c r="Y15" s="19">
        <v>-877</v>
      </c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-217136</v>
      </c>
      <c r="F16" s="19">
        <v>-42637421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-42637421</v>
      </c>
      <c r="Y16" s="19">
        <v>42637421</v>
      </c>
      <c r="Z16" s="20">
        <v>-100</v>
      </c>
      <c r="AA16" s="21">
        <v>-42637421</v>
      </c>
    </row>
    <row r="17" spans="1:27" ht="13.5">
      <c r="A17" s="23" t="s">
        <v>44</v>
      </c>
      <c r="B17" s="24"/>
      <c r="C17" s="25">
        <f aca="true" t="shared" si="0" ref="C17:Y17">SUM(C6:C16)</f>
        <v>40908326</v>
      </c>
      <c r="D17" s="25">
        <f>SUM(D6:D16)</f>
        <v>0</v>
      </c>
      <c r="E17" s="26">
        <f t="shared" si="0"/>
        <v>53710847</v>
      </c>
      <c r="F17" s="27">
        <f t="shared" si="0"/>
        <v>46504887</v>
      </c>
      <c r="G17" s="27">
        <f t="shared" si="0"/>
        <v>59132811</v>
      </c>
      <c r="H17" s="27">
        <f t="shared" si="0"/>
        <v>-8082761</v>
      </c>
      <c r="I17" s="27">
        <f t="shared" si="0"/>
        <v>-10690058</v>
      </c>
      <c r="J17" s="27">
        <f t="shared" si="0"/>
        <v>40359992</v>
      </c>
      <c r="K17" s="27">
        <f t="shared" si="0"/>
        <v>-5128136</v>
      </c>
      <c r="L17" s="27">
        <f t="shared" si="0"/>
        <v>-12955877</v>
      </c>
      <c r="M17" s="27">
        <f t="shared" si="0"/>
        <v>44799620</v>
      </c>
      <c r="N17" s="27">
        <f t="shared" si="0"/>
        <v>26715607</v>
      </c>
      <c r="O17" s="27">
        <f t="shared" si="0"/>
        <v>-9818610</v>
      </c>
      <c r="P17" s="27">
        <f t="shared" si="0"/>
        <v>-8800868</v>
      </c>
      <c r="Q17" s="27">
        <f t="shared" si="0"/>
        <v>25999757</v>
      </c>
      <c r="R17" s="27">
        <f t="shared" si="0"/>
        <v>7380279</v>
      </c>
      <c r="S17" s="27">
        <f t="shared" si="0"/>
        <v>-16295424</v>
      </c>
      <c r="T17" s="27">
        <f t="shared" si="0"/>
        <v>-12647639</v>
      </c>
      <c r="U17" s="27">
        <f t="shared" si="0"/>
        <v>-6398062</v>
      </c>
      <c r="V17" s="27">
        <f t="shared" si="0"/>
        <v>-35341125</v>
      </c>
      <c r="W17" s="27">
        <f t="shared" si="0"/>
        <v>39114753</v>
      </c>
      <c r="X17" s="27">
        <f t="shared" si="0"/>
        <v>46504887</v>
      </c>
      <c r="Y17" s="27">
        <f t="shared" si="0"/>
        <v>-7390134</v>
      </c>
      <c r="Z17" s="28">
        <f>+IF(X17&lt;&gt;0,+(Y17/X17)*100,0)</f>
        <v>-15.891091187900317</v>
      </c>
      <c r="AA17" s="29">
        <f>SUM(AA6:AA16)</f>
        <v>46504887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>
        <v>3584612</v>
      </c>
      <c r="H22" s="19"/>
      <c r="I22" s="19"/>
      <c r="J22" s="19">
        <v>3584612</v>
      </c>
      <c r="K22" s="19"/>
      <c r="L22" s="19">
        <v>4919775</v>
      </c>
      <c r="M22" s="36"/>
      <c r="N22" s="19">
        <v>4919775</v>
      </c>
      <c r="O22" s="19"/>
      <c r="P22" s="19">
        <v>1000000</v>
      </c>
      <c r="Q22" s="19"/>
      <c r="R22" s="19">
        <v>1000000</v>
      </c>
      <c r="S22" s="19">
        <v>873159</v>
      </c>
      <c r="T22" s="36">
        <v>269176</v>
      </c>
      <c r="U22" s="19">
        <v>757538</v>
      </c>
      <c r="V22" s="19">
        <v>1899873</v>
      </c>
      <c r="W22" s="19">
        <v>11404260</v>
      </c>
      <c r="X22" s="19"/>
      <c r="Y22" s="19">
        <v>11404260</v>
      </c>
      <c r="Z22" s="20"/>
      <c r="AA22" s="21"/>
    </row>
    <row r="23" spans="1:27" ht="13.5">
      <c r="A23" s="22" t="s">
        <v>48</v>
      </c>
      <c r="B23" s="16"/>
      <c r="C23" s="40">
        <v>-30560</v>
      </c>
      <c r="D23" s="40"/>
      <c r="E23" s="18">
        <v>322317</v>
      </c>
      <c r="F23" s="19">
        <v>322321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322321</v>
      </c>
      <c r="Y23" s="36">
        <v>-322321</v>
      </c>
      <c r="Z23" s="37">
        <v>-100</v>
      </c>
      <c r="AA23" s="38">
        <v>322321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-49516773</v>
      </c>
      <c r="D26" s="17"/>
      <c r="E26" s="18">
        <v>-54167004</v>
      </c>
      <c r="F26" s="19">
        <v>-50115996</v>
      </c>
      <c r="G26" s="19">
        <v>-12543985</v>
      </c>
      <c r="H26" s="19">
        <v>-5740034</v>
      </c>
      <c r="I26" s="19">
        <v>-7017950</v>
      </c>
      <c r="J26" s="19">
        <v>-25301969</v>
      </c>
      <c r="K26" s="19">
        <v>-3994642</v>
      </c>
      <c r="L26" s="19">
        <v>-2144061</v>
      </c>
      <c r="M26" s="19">
        <v>-9630542</v>
      </c>
      <c r="N26" s="19">
        <v>-15769245</v>
      </c>
      <c r="O26" s="19">
        <v>-3913698</v>
      </c>
      <c r="P26" s="19">
        <v>-1872275</v>
      </c>
      <c r="Q26" s="19">
        <v>-1872481</v>
      </c>
      <c r="R26" s="19">
        <v>-7658454</v>
      </c>
      <c r="S26" s="19">
        <v>-3734808</v>
      </c>
      <c r="T26" s="19">
        <v>-156268</v>
      </c>
      <c r="U26" s="19">
        <v>-584340</v>
      </c>
      <c r="V26" s="19">
        <v>-4475416</v>
      </c>
      <c r="W26" s="19">
        <v>-53205084</v>
      </c>
      <c r="X26" s="19">
        <v>-50115996</v>
      </c>
      <c r="Y26" s="19">
        <v>-3089088</v>
      </c>
      <c r="Z26" s="20">
        <v>6.16</v>
      </c>
      <c r="AA26" s="21">
        <v>-50115996</v>
      </c>
    </row>
    <row r="27" spans="1:27" ht="13.5">
      <c r="A27" s="23" t="s">
        <v>51</v>
      </c>
      <c r="B27" s="24"/>
      <c r="C27" s="25">
        <f aca="true" t="shared" si="1" ref="C27:Y27">SUM(C21:C26)</f>
        <v>-49547333</v>
      </c>
      <c r="D27" s="25">
        <f>SUM(D21:D26)</f>
        <v>0</v>
      </c>
      <c r="E27" s="26">
        <f t="shared" si="1"/>
        <v>-53844687</v>
      </c>
      <c r="F27" s="27">
        <f t="shared" si="1"/>
        <v>-49793675</v>
      </c>
      <c r="G27" s="27">
        <f t="shared" si="1"/>
        <v>-8959373</v>
      </c>
      <c r="H27" s="27">
        <f t="shared" si="1"/>
        <v>-5740034</v>
      </c>
      <c r="I27" s="27">
        <f t="shared" si="1"/>
        <v>-7017950</v>
      </c>
      <c r="J27" s="27">
        <f t="shared" si="1"/>
        <v>-21717357</v>
      </c>
      <c r="K27" s="27">
        <f t="shared" si="1"/>
        <v>-3994642</v>
      </c>
      <c r="L27" s="27">
        <f t="shared" si="1"/>
        <v>2775714</v>
      </c>
      <c r="M27" s="27">
        <f t="shared" si="1"/>
        <v>-9630542</v>
      </c>
      <c r="N27" s="27">
        <f t="shared" si="1"/>
        <v>-10849470</v>
      </c>
      <c r="O27" s="27">
        <f t="shared" si="1"/>
        <v>-3913698</v>
      </c>
      <c r="P27" s="27">
        <f t="shared" si="1"/>
        <v>-872275</v>
      </c>
      <c r="Q27" s="27">
        <f t="shared" si="1"/>
        <v>-1872481</v>
      </c>
      <c r="R27" s="27">
        <f t="shared" si="1"/>
        <v>-6658454</v>
      </c>
      <c r="S27" s="27">
        <f t="shared" si="1"/>
        <v>-2861649</v>
      </c>
      <c r="T27" s="27">
        <f t="shared" si="1"/>
        <v>112908</v>
      </c>
      <c r="U27" s="27">
        <f t="shared" si="1"/>
        <v>173198</v>
      </c>
      <c r="V27" s="27">
        <f t="shared" si="1"/>
        <v>-2575543</v>
      </c>
      <c r="W27" s="27">
        <f t="shared" si="1"/>
        <v>-41800824</v>
      </c>
      <c r="X27" s="27">
        <f t="shared" si="1"/>
        <v>-49793675</v>
      </c>
      <c r="Y27" s="27">
        <f t="shared" si="1"/>
        <v>7992851</v>
      </c>
      <c r="Z27" s="28">
        <f>+IF(X27&lt;&gt;0,+(Y27/X27)*100,0)</f>
        <v>-16.051940331779086</v>
      </c>
      <c r="AA27" s="29">
        <f>SUM(AA21:AA26)</f>
        <v>-49793675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5949996</v>
      </c>
      <c r="F32" s="19">
        <v>3550000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3550000</v>
      </c>
      <c r="Y32" s="19">
        <v>-3550000</v>
      </c>
      <c r="Z32" s="20">
        <v>-100</v>
      </c>
      <c r="AA32" s="21">
        <v>3550000</v>
      </c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-492934</v>
      </c>
      <c r="D35" s="17"/>
      <c r="E35" s="18">
        <v>-1523729</v>
      </c>
      <c r="F35" s="19">
        <v>-200446</v>
      </c>
      <c r="G35" s="19">
        <v>-26852</v>
      </c>
      <c r="H35" s="19">
        <v>-27066</v>
      </c>
      <c r="I35" s="19"/>
      <c r="J35" s="19">
        <v>-53918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-53918</v>
      </c>
      <c r="X35" s="19">
        <v>-200446</v>
      </c>
      <c r="Y35" s="19">
        <v>146528</v>
      </c>
      <c r="Z35" s="20">
        <v>-73.1</v>
      </c>
      <c r="AA35" s="21">
        <v>-200446</v>
      </c>
    </row>
    <row r="36" spans="1:27" ht="13.5">
      <c r="A36" s="23" t="s">
        <v>57</v>
      </c>
      <c r="B36" s="24"/>
      <c r="C36" s="25">
        <f aca="true" t="shared" si="2" ref="C36:Y36">SUM(C31:C35)</f>
        <v>-492934</v>
      </c>
      <c r="D36" s="25">
        <f>SUM(D31:D35)</f>
        <v>0</v>
      </c>
      <c r="E36" s="26">
        <f t="shared" si="2"/>
        <v>4426267</v>
      </c>
      <c r="F36" s="27">
        <f t="shared" si="2"/>
        <v>3349554</v>
      </c>
      <c r="G36" s="27">
        <f t="shared" si="2"/>
        <v>-26852</v>
      </c>
      <c r="H36" s="27">
        <f t="shared" si="2"/>
        <v>-27066</v>
      </c>
      <c r="I36" s="27">
        <f t="shared" si="2"/>
        <v>0</v>
      </c>
      <c r="J36" s="27">
        <f t="shared" si="2"/>
        <v>-53918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-53918</v>
      </c>
      <c r="X36" s="27">
        <f t="shared" si="2"/>
        <v>3349554</v>
      </c>
      <c r="Y36" s="27">
        <f t="shared" si="2"/>
        <v>-3403472</v>
      </c>
      <c r="Z36" s="28">
        <f>+IF(X36&lt;&gt;0,+(Y36/X36)*100,0)</f>
        <v>-101.60970684455305</v>
      </c>
      <c r="AA36" s="29">
        <f>SUM(AA31:AA35)</f>
        <v>3349554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-9131941</v>
      </c>
      <c r="D38" s="31">
        <f>+D17+D27+D36</f>
        <v>0</v>
      </c>
      <c r="E38" s="32">
        <f t="shared" si="3"/>
        <v>4292427</v>
      </c>
      <c r="F38" s="33">
        <f t="shared" si="3"/>
        <v>60766</v>
      </c>
      <c r="G38" s="33">
        <f t="shared" si="3"/>
        <v>50146586</v>
      </c>
      <c r="H38" s="33">
        <f t="shared" si="3"/>
        <v>-13849861</v>
      </c>
      <c r="I38" s="33">
        <f t="shared" si="3"/>
        <v>-17708008</v>
      </c>
      <c r="J38" s="33">
        <f t="shared" si="3"/>
        <v>18588717</v>
      </c>
      <c r="K38" s="33">
        <f t="shared" si="3"/>
        <v>-9122778</v>
      </c>
      <c r="L38" s="33">
        <f t="shared" si="3"/>
        <v>-10180163</v>
      </c>
      <c r="M38" s="33">
        <f t="shared" si="3"/>
        <v>35169078</v>
      </c>
      <c r="N38" s="33">
        <f t="shared" si="3"/>
        <v>15866137</v>
      </c>
      <c r="O38" s="33">
        <f t="shared" si="3"/>
        <v>-13732308</v>
      </c>
      <c r="P38" s="33">
        <f t="shared" si="3"/>
        <v>-9673143</v>
      </c>
      <c r="Q38" s="33">
        <f t="shared" si="3"/>
        <v>24127276</v>
      </c>
      <c r="R38" s="33">
        <f t="shared" si="3"/>
        <v>721825</v>
      </c>
      <c r="S38" s="33">
        <f t="shared" si="3"/>
        <v>-19157073</v>
      </c>
      <c r="T38" s="33">
        <f t="shared" si="3"/>
        <v>-12534731</v>
      </c>
      <c r="U38" s="33">
        <f t="shared" si="3"/>
        <v>-6224864</v>
      </c>
      <c r="V38" s="33">
        <f t="shared" si="3"/>
        <v>-37916668</v>
      </c>
      <c r="W38" s="33">
        <f t="shared" si="3"/>
        <v>-2739989</v>
      </c>
      <c r="X38" s="33">
        <f t="shared" si="3"/>
        <v>60766</v>
      </c>
      <c r="Y38" s="33">
        <f t="shared" si="3"/>
        <v>-2800755</v>
      </c>
      <c r="Z38" s="34">
        <f>+IF(X38&lt;&gt;0,+(Y38/X38)*100,0)</f>
        <v>-4609.082381594972</v>
      </c>
      <c r="AA38" s="35">
        <f>+AA17+AA27+AA36</f>
        <v>60766</v>
      </c>
    </row>
    <row r="39" spans="1:27" ht="13.5">
      <c r="A39" s="22" t="s">
        <v>59</v>
      </c>
      <c r="B39" s="16"/>
      <c r="C39" s="31">
        <v>15677729</v>
      </c>
      <c r="D39" s="31"/>
      <c r="E39" s="32">
        <v>11482705</v>
      </c>
      <c r="F39" s="33">
        <v>6545788</v>
      </c>
      <c r="G39" s="33">
        <v>6508710</v>
      </c>
      <c r="H39" s="33">
        <v>56655296</v>
      </c>
      <c r="I39" s="33">
        <v>42805435</v>
      </c>
      <c r="J39" s="33">
        <v>6508710</v>
      </c>
      <c r="K39" s="33">
        <v>25097427</v>
      </c>
      <c r="L39" s="33">
        <v>15974649</v>
      </c>
      <c r="M39" s="33">
        <v>5794486</v>
      </c>
      <c r="N39" s="33">
        <v>25097427</v>
      </c>
      <c r="O39" s="33">
        <v>40963564</v>
      </c>
      <c r="P39" s="33">
        <v>27231256</v>
      </c>
      <c r="Q39" s="33">
        <v>17558113</v>
      </c>
      <c r="R39" s="33">
        <v>40963564</v>
      </c>
      <c r="S39" s="33">
        <v>41685389</v>
      </c>
      <c r="T39" s="33">
        <v>22528316</v>
      </c>
      <c r="U39" s="33">
        <v>9993585</v>
      </c>
      <c r="V39" s="33">
        <v>41685389</v>
      </c>
      <c r="W39" s="33">
        <v>6508710</v>
      </c>
      <c r="X39" s="33">
        <v>6545788</v>
      </c>
      <c r="Y39" s="33">
        <v>-37078</v>
      </c>
      <c r="Z39" s="34">
        <v>-0.57</v>
      </c>
      <c r="AA39" s="35">
        <v>6545788</v>
      </c>
    </row>
    <row r="40" spans="1:27" ht="13.5">
      <c r="A40" s="41" t="s">
        <v>60</v>
      </c>
      <c r="B40" s="42"/>
      <c r="C40" s="43">
        <v>6545788</v>
      </c>
      <c r="D40" s="43"/>
      <c r="E40" s="44">
        <v>15775133</v>
      </c>
      <c r="F40" s="45">
        <v>6606555</v>
      </c>
      <c r="G40" s="45">
        <v>56655296</v>
      </c>
      <c r="H40" s="45">
        <v>42805435</v>
      </c>
      <c r="I40" s="45">
        <v>25097427</v>
      </c>
      <c r="J40" s="45">
        <v>25097427</v>
      </c>
      <c r="K40" s="45">
        <v>15974649</v>
      </c>
      <c r="L40" s="45">
        <v>5794486</v>
      </c>
      <c r="M40" s="45">
        <v>40963564</v>
      </c>
      <c r="N40" s="45">
        <v>40963564</v>
      </c>
      <c r="O40" s="45">
        <v>27231256</v>
      </c>
      <c r="P40" s="45">
        <v>17558113</v>
      </c>
      <c r="Q40" s="45">
        <v>41685389</v>
      </c>
      <c r="R40" s="45">
        <v>27231256</v>
      </c>
      <c r="S40" s="45">
        <v>22528316</v>
      </c>
      <c r="T40" s="45">
        <v>9993585</v>
      </c>
      <c r="U40" s="45">
        <v>3768721</v>
      </c>
      <c r="V40" s="45">
        <v>3768721</v>
      </c>
      <c r="W40" s="45">
        <v>3768721</v>
      </c>
      <c r="X40" s="45">
        <v>6606555</v>
      </c>
      <c r="Y40" s="45">
        <v>-2837834</v>
      </c>
      <c r="Z40" s="46">
        <v>-42.95</v>
      </c>
      <c r="AA40" s="47">
        <v>6606555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91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52186485</v>
      </c>
      <c r="D6" s="17"/>
      <c r="E6" s="18">
        <v>37496000</v>
      </c>
      <c r="F6" s="19">
        <v>55569001</v>
      </c>
      <c r="G6" s="19">
        <v>1275787</v>
      </c>
      <c r="H6" s="19">
        <v>3081460</v>
      </c>
      <c r="I6" s="19">
        <v>4029660</v>
      </c>
      <c r="J6" s="19">
        <v>8386907</v>
      </c>
      <c r="K6" s="19">
        <v>2461195</v>
      </c>
      <c r="L6" s="19">
        <v>4035692</v>
      </c>
      <c r="M6" s="19">
        <v>19663975</v>
      </c>
      <c r="N6" s="19">
        <v>26160862</v>
      </c>
      <c r="O6" s="19">
        <v>2744644</v>
      </c>
      <c r="P6" s="19">
        <v>2214217</v>
      </c>
      <c r="Q6" s="19">
        <v>3479449</v>
      </c>
      <c r="R6" s="19">
        <v>8438310</v>
      </c>
      <c r="S6" s="19">
        <v>3441806</v>
      </c>
      <c r="T6" s="19">
        <v>3023733</v>
      </c>
      <c r="U6" s="19"/>
      <c r="V6" s="19">
        <v>6465539</v>
      </c>
      <c r="W6" s="19">
        <v>49451618</v>
      </c>
      <c r="X6" s="19">
        <v>55569001</v>
      </c>
      <c r="Y6" s="19">
        <v>-6117383</v>
      </c>
      <c r="Z6" s="20">
        <v>-11.01</v>
      </c>
      <c r="AA6" s="21">
        <v>55569001</v>
      </c>
    </row>
    <row r="7" spans="1:27" ht="13.5">
      <c r="A7" s="22" t="s">
        <v>34</v>
      </c>
      <c r="B7" s="16"/>
      <c r="C7" s="17">
        <v>46968155</v>
      </c>
      <c r="D7" s="17"/>
      <c r="E7" s="18">
        <v>29791000</v>
      </c>
      <c r="F7" s="19">
        <v>78176001</v>
      </c>
      <c r="G7" s="19">
        <v>2862000</v>
      </c>
      <c r="H7" s="19">
        <v>3500249</v>
      </c>
      <c r="I7" s="19">
        <v>4985137</v>
      </c>
      <c r="J7" s="19">
        <v>11347386</v>
      </c>
      <c r="K7" s="19">
        <v>1767890</v>
      </c>
      <c r="L7" s="19">
        <v>4430859</v>
      </c>
      <c r="M7" s="19">
        <v>4155493</v>
      </c>
      <c r="N7" s="19">
        <v>10354242</v>
      </c>
      <c r="O7" s="19">
        <v>4922870</v>
      </c>
      <c r="P7" s="19">
        <v>6291722</v>
      </c>
      <c r="Q7" s="19">
        <v>6712372</v>
      </c>
      <c r="R7" s="19">
        <v>17926964</v>
      </c>
      <c r="S7" s="19">
        <v>4902270</v>
      </c>
      <c r="T7" s="19">
        <v>3413664</v>
      </c>
      <c r="U7" s="19"/>
      <c r="V7" s="19">
        <v>8315934</v>
      </c>
      <c r="W7" s="19">
        <v>47944526</v>
      </c>
      <c r="X7" s="19">
        <v>78176001</v>
      </c>
      <c r="Y7" s="19">
        <v>-30231475</v>
      </c>
      <c r="Z7" s="20">
        <v>-38.67</v>
      </c>
      <c r="AA7" s="21">
        <v>78176001</v>
      </c>
    </row>
    <row r="8" spans="1:27" ht="13.5">
      <c r="A8" s="22" t="s">
        <v>35</v>
      </c>
      <c r="B8" s="16"/>
      <c r="C8" s="17">
        <v>49091350</v>
      </c>
      <c r="D8" s="17"/>
      <c r="E8" s="18">
        <v>13493000</v>
      </c>
      <c r="F8" s="19">
        <v>14569869</v>
      </c>
      <c r="G8" s="19">
        <v>583825</v>
      </c>
      <c r="H8" s="19">
        <v>615965</v>
      </c>
      <c r="I8" s="19">
        <v>894613</v>
      </c>
      <c r="J8" s="19">
        <v>2094403</v>
      </c>
      <c r="K8" s="19">
        <v>502606</v>
      </c>
      <c r="L8" s="19">
        <v>932300</v>
      </c>
      <c r="M8" s="19">
        <v>692210</v>
      </c>
      <c r="N8" s="19">
        <v>2127116</v>
      </c>
      <c r="O8" s="19">
        <v>936021</v>
      </c>
      <c r="P8" s="19">
        <v>607540</v>
      </c>
      <c r="Q8" s="19">
        <v>732622</v>
      </c>
      <c r="R8" s="19">
        <v>2276183</v>
      </c>
      <c r="S8" s="19">
        <v>638844</v>
      </c>
      <c r="T8" s="19">
        <v>792382</v>
      </c>
      <c r="U8" s="19"/>
      <c r="V8" s="19">
        <v>1431226</v>
      </c>
      <c r="W8" s="19">
        <v>7928928</v>
      </c>
      <c r="X8" s="19">
        <v>14569869</v>
      </c>
      <c r="Y8" s="19">
        <v>-6640941</v>
      </c>
      <c r="Z8" s="20">
        <v>-45.58</v>
      </c>
      <c r="AA8" s="21">
        <v>14569869</v>
      </c>
    </row>
    <row r="9" spans="1:27" ht="13.5">
      <c r="A9" s="22" t="s">
        <v>36</v>
      </c>
      <c r="B9" s="16"/>
      <c r="C9" s="17">
        <v>133175476</v>
      </c>
      <c r="D9" s="17"/>
      <c r="E9" s="18">
        <v>115726000</v>
      </c>
      <c r="F9" s="19">
        <v>129164000</v>
      </c>
      <c r="G9" s="19">
        <v>51858000</v>
      </c>
      <c r="H9" s="19">
        <v>1750000</v>
      </c>
      <c r="I9" s="19"/>
      <c r="J9" s="19">
        <v>53608000</v>
      </c>
      <c r="K9" s="19"/>
      <c r="L9" s="19">
        <v>41000000</v>
      </c>
      <c r="M9" s="19"/>
      <c r="N9" s="19">
        <v>41000000</v>
      </c>
      <c r="O9" s="19"/>
      <c r="P9" s="19"/>
      <c r="Q9" s="19">
        <v>31353006</v>
      </c>
      <c r="R9" s="19">
        <v>31353006</v>
      </c>
      <c r="S9" s="19"/>
      <c r="T9" s="19"/>
      <c r="U9" s="19"/>
      <c r="V9" s="19"/>
      <c r="W9" s="19">
        <v>125961006</v>
      </c>
      <c r="X9" s="19">
        <v>129164000</v>
      </c>
      <c r="Y9" s="19">
        <v>-3202994</v>
      </c>
      <c r="Z9" s="20">
        <v>-2.48</v>
      </c>
      <c r="AA9" s="21">
        <v>129164000</v>
      </c>
    </row>
    <row r="10" spans="1:27" ht="13.5">
      <c r="A10" s="22" t="s">
        <v>37</v>
      </c>
      <c r="B10" s="16"/>
      <c r="C10" s="17">
        <v>48957000</v>
      </c>
      <c r="D10" s="17"/>
      <c r="E10" s="18">
        <v>54490000</v>
      </c>
      <c r="F10" s="19">
        <v>54492000</v>
      </c>
      <c r="G10" s="19">
        <v>23700000</v>
      </c>
      <c r="H10" s="19"/>
      <c r="I10" s="19"/>
      <c r="J10" s="19">
        <v>23700000</v>
      </c>
      <c r="K10" s="19">
        <v>4000000</v>
      </c>
      <c r="L10" s="19"/>
      <c r="M10" s="19">
        <v>10000000</v>
      </c>
      <c r="N10" s="19">
        <v>14000000</v>
      </c>
      <c r="O10" s="19">
        <v>2800000</v>
      </c>
      <c r="P10" s="19"/>
      <c r="Q10" s="19"/>
      <c r="R10" s="19">
        <v>2800000</v>
      </c>
      <c r="S10" s="19"/>
      <c r="T10" s="19"/>
      <c r="U10" s="19"/>
      <c r="V10" s="19"/>
      <c r="W10" s="19">
        <v>40500000</v>
      </c>
      <c r="X10" s="19">
        <v>54492000</v>
      </c>
      <c r="Y10" s="19">
        <v>-13992000</v>
      </c>
      <c r="Z10" s="20">
        <v>-25.68</v>
      </c>
      <c r="AA10" s="21">
        <v>54492000</v>
      </c>
    </row>
    <row r="11" spans="1:27" ht="13.5">
      <c r="A11" s="22" t="s">
        <v>38</v>
      </c>
      <c r="B11" s="16"/>
      <c r="C11" s="17">
        <v>1161430</v>
      </c>
      <c r="D11" s="17"/>
      <c r="E11" s="18">
        <v>857000</v>
      </c>
      <c r="F11" s="19">
        <v>784000</v>
      </c>
      <c r="G11" s="19">
        <v>57763</v>
      </c>
      <c r="H11" s="19">
        <v>175954</v>
      </c>
      <c r="I11" s="19">
        <v>65730</v>
      </c>
      <c r="J11" s="19">
        <v>299447</v>
      </c>
      <c r="K11" s="19">
        <v>26733</v>
      </c>
      <c r="L11" s="19">
        <v>48813</v>
      </c>
      <c r="M11" s="19">
        <v>18694</v>
      </c>
      <c r="N11" s="19">
        <v>94240</v>
      </c>
      <c r="O11" s="19">
        <v>62484</v>
      </c>
      <c r="P11" s="19">
        <v>46531</v>
      </c>
      <c r="Q11" s="19">
        <v>16136</v>
      </c>
      <c r="R11" s="19">
        <v>125151</v>
      </c>
      <c r="S11" s="19">
        <v>85609</v>
      </c>
      <c r="T11" s="19">
        <v>14657</v>
      </c>
      <c r="U11" s="19"/>
      <c r="V11" s="19">
        <v>100266</v>
      </c>
      <c r="W11" s="19">
        <v>619104</v>
      </c>
      <c r="X11" s="19">
        <v>784000</v>
      </c>
      <c r="Y11" s="19">
        <v>-164896</v>
      </c>
      <c r="Z11" s="20">
        <v>-21.03</v>
      </c>
      <c r="AA11" s="21">
        <v>784000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-278899844</v>
      </c>
      <c r="D14" s="17"/>
      <c r="E14" s="18">
        <v>-190487000</v>
      </c>
      <c r="F14" s="19">
        <v>-277842973</v>
      </c>
      <c r="G14" s="19">
        <v>-34938891</v>
      </c>
      <c r="H14" s="19">
        <v>-39821594</v>
      </c>
      <c r="I14" s="19">
        <v>-35573089</v>
      </c>
      <c r="J14" s="19">
        <v>-110333574</v>
      </c>
      <c r="K14" s="19">
        <v>-18554472</v>
      </c>
      <c r="L14" s="19">
        <v>-30410087</v>
      </c>
      <c r="M14" s="19">
        <v>-33288516</v>
      </c>
      <c r="N14" s="19">
        <v>-82253075</v>
      </c>
      <c r="O14" s="19">
        <v>-19706259</v>
      </c>
      <c r="P14" s="19">
        <v>-27889771</v>
      </c>
      <c r="Q14" s="19">
        <v>-55997236</v>
      </c>
      <c r="R14" s="19">
        <v>-103593266</v>
      </c>
      <c r="S14" s="19">
        <v>-20773349</v>
      </c>
      <c r="T14" s="19">
        <v>-21988097</v>
      </c>
      <c r="U14" s="19"/>
      <c r="V14" s="19">
        <v>-42761446</v>
      </c>
      <c r="W14" s="19">
        <v>-338941361</v>
      </c>
      <c r="X14" s="19">
        <v>-277842973</v>
      </c>
      <c r="Y14" s="19">
        <v>-61098388</v>
      </c>
      <c r="Z14" s="20">
        <v>21.99</v>
      </c>
      <c r="AA14" s="21">
        <v>-277842973</v>
      </c>
    </row>
    <row r="15" spans="1:27" ht="13.5">
      <c r="A15" s="22" t="s">
        <v>42</v>
      </c>
      <c r="B15" s="16"/>
      <c r="C15" s="17">
        <v>-6194401</v>
      </c>
      <c r="D15" s="17"/>
      <c r="E15" s="18">
        <v>-55000000</v>
      </c>
      <c r="F15" s="19">
        <v>-224337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-224337</v>
      </c>
      <c r="Y15" s="19">
        <v>224337</v>
      </c>
      <c r="Z15" s="20">
        <v>-100</v>
      </c>
      <c r="AA15" s="21">
        <v>-224337</v>
      </c>
    </row>
    <row r="16" spans="1:27" ht="13.5">
      <c r="A16" s="22" t="s">
        <v>43</v>
      </c>
      <c r="B16" s="16"/>
      <c r="C16" s="17"/>
      <c r="D16" s="17"/>
      <c r="E16" s="18">
        <v>-28468000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46445651</v>
      </c>
      <c r="D17" s="25">
        <f>SUM(D6:D16)</f>
        <v>0</v>
      </c>
      <c r="E17" s="26">
        <f t="shared" si="0"/>
        <v>-22102000</v>
      </c>
      <c r="F17" s="27">
        <f t="shared" si="0"/>
        <v>54687561</v>
      </c>
      <c r="G17" s="27">
        <f t="shared" si="0"/>
        <v>45398484</v>
      </c>
      <c r="H17" s="27">
        <f t="shared" si="0"/>
        <v>-30697966</v>
      </c>
      <c r="I17" s="27">
        <f t="shared" si="0"/>
        <v>-25597949</v>
      </c>
      <c r="J17" s="27">
        <f t="shared" si="0"/>
        <v>-10897431</v>
      </c>
      <c r="K17" s="27">
        <f t="shared" si="0"/>
        <v>-9796048</v>
      </c>
      <c r="L17" s="27">
        <f t="shared" si="0"/>
        <v>20037577</v>
      </c>
      <c r="M17" s="27">
        <f t="shared" si="0"/>
        <v>1241856</v>
      </c>
      <c r="N17" s="27">
        <f t="shared" si="0"/>
        <v>11483385</v>
      </c>
      <c r="O17" s="27">
        <f t="shared" si="0"/>
        <v>-8240240</v>
      </c>
      <c r="P17" s="27">
        <f t="shared" si="0"/>
        <v>-18729761</v>
      </c>
      <c r="Q17" s="27">
        <f t="shared" si="0"/>
        <v>-13703651</v>
      </c>
      <c r="R17" s="27">
        <f t="shared" si="0"/>
        <v>-40673652</v>
      </c>
      <c r="S17" s="27">
        <f t="shared" si="0"/>
        <v>-11704820</v>
      </c>
      <c r="T17" s="27">
        <f t="shared" si="0"/>
        <v>-14743661</v>
      </c>
      <c r="U17" s="27">
        <f t="shared" si="0"/>
        <v>0</v>
      </c>
      <c r="V17" s="27">
        <f t="shared" si="0"/>
        <v>-26448481</v>
      </c>
      <c r="W17" s="27">
        <f t="shared" si="0"/>
        <v>-66536179</v>
      </c>
      <c r="X17" s="27">
        <f t="shared" si="0"/>
        <v>54687561</v>
      </c>
      <c r="Y17" s="27">
        <f t="shared" si="0"/>
        <v>-121223740</v>
      </c>
      <c r="Z17" s="28">
        <f>+IF(X17&lt;&gt;0,+(Y17/X17)*100,0)</f>
        <v>-221.66602017595923</v>
      </c>
      <c r="AA17" s="29">
        <f>SUM(AA6:AA16)</f>
        <v>54687561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>
        <v>1000000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1000000</v>
      </c>
      <c r="Y21" s="36">
        <v>-1000000</v>
      </c>
      <c r="Z21" s="37">
        <v>-100</v>
      </c>
      <c r="AA21" s="38">
        <v>1000000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-3387877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-44936195</v>
      </c>
      <c r="D26" s="17"/>
      <c r="E26" s="18">
        <v>-56325562</v>
      </c>
      <c r="F26" s="19">
        <v>-55534000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-55534000</v>
      </c>
      <c r="Y26" s="19">
        <v>55534000</v>
      </c>
      <c r="Z26" s="20">
        <v>-100</v>
      </c>
      <c r="AA26" s="21">
        <v>-55534000</v>
      </c>
    </row>
    <row r="27" spans="1:27" ht="13.5">
      <c r="A27" s="23" t="s">
        <v>51</v>
      </c>
      <c r="B27" s="24"/>
      <c r="C27" s="25">
        <f aca="true" t="shared" si="1" ref="C27:Y27">SUM(C21:C26)</f>
        <v>-48324072</v>
      </c>
      <c r="D27" s="25">
        <f>SUM(D21:D26)</f>
        <v>0</v>
      </c>
      <c r="E27" s="26">
        <f t="shared" si="1"/>
        <v>-56325562</v>
      </c>
      <c r="F27" s="27">
        <f t="shared" si="1"/>
        <v>-54534000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-54534000</v>
      </c>
      <c r="Y27" s="27">
        <f t="shared" si="1"/>
        <v>54534000</v>
      </c>
      <c r="Z27" s="28">
        <f>+IF(X27&lt;&gt;0,+(Y27/X27)*100,0)</f>
        <v>-100</v>
      </c>
      <c r="AA27" s="29">
        <f>SUM(AA21:AA26)</f>
        <v>-54534000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9847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9847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-1868574</v>
      </c>
      <c r="D38" s="31">
        <f>+D17+D27+D36</f>
        <v>0</v>
      </c>
      <c r="E38" s="32">
        <f t="shared" si="3"/>
        <v>-78427562</v>
      </c>
      <c r="F38" s="33">
        <f t="shared" si="3"/>
        <v>153561</v>
      </c>
      <c r="G38" s="33">
        <f t="shared" si="3"/>
        <v>45398484</v>
      </c>
      <c r="H38" s="33">
        <f t="shared" si="3"/>
        <v>-30697966</v>
      </c>
      <c r="I38" s="33">
        <f t="shared" si="3"/>
        <v>-25597949</v>
      </c>
      <c r="J38" s="33">
        <f t="shared" si="3"/>
        <v>-10897431</v>
      </c>
      <c r="K38" s="33">
        <f t="shared" si="3"/>
        <v>-9796048</v>
      </c>
      <c r="L38" s="33">
        <f t="shared" si="3"/>
        <v>20037577</v>
      </c>
      <c r="M38" s="33">
        <f t="shared" si="3"/>
        <v>1241856</v>
      </c>
      <c r="N38" s="33">
        <f t="shared" si="3"/>
        <v>11483385</v>
      </c>
      <c r="O38" s="33">
        <f t="shared" si="3"/>
        <v>-8240240</v>
      </c>
      <c r="P38" s="33">
        <f t="shared" si="3"/>
        <v>-18729761</v>
      </c>
      <c r="Q38" s="33">
        <f t="shared" si="3"/>
        <v>-13703651</v>
      </c>
      <c r="R38" s="33">
        <f t="shared" si="3"/>
        <v>-40673652</v>
      </c>
      <c r="S38" s="33">
        <f t="shared" si="3"/>
        <v>-11704820</v>
      </c>
      <c r="T38" s="33">
        <f t="shared" si="3"/>
        <v>-14743661</v>
      </c>
      <c r="U38" s="33">
        <f t="shared" si="3"/>
        <v>0</v>
      </c>
      <c r="V38" s="33">
        <f t="shared" si="3"/>
        <v>-26448481</v>
      </c>
      <c r="W38" s="33">
        <f t="shared" si="3"/>
        <v>-66536179</v>
      </c>
      <c r="X38" s="33">
        <f t="shared" si="3"/>
        <v>153561</v>
      </c>
      <c r="Y38" s="33">
        <f t="shared" si="3"/>
        <v>-66689740</v>
      </c>
      <c r="Z38" s="34">
        <f>+IF(X38&lt;&gt;0,+(Y38/X38)*100,0)</f>
        <v>-43428.82632960192</v>
      </c>
      <c r="AA38" s="35">
        <f>+AA17+AA27+AA36</f>
        <v>153561</v>
      </c>
    </row>
    <row r="39" spans="1:27" ht="13.5">
      <c r="A39" s="22" t="s">
        <v>59</v>
      </c>
      <c r="B39" s="16"/>
      <c r="C39" s="31">
        <v>4246240</v>
      </c>
      <c r="D39" s="31"/>
      <c r="E39" s="32">
        <v>4246000</v>
      </c>
      <c r="F39" s="33">
        <v>5496000</v>
      </c>
      <c r="G39" s="33">
        <v>825691</v>
      </c>
      <c r="H39" s="33">
        <v>46224175</v>
      </c>
      <c r="I39" s="33">
        <v>15526209</v>
      </c>
      <c r="J39" s="33">
        <v>825691</v>
      </c>
      <c r="K39" s="33">
        <v>-10071740</v>
      </c>
      <c r="L39" s="33">
        <v>-19867788</v>
      </c>
      <c r="M39" s="33">
        <v>169789</v>
      </c>
      <c r="N39" s="33">
        <v>-10071740</v>
      </c>
      <c r="O39" s="33">
        <v>1411645</v>
      </c>
      <c r="P39" s="33">
        <v>-6828595</v>
      </c>
      <c r="Q39" s="33">
        <v>-25558356</v>
      </c>
      <c r="R39" s="33">
        <v>1411645</v>
      </c>
      <c r="S39" s="33">
        <v>-39262007</v>
      </c>
      <c r="T39" s="33">
        <v>-50966827</v>
      </c>
      <c r="U39" s="33"/>
      <c r="V39" s="33">
        <v>-39262007</v>
      </c>
      <c r="W39" s="33">
        <v>825691</v>
      </c>
      <c r="X39" s="33">
        <v>5496000</v>
      </c>
      <c r="Y39" s="33">
        <v>-4670309</v>
      </c>
      <c r="Z39" s="34">
        <v>-84.98</v>
      </c>
      <c r="AA39" s="35">
        <v>5496000</v>
      </c>
    </row>
    <row r="40" spans="1:27" ht="13.5">
      <c r="A40" s="41" t="s">
        <v>60</v>
      </c>
      <c r="B40" s="42"/>
      <c r="C40" s="43">
        <v>2377666</v>
      </c>
      <c r="D40" s="43"/>
      <c r="E40" s="44">
        <v>-74181562</v>
      </c>
      <c r="F40" s="45">
        <v>5649561</v>
      </c>
      <c r="G40" s="45">
        <v>46224175</v>
      </c>
      <c r="H40" s="45">
        <v>15526209</v>
      </c>
      <c r="I40" s="45">
        <v>-10071740</v>
      </c>
      <c r="J40" s="45">
        <v>-10071740</v>
      </c>
      <c r="K40" s="45">
        <v>-19867788</v>
      </c>
      <c r="L40" s="45">
        <v>169789</v>
      </c>
      <c r="M40" s="45">
        <v>1411645</v>
      </c>
      <c r="N40" s="45">
        <v>1411645</v>
      </c>
      <c r="O40" s="45">
        <v>-6828595</v>
      </c>
      <c r="P40" s="45">
        <v>-25558356</v>
      </c>
      <c r="Q40" s="45">
        <v>-39262007</v>
      </c>
      <c r="R40" s="45">
        <v>-6828595</v>
      </c>
      <c r="S40" s="45">
        <v>-50966827</v>
      </c>
      <c r="T40" s="45">
        <v>-65710488</v>
      </c>
      <c r="U40" s="45"/>
      <c r="V40" s="45">
        <v>-65710488</v>
      </c>
      <c r="W40" s="45">
        <v>-65710488</v>
      </c>
      <c r="X40" s="45">
        <v>5649561</v>
      </c>
      <c r="Y40" s="45">
        <v>-71360049</v>
      </c>
      <c r="Z40" s="46">
        <v>-1263.11</v>
      </c>
      <c r="AA40" s="47">
        <v>5649561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92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7043287</v>
      </c>
      <c r="D7" s="17"/>
      <c r="E7" s="18">
        <v>19230036</v>
      </c>
      <c r="F7" s="19">
        <v>20533037</v>
      </c>
      <c r="G7" s="19">
        <v>1436832</v>
      </c>
      <c r="H7" s="19">
        <v>1499689</v>
      </c>
      <c r="I7" s="19">
        <v>931335</v>
      </c>
      <c r="J7" s="19">
        <v>3867856</v>
      </c>
      <c r="K7" s="19">
        <v>488672</v>
      </c>
      <c r="L7" s="19">
        <v>1660492</v>
      </c>
      <c r="M7" s="19">
        <v>673283</v>
      </c>
      <c r="N7" s="19">
        <v>2822447</v>
      </c>
      <c r="O7" s="19"/>
      <c r="P7" s="19">
        <v>1306339</v>
      </c>
      <c r="Q7" s="19">
        <v>1382403</v>
      </c>
      <c r="R7" s="19">
        <v>2688742</v>
      </c>
      <c r="S7" s="19">
        <v>822176</v>
      </c>
      <c r="T7" s="19">
        <v>1182120</v>
      </c>
      <c r="U7" s="19">
        <v>2757154</v>
      </c>
      <c r="V7" s="19">
        <v>4761450</v>
      </c>
      <c r="W7" s="19">
        <v>14140495</v>
      </c>
      <c r="X7" s="19">
        <v>20533037</v>
      </c>
      <c r="Y7" s="19">
        <v>-6392542</v>
      </c>
      <c r="Z7" s="20">
        <v>-31.13</v>
      </c>
      <c r="AA7" s="21">
        <v>20533037</v>
      </c>
    </row>
    <row r="8" spans="1:27" ht="13.5">
      <c r="A8" s="22" t="s">
        <v>35</v>
      </c>
      <c r="B8" s="16"/>
      <c r="C8" s="17"/>
      <c r="D8" s="17"/>
      <c r="E8" s="18">
        <v>58087992</v>
      </c>
      <c r="F8" s="19">
        <v>56587998</v>
      </c>
      <c r="G8" s="19">
        <v>62512</v>
      </c>
      <c r="H8" s="19">
        <v>91223</v>
      </c>
      <c r="I8" s="19">
        <v>36696</v>
      </c>
      <c r="J8" s="19">
        <v>190431</v>
      </c>
      <c r="K8" s="19">
        <v>145062</v>
      </c>
      <c r="L8" s="19">
        <v>55201</v>
      </c>
      <c r="M8" s="19">
        <v>47649</v>
      </c>
      <c r="N8" s="19">
        <v>247912</v>
      </c>
      <c r="O8" s="19">
        <v>107280</v>
      </c>
      <c r="P8" s="19">
        <v>19450</v>
      </c>
      <c r="Q8" s="19">
        <v>56251</v>
      </c>
      <c r="R8" s="19">
        <v>182981</v>
      </c>
      <c r="S8" s="19">
        <v>208931</v>
      </c>
      <c r="T8" s="19">
        <v>22497</v>
      </c>
      <c r="U8" s="19">
        <v>55064</v>
      </c>
      <c r="V8" s="19">
        <v>286492</v>
      </c>
      <c r="W8" s="19">
        <v>907816</v>
      </c>
      <c r="X8" s="19">
        <v>56587998</v>
      </c>
      <c r="Y8" s="19">
        <v>-55680182</v>
      </c>
      <c r="Z8" s="20">
        <v>-98.4</v>
      </c>
      <c r="AA8" s="21">
        <v>56587998</v>
      </c>
    </row>
    <row r="9" spans="1:27" ht="13.5">
      <c r="A9" s="22" t="s">
        <v>36</v>
      </c>
      <c r="B9" s="16"/>
      <c r="C9" s="17">
        <v>340193605</v>
      </c>
      <c r="D9" s="17"/>
      <c r="E9" s="18">
        <v>355019004</v>
      </c>
      <c r="F9" s="19">
        <v>354619002</v>
      </c>
      <c r="G9" s="19">
        <v>144934000</v>
      </c>
      <c r="H9" s="19">
        <v>2156000</v>
      </c>
      <c r="I9" s="19"/>
      <c r="J9" s="19">
        <v>147090000</v>
      </c>
      <c r="K9" s="19">
        <v>955000</v>
      </c>
      <c r="L9" s="19">
        <v>1631000</v>
      </c>
      <c r="M9" s="19">
        <v>117045000</v>
      </c>
      <c r="N9" s="19">
        <v>119631000</v>
      </c>
      <c r="O9" s="19"/>
      <c r="P9" s="19">
        <v>1087000</v>
      </c>
      <c r="Q9" s="19">
        <v>87914500</v>
      </c>
      <c r="R9" s="19">
        <v>89001500</v>
      </c>
      <c r="S9" s="19"/>
      <c r="T9" s="19"/>
      <c r="U9" s="19"/>
      <c r="V9" s="19"/>
      <c r="W9" s="19">
        <v>355722500</v>
      </c>
      <c r="X9" s="19">
        <v>354619002</v>
      </c>
      <c r="Y9" s="19">
        <v>1103498</v>
      </c>
      <c r="Z9" s="20">
        <v>0.31</v>
      </c>
      <c r="AA9" s="21">
        <v>354619002</v>
      </c>
    </row>
    <row r="10" spans="1:27" ht="13.5">
      <c r="A10" s="22" t="s">
        <v>37</v>
      </c>
      <c r="B10" s="16"/>
      <c r="C10" s="17">
        <v>522707443</v>
      </c>
      <c r="D10" s="17"/>
      <c r="E10" s="18">
        <v>437625000</v>
      </c>
      <c r="F10" s="19">
        <v>466869294</v>
      </c>
      <c r="G10" s="19">
        <v>65000000</v>
      </c>
      <c r="H10" s="19">
        <v>54006000</v>
      </c>
      <c r="I10" s="19">
        <v>1129000</v>
      </c>
      <c r="J10" s="19">
        <v>120135000</v>
      </c>
      <c r="K10" s="19">
        <v>86938000</v>
      </c>
      <c r="L10" s="19"/>
      <c r="M10" s="19">
        <v>120000000</v>
      </c>
      <c r="N10" s="19">
        <v>206938000</v>
      </c>
      <c r="O10" s="19">
        <v>21815000</v>
      </c>
      <c r="P10" s="19"/>
      <c r="Q10" s="19">
        <v>98916000</v>
      </c>
      <c r="R10" s="19">
        <v>120731000</v>
      </c>
      <c r="S10" s="19">
        <v>13361415</v>
      </c>
      <c r="T10" s="19">
        <v>13361415</v>
      </c>
      <c r="U10" s="19"/>
      <c r="V10" s="19">
        <v>26722830</v>
      </c>
      <c r="W10" s="19">
        <v>474526830</v>
      </c>
      <c r="X10" s="19">
        <v>466869294</v>
      </c>
      <c r="Y10" s="19">
        <v>7657536</v>
      </c>
      <c r="Z10" s="20">
        <v>1.64</v>
      </c>
      <c r="AA10" s="21">
        <v>466869294</v>
      </c>
    </row>
    <row r="11" spans="1:27" ht="13.5">
      <c r="A11" s="22" t="s">
        <v>38</v>
      </c>
      <c r="B11" s="16"/>
      <c r="C11" s="17">
        <v>3617095</v>
      </c>
      <c r="D11" s="17"/>
      <c r="E11" s="18">
        <v>2000004</v>
      </c>
      <c r="F11" s="19">
        <v>4800000</v>
      </c>
      <c r="G11" s="19">
        <v>2</v>
      </c>
      <c r="H11" s="19">
        <v>691222</v>
      </c>
      <c r="I11" s="19">
        <v>66860</v>
      </c>
      <c r="J11" s="19">
        <v>758084</v>
      </c>
      <c r="K11" s="19">
        <v>242052</v>
      </c>
      <c r="L11" s="19">
        <v>187034</v>
      </c>
      <c r="M11" s="19">
        <v>254820</v>
      </c>
      <c r="N11" s="19">
        <v>683906</v>
      </c>
      <c r="O11" s="19">
        <v>965311</v>
      </c>
      <c r="P11" s="19">
        <v>659845</v>
      </c>
      <c r="Q11" s="19">
        <v>417817</v>
      </c>
      <c r="R11" s="19">
        <v>2042973</v>
      </c>
      <c r="S11" s="19">
        <v>1139425</v>
      </c>
      <c r="T11" s="19">
        <v>757070</v>
      </c>
      <c r="U11" s="19">
        <v>234774</v>
      </c>
      <c r="V11" s="19">
        <v>2131269</v>
      </c>
      <c r="W11" s="19">
        <v>5616232</v>
      </c>
      <c r="X11" s="19">
        <v>4800000</v>
      </c>
      <c r="Y11" s="19">
        <v>816232</v>
      </c>
      <c r="Z11" s="20">
        <v>17</v>
      </c>
      <c r="AA11" s="21">
        <v>4800000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-488973991</v>
      </c>
      <c r="D14" s="17"/>
      <c r="E14" s="18">
        <v>-386233308</v>
      </c>
      <c r="F14" s="19">
        <v>-396992428</v>
      </c>
      <c r="G14" s="19">
        <v>-119477997</v>
      </c>
      <c r="H14" s="19">
        <v>-27369622</v>
      </c>
      <c r="I14" s="19">
        <v>-38386982</v>
      </c>
      <c r="J14" s="19">
        <v>-185234601</v>
      </c>
      <c r="K14" s="19">
        <v>-42505288</v>
      </c>
      <c r="L14" s="19">
        <v>-85325935</v>
      </c>
      <c r="M14" s="19">
        <v>-121154511</v>
      </c>
      <c r="N14" s="19">
        <v>-248985734</v>
      </c>
      <c r="O14" s="19">
        <v>-33017229</v>
      </c>
      <c r="P14" s="19">
        <v>-43632270</v>
      </c>
      <c r="Q14" s="19">
        <v>-42852591</v>
      </c>
      <c r="R14" s="19">
        <v>-119502090</v>
      </c>
      <c r="S14" s="19">
        <v>-31175810</v>
      </c>
      <c r="T14" s="19">
        <v>-28461939</v>
      </c>
      <c r="U14" s="19">
        <v>-33462598</v>
      </c>
      <c r="V14" s="19">
        <v>-93100347</v>
      </c>
      <c r="W14" s="19">
        <v>-646822772</v>
      </c>
      <c r="X14" s="19">
        <v>-396992428</v>
      </c>
      <c r="Y14" s="19">
        <v>-249830344</v>
      </c>
      <c r="Z14" s="20">
        <v>62.93</v>
      </c>
      <c r="AA14" s="21">
        <v>-396992428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384587439</v>
      </c>
      <c r="D17" s="25">
        <f>SUM(D6:D16)</f>
        <v>0</v>
      </c>
      <c r="E17" s="26">
        <f t="shared" si="0"/>
        <v>485728728</v>
      </c>
      <c r="F17" s="27">
        <f t="shared" si="0"/>
        <v>506416903</v>
      </c>
      <c r="G17" s="27">
        <f t="shared" si="0"/>
        <v>91955349</v>
      </c>
      <c r="H17" s="27">
        <f t="shared" si="0"/>
        <v>31074512</v>
      </c>
      <c r="I17" s="27">
        <f t="shared" si="0"/>
        <v>-36223091</v>
      </c>
      <c r="J17" s="27">
        <f t="shared" si="0"/>
        <v>86806770</v>
      </c>
      <c r="K17" s="27">
        <f t="shared" si="0"/>
        <v>46263498</v>
      </c>
      <c r="L17" s="27">
        <f t="shared" si="0"/>
        <v>-81792208</v>
      </c>
      <c r="M17" s="27">
        <f t="shared" si="0"/>
        <v>116866241</v>
      </c>
      <c r="N17" s="27">
        <f t="shared" si="0"/>
        <v>81337531</v>
      </c>
      <c r="O17" s="27">
        <f t="shared" si="0"/>
        <v>-10129638</v>
      </c>
      <c r="P17" s="27">
        <f t="shared" si="0"/>
        <v>-40559636</v>
      </c>
      <c r="Q17" s="27">
        <f t="shared" si="0"/>
        <v>145834380</v>
      </c>
      <c r="R17" s="27">
        <f t="shared" si="0"/>
        <v>95145106</v>
      </c>
      <c r="S17" s="27">
        <f t="shared" si="0"/>
        <v>-15643863</v>
      </c>
      <c r="T17" s="27">
        <f t="shared" si="0"/>
        <v>-13138837</v>
      </c>
      <c r="U17" s="27">
        <f t="shared" si="0"/>
        <v>-30415606</v>
      </c>
      <c r="V17" s="27">
        <f t="shared" si="0"/>
        <v>-59198306</v>
      </c>
      <c r="W17" s="27">
        <f t="shared" si="0"/>
        <v>204091101</v>
      </c>
      <c r="X17" s="27">
        <f t="shared" si="0"/>
        <v>506416903</v>
      </c>
      <c r="Y17" s="27">
        <f t="shared" si="0"/>
        <v>-302325802</v>
      </c>
      <c r="Z17" s="28">
        <f>+IF(X17&lt;&gt;0,+(Y17/X17)*100,0)</f>
        <v>-59.698995078764185</v>
      </c>
      <c r="AA17" s="29">
        <f>SUM(AA6:AA16)</f>
        <v>506416903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224611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3827000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-376590063</v>
      </c>
      <c r="D26" s="17"/>
      <c r="E26" s="18">
        <v>-439325004</v>
      </c>
      <c r="F26" s="19">
        <v>-473390195</v>
      </c>
      <c r="G26" s="19">
        <v>-51285684</v>
      </c>
      <c r="H26" s="19">
        <v>-36950371</v>
      </c>
      <c r="I26" s="19">
        <v>-39966806</v>
      </c>
      <c r="J26" s="19">
        <v>-128202861</v>
      </c>
      <c r="K26" s="19">
        <v>-19305387</v>
      </c>
      <c r="L26" s="19">
        <v>-37869709</v>
      </c>
      <c r="M26" s="19">
        <v>-40483045</v>
      </c>
      <c r="N26" s="19">
        <v>-97658141</v>
      </c>
      <c r="O26" s="19">
        <v>-15509092</v>
      </c>
      <c r="P26" s="19">
        <v>-32813444</v>
      </c>
      <c r="Q26" s="19">
        <v>-24723432</v>
      </c>
      <c r="R26" s="19">
        <v>-73045968</v>
      </c>
      <c r="S26" s="19">
        <v>-27739851</v>
      </c>
      <c r="T26" s="19">
        <v>-45979583</v>
      </c>
      <c r="U26" s="19">
        <v>-24723432</v>
      </c>
      <c r="V26" s="19">
        <v>-98442866</v>
      </c>
      <c r="W26" s="19">
        <v>-397349836</v>
      </c>
      <c r="X26" s="19">
        <v>-473390195</v>
      </c>
      <c r="Y26" s="19">
        <v>76040359</v>
      </c>
      <c r="Z26" s="20">
        <v>-16.06</v>
      </c>
      <c r="AA26" s="21">
        <v>-473390195</v>
      </c>
    </row>
    <row r="27" spans="1:27" ht="13.5">
      <c r="A27" s="23" t="s">
        <v>51</v>
      </c>
      <c r="B27" s="24"/>
      <c r="C27" s="25">
        <f aca="true" t="shared" si="1" ref="C27:Y27">SUM(C21:C26)</f>
        <v>-372538452</v>
      </c>
      <c r="D27" s="25">
        <f>SUM(D21:D26)</f>
        <v>0</v>
      </c>
      <c r="E27" s="26">
        <f t="shared" si="1"/>
        <v>-439325004</v>
      </c>
      <c r="F27" s="27">
        <f t="shared" si="1"/>
        <v>-473390195</v>
      </c>
      <c r="G27" s="27">
        <f t="shared" si="1"/>
        <v>-51285684</v>
      </c>
      <c r="H27" s="27">
        <f t="shared" si="1"/>
        <v>-36950371</v>
      </c>
      <c r="I27" s="27">
        <f t="shared" si="1"/>
        <v>-39966806</v>
      </c>
      <c r="J27" s="27">
        <f t="shared" si="1"/>
        <v>-128202861</v>
      </c>
      <c r="K27" s="27">
        <f t="shared" si="1"/>
        <v>-19305387</v>
      </c>
      <c r="L27" s="27">
        <f t="shared" si="1"/>
        <v>-37869709</v>
      </c>
      <c r="M27" s="27">
        <f t="shared" si="1"/>
        <v>-40483045</v>
      </c>
      <c r="N27" s="27">
        <f t="shared" si="1"/>
        <v>-97658141</v>
      </c>
      <c r="O27" s="27">
        <f t="shared" si="1"/>
        <v>-15509092</v>
      </c>
      <c r="P27" s="27">
        <f t="shared" si="1"/>
        <v>-32813444</v>
      </c>
      <c r="Q27" s="27">
        <f t="shared" si="1"/>
        <v>-24723432</v>
      </c>
      <c r="R27" s="27">
        <f t="shared" si="1"/>
        <v>-73045968</v>
      </c>
      <c r="S27" s="27">
        <f t="shared" si="1"/>
        <v>-27739851</v>
      </c>
      <c r="T27" s="27">
        <f t="shared" si="1"/>
        <v>-45979583</v>
      </c>
      <c r="U27" s="27">
        <f t="shared" si="1"/>
        <v>-24723432</v>
      </c>
      <c r="V27" s="27">
        <f t="shared" si="1"/>
        <v>-98442866</v>
      </c>
      <c r="W27" s="27">
        <f t="shared" si="1"/>
        <v>-397349836</v>
      </c>
      <c r="X27" s="27">
        <f t="shared" si="1"/>
        <v>-473390195</v>
      </c>
      <c r="Y27" s="27">
        <f t="shared" si="1"/>
        <v>76040359</v>
      </c>
      <c r="Z27" s="28">
        <f>+IF(X27&lt;&gt;0,+(Y27/X27)*100,0)</f>
        <v>-16.06293493256657</v>
      </c>
      <c r="AA27" s="29">
        <f>SUM(AA21:AA26)</f>
        <v>-473390195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12048987</v>
      </c>
      <c r="D38" s="31">
        <f>+D17+D27+D36</f>
        <v>0</v>
      </c>
      <c r="E38" s="32">
        <f t="shared" si="3"/>
        <v>46403724</v>
      </c>
      <c r="F38" s="33">
        <f t="shared" si="3"/>
        <v>33026708</v>
      </c>
      <c r="G38" s="33">
        <f t="shared" si="3"/>
        <v>40669665</v>
      </c>
      <c r="H38" s="33">
        <f t="shared" si="3"/>
        <v>-5875859</v>
      </c>
      <c r="I38" s="33">
        <f t="shared" si="3"/>
        <v>-76189897</v>
      </c>
      <c r="J38" s="33">
        <f t="shared" si="3"/>
        <v>-41396091</v>
      </c>
      <c r="K38" s="33">
        <f t="shared" si="3"/>
        <v>26958111</v>
      </c>
      <c r="L38" s="33">
        <f t="shared" si="3"/>
        <v>-119661917</v>
      </c>
      <c r="M38" s="33">
        <f t="shared" si="3"/>
        <v>76383196</v>
      </c>
      <c r="N38" s="33">
        <f t="shared" si="3"/>
        <v>-16320610</v>
      </c>
      <c r="O38" s="33">
        <f t="shared" si="3"/>
        <v>-25638730</v>
      </c>
      <c r="P38" s="33">
        <f t="shared" si="3"/>
        <v>-73373080</v>
      </c>
      <c r="Q38" s="33">
        <f t="shared" si="3"/>
        <v>121110948</v>
      </c>
      <c r="R38" s="33">
        <f t="shared" si="3"/>
        <v>22099138</v>
      </c>
      <c r="S38" s="33">
        <f t="shared" si="3"/>
        <v>-43383714</v>
      </c>
      <c r="T38" s="33">
        <f t="shared" si="3"/>
        <v>-59118420</v>
      </c>
      <c r="U38" s="33">
        <f t="shared" si="3"/>
        <v>-55139038</v>
      </c>
      <c r="V38" s="33">
        <f t="shared" si="3"/>
        <v>-157641172</v>
      </c>
      <c r="W38" s="33">
        <f t="shared" si="3"/>
        <v>-193258735</v>
      </c>
      <c r="X38" s="33">
        <f t="shared" si="3"/>
        <v>33026708</v>
      </c>
      <c r="Y38" s="33">
        <f t="shared" si="3"/>
        <v>-226285443</v>
      </c>
      <c r="Z38" s="34">
        <f>+IF(X38&lt;&gt;0,+(Y38/X38)*100,0)</f>
        <v>-685.1589416662417</v>
      </c>
      <c r="AA38" s="35">
        <f>+AA17+AA27+AA36</f>
        <v>33026708</v>
      </c>
    </row>
    <row r="39" spans="1:27" ht="13.5">
      <c r="A39" s="22" t="s">
        <v>59</v>
      </c>
      <c r="B39" s="16"/>
      <c r="C39" s="31">
        <v>-45480859</v>
      </c>
      <c r="D39" s="31"/>
      <c r="E39" s="32">
        <v>-45480859</v>
      </c>
      <c r="F39" s="33">
        <v>-45480859</v>
      </c>
      <c r="G39" s="33">
        <v>3844304</v>
      </c>
      <c r="H39" s="33">
        <v>44513969</v>
      </c>
      <c r="I39" s="33">
        <v>38638110</v>
      </c>
      <c r="J39" s="33">
        <v>3844304</v>
      </c>
      <c r="K39" s="33">
        <v>-37551787</v>
      </c>
      <c r="L39" s="33">
        <v>-10593676</v>
      </c>
      <c r="M39" s="33">
        <v>-130255593</v>
      </c>
      <c r="N39" s="33">
        <v>-37551787</v>
      </c>
      <c r="O39" s="33">
        <v>-53872397</v>
      </c>
      <c r="P39" s="33">
        <v>-79511127</v>
      </c>
      <c r="Q39" s="33">
        <v>-152884207</v>
      </c>
      <c r="R39" s="33">
        <v>-53872397</v>
      </c>
      <c r="S39" s="33">
        <v>-31773259</v>
      </c>
      <c r="T39" s="33">
        <v>-75156973</v>
      </c>
      <c r="U39" s="33">
        <v>-134275393</v>
      </c>
      <c r="V39" s="33">
        <v>-31773259</v>
      </c>
      <c r="W39" s="33">
        <v>3844304</v>
      </c>
      <c r="X39" s="33">
        <v>-45480859</v>
      </c>
      <c r="Y39" s="33">
        <v>49325163</v>
      </c>
      <c r="Z39" s="34">
        <v>-108.45</v>
      </c>
      <c r="AA39" s="35">
        <v>-45480859</v>
      </c>
    </row>
    <row r="40" spans="1:27" ht="13.5">
      <c r="A40" s="41" t="s">
        <v>60</v>
      </c>
      <c r="B40" s="42"/>
      <c r="C40" s="43">
        <v>-33431872</v>
      </c>
      <c r="D40" s="43"/>
      <c r="E40" s="44">
        <v>922865</v>
      </c>
      <c r="F40" s="45">
        <v>-12454151</v>
      </c>
      <c r="G40" s="45">
        <v>44513969</v>
      </c>
      <c r="H40" s="45">
        <v>38638110</v>
      </c>
      <c r="I40" s="45">
        <v>-37551787</v>
      </c>
      <c r="J40" s="45">
        <v>-37551787</v>
      </c>
      <c r="K40" s="45">
        <v>-10593676</v>
      </c>
      <c r="L40" s="45">
        <v>-130255593</v>
      </c>
      <c r="M40" s="45">
        <v>-53872397</v>
      </c>
      <c r="N40" s="45">
        <v>-53872397</v>
      </c>
      <c r="O40" s="45">
        <v>-79511127</v>
      </c>
      <c r="P40" s="45">
        <v>-152884207</v>
      </c>
      <c r="Q40" s="45">
        <v>-31773259</v>
      </c>
      <c r="R40" s="45">
        <v>-79511127</v>
      </c>
      <c r="S40" s="45">
        <v>-75156973</v>
      </c>
      <c r="T40" s="45">
        <v>-134275393</v>
      </c>
      <c r="U40" s="45">
        <v>-189414431</v>
      </c>
      <c r="V40" s="45">
        <v>-189414431</v>
      </c>
      <c r="W40" s="45">
        <v>-189414431</v>
      </c>
      <c r="X40" s="45">
        <v>-12454151</v>
      </c>
      <c r="Y40" s="45">
        <v>-176960280</v>
      </c>
      <c r="Z40" s="46">
        <v>1420.89</v>
      </c>
      <c r="AA40" s="47">
        <v>-12454151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93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10913154</v>
      </c>
      <c r="D6" s="17"/>
      <c r="E6" s="18">
        <v>13932000</v>
      </c>
      <c r="F6" s="19">
        <v>19516724</v>
      </c>
      <c r="G6" s="19">
        <v>406373</v>
      </c>
      <c r="H6" s="19">
        <v>159477</v>
      </c>
      <c r="I6" s="19">
        <v>4346379</v>
      </c>
      <c r="J6" s="19">
        <v>4912229</v>
      </c>
      <c r="K6" s="19">
        <v>424247</v>
      </c>
      <c r="L6" s="19">
        <v>352168</v>
      </c>
      <c r="M6" s="19">
        <v>260954</v>
      </c>
      <c r="N6" s="19">
        <v>1037369</v>
      </c>
      <c r="O6" s="19">
        <v>3229521</v>
      </c>
      <c r="P6" s="19">
        <v>159602</v>
      </c>
      <c r="Q6" s="19">
        <v>164935</v>
      </c>
      <c r="R6" s="19">
        <v>3554058</v>
      </c>
      <c r="S6" s="19">
        <v>2983371</v>
      </c>
      <c r="T6" s="19">
        <v>168858</v>
      </c>
      <c r="U6" s="19">
        <v>215100</v>
      </c>
      <c r="V6" s="19">
        <v>3367329</v>
      </c>
      <c r="W6" s="19">
        <v>12870985</v>
      </c>
      <c r="X6" s="19">
        <v>19516724</v>
      </c>
      <c r="Y6" s="19">
        <v>-6645739</v>
      </c>
      <c r="Z6" s="20">
        <v>-34.05</v>
      </c>
      <c r="AA6" s="21">
        <v>19516724</v>
      </c>
    </row>
    <row r="7" spans="1:27" ht="13.5">
      <c r="A7" s="22" t="s">
        <v>34</v>
      </c>
      <c r="B7" s="16"/>
      <c r="C7" s="17">
        <v>175692</v>
      </c>
      <c r="D7" s="17"/>
      <c r="E7" s="18">
        <v>1249404</v>
      </c>
      <c r="F7" s="19">
        <v>201602</v>
      </c>
      <c r="G7" s="19">
        <v>5482</v>
      </c>
      <c r="H7" s="19">
        <v>13705</v>
      </c>
      <c r="I7" s="19">
        <v>21928</v>
      </c>
      <c r="J7" s="19">
        <v>41115</v>
      </c>
      <c r="K7" s="19">
        <v>13705</v>
      </c>
      <c r="L7" s="19">
        <v>63625</v>
      </c>
      <c r="M7" s="19">
        <v>21928</v>
      </c>
      <c r="N7" s="19">
        <v>99258</v>
      </c>
      <c r="O7" s="19">
        <v>24669</v>
      </c>
      <c r="P7" s="19">
        <v>5482</v>
      </c>
      <c r="Q7" s="19">
        <v>5482</v>
      </c>
      <c r="R7" s="19">
        <v>35633</v>
      </c>
      <c r="S7" s="19">
        <v>10964</v>
      </c>
      <c r="T7" s="19">
        <v>38374</v>
      </c>
      <c r="U7" s="19"/>
      <c r="V7" s="19">
        <v>49338</v>
      </c>
      <c r="W7" s="19">
        <v>225344</v>
      </c>
      <c r="X7" s="19">
        <v>201602</v>
      </c>
      <c r="Y7" s="19">
        <v>23742</v>
      </c>
      <c r="Z7" s="20">
        <v>11.78</v>
      </c>
      <c r="AA7" s="21">
        <v>201602</v>
      </c>
    </row>
    <row r="8" spans="1:27" ht="13.5">
      <c r="A8" s="22" t="s">
        <v>35</v>
      </c>
      <c r="B8" s="16"/>
      <c r="C8" s="17">
        <v>4197717</v>
      </c>
      <c r="D8" s="17"/>
      <c r="E8" s="18">
        <v>4337008</v>
      </c>
      <c r="F8" s="19">
        <v>8285109</v>
      </c>
      <c r="G8" s="19">
        <v>610818</v>
      </c>
      <c r="H8" s="19">
        <v>639127</v>
      </c>
      <c r="I8" s="19">
        <v>563690</v>
      </c>
      <c r="J8" s="19">
        <v>1813635</v>
      </c>
      <c r="K8" s="19">
        <v>493089</v>
      </c>
      <c r="L8" s="19">
        <v>460803</v>
      </c>
      <c r="M8" s="19">
        <v>449935</v>
      </c>
      <c r="N8" s="19">
        <v>1403827</v>
      </c>
      <c r="O8" s="19">
        <v>615931</v>
      </c>
      <c r="P8" s="19">
        <v>265874</v>
      </c>
      <c r="Q8" s="19">
        <v>338116</v>
      </c>
      <c r="R8" s="19">
        <v>1219921</v>
      </c>
      <c r="S8" s="19">
        <v>239762</v>
      </c>
      <c r="T8" s="19">
        <v>442860</v>
      </c>
      <c r="U8" s="19">
        <v>432963</v>
      </c>
      <c r="V8" s="19">
        <v>1115585</v>
      </c>
      <c r="W8" s="19">
        <v>5552968</v>
      </c>
      <c r="X8" s="19">
        <v>8285109</v>
      </c>
      <c r="Y8" s="19">
        <v>-2732141</v>
      </c>
      <c r="Z8" s="20">
        <v>-32.98</v>
      </c>
      <c r="AA8" s="21">
        <v>8285109</v>
      </c>
    </row>
    <row r="9" spans="1:27" ht="13.5">
      <c r="A9" s="22" t="s">
        <v>36</v>
      </c>
      <c r="B9" s="16"/>
      <c r="C9" s="17">
        <v>133361280</v>
      </c>
      <c r="D9" s="17"/>
      <c r="E9" s="18">
        <v>128152000</v>
      </c>
      <c r="F9" s="19">
        <v>128652000</v>
      </c>
      <c r="G9" s="19">
        <v>51024000</v>
      </c>
      <c r="H9" s="19">
        <v>2395000</v>
      </c>
      <c r="I9" s="19"/>
      <c r="J9" s="19">
        <v>53419000</v>
      </c>
      <c r="K9" s="19">
        <v>1026800</v>
      </c>
      <c r="L9" s="19">
        <v>1024000</v>
      </c>
      <c r="M9" s="19">
        <v>33139000</v>
      </c>
      <c r="N9" s="19">
        <v>35189800</v>
      </c>
      <c r="O9" s="19"/>
      <c r="P9" s="19">
        <v>683000</v>
      </c>
      <c r="Q9" s="19">
        <v>31180200</v>
      </c>
      <c r="R9" s="19">
        <v>31863200</v>
      </c>
      <c r="S9" s="19"/>
      <c r="T9" s="19"/>
      <c r="U9" s="19">
        <v>1000000</v>
      </c>
      <c r="V9" s="19">
        <v>1000000</v>
      </c>
      <c r="W9" s="19">
        <v>121472000</v>
      </c>
      <c r="X9" s="19">
        <v>128652000</v>
      </c>
      <c r="Y9" s="19">
        <v>-7180000</v>
      </c>
      <c r="Z9" s="20">
        <v>-5.58</v>
      </c>
      <c r="AA9" s="21">
        <v>128652000</v>
      </c>
    </row>
    <row r="10" spans="1:27" ht="13.5">
      <c r="A10" s="22" t="s">
        <v>37</v>
      </c>
      <c r="B10" s="16"/>
      <c r="C10" s="17">
        <v>48924742</v>
      </c>
      <c r="D10" s="17"/>
      <c r="E10" s="18">
        <v>53325000</v>
      </c>
      <c r="F10" s="19">
        <v>59874889</v>
      </c>
      <c r="G10" s="19">
        <v>11500000</v>
      </c>
      <c r="H10" s="19">
        <v>11000000</v>
      </c>
      <c r="I10" s="19">
        <v>3000000</v>
      </c>
      <c r="J10" s="19">
        <v>25500000</v>
      </c>
      <c r="K10" s="19">
        <v>3000000</v>
      </c>
      <c r="L10" s="19">
        <v>1500000</v>
      </c>
      <c r="M10" s="19">
        <v>21700000</v>
      </c>
      <c r="N10" s="19">
        <v>26200000</v>
      </c>
      <c r="O10" s="19"/>
      <c r="P10" s="19"/>
      <c r="Q10" s="19"/>
      <c r="R10" s="19"/>
      <c r="S10" s="19"/>
      <c r="T10" s="19"/>
      <c r="U10" s="19"/>
      <c r="V10" s="19"/>
      <c r="W10" s="19">
        <v>51700000</v>
      </c>
      <c r="X10" s="19">
        <v>59874889</v>
      </c>
      <c r="Y10" s="19">
        <v>-8174889</v>
      </c>
      <c r="Z10" s="20">
        <v>-13.65</v>
      </c>
      <c r="AA10" s="21">
        <v>59874889</v>
      </c>
    </row>
    <row r="11" spans="1:27" ht="13.5">
      <c r="A11" s="22" t="s">
        <v>38</v>
      </c>
      <c r="B11" s="16"/>
      <c r="C11" s="17">
        <v>6958873</v>
      </c>
      <c r="D11" s="17"/>
      <c r="E11" s="18">
        <v>4000330</v>
      </c>
      <c r="F11" s="19">
        <v>4092082</v>
      </c>
      <c r="G11" s="19">
        <v>150907</v>
      </c>
      <c r="H11" s="19">
        <v>231792</v>
      </c>
      <c r="I11" s="19">
        <v>159398</v>
      </c>
      <c r="J11" s="19">
        <v>542097</v>
      </c>
      <c r="K11" s="19">
        <v>753653</v>
      </c>
      <c r="L11" s="19">
        <v>198218</v>
      </c>
      <c r="M11" s="19">
        <v>215100</v>
      </c>
      <c r="N11" s="19">
        <v>1166971</v>
      </c>
      <c r="O11" s="19">
        <v>729859</v>
      </c>
      <c r="P11" s="19">
        <v>150594</v>
      </c>
      <c r="Q11" s="19">
        <v>57379</v>
      </c>
      <c r="R11" s="19">
        <v>937832</v>
      </c>
      <c r="S11" s="19">
        <v>261023</v>
      </c>
      <c r="T11" s="19"/>
      <c r="U11" s="19">
        <v>451799</v>
      </c>
      <c r="V11" s="19">
        <v>712822</v>
      </c>
      <c r="W11" s="19">
        <v>3359722</v>
      </c>
      <c r="X11" s="19">
        <v>4092082</v>
      </c>
      <c r="Y11" s="19">
        <v>-732360</v>
      </c>
      <c r="Z11" s="20">
        <v>-17.9</v>
      </c>
      <c r="AA11" s="21">
        <v>4092082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-142246685</v>
      </c>
      <c r="D14" s="17"/>
      <c r="E14" s="18">
        <v>-91531000</v>
      </c>
      <c r="F14" s="19">
        <v>-164147155</v>
      </c>
      <c r="G14" s="19">
        <v>-8328797</v>
      </c>
      <c r="H14" s="19">
        <v>-22614048</v>
      </c>
      <c r="I14" s="19">
        <v>-21755081</v>
      </c>
      <c r="J14" s="19">
        <v>-52697926</v>
      </c>
      <c r="K14" s="19">
        <v>-16428675</v>
      </c>
      <c r="L14" s="19">
        <v>-6850537</v>
      </c>
      <c r="M14" s="19">
        <v>-24262199</v>
      </c>
      <c r="N14" s="19">
        <v>-47541411</v>
      </c>
      <c r="O14" s="19">
        <v>-14144721</v>
      </c>
      <c r="P14" s="19">
        <v>-16176558</v>
      </c>
      <c r="Q14" s="19">
        <v>-24152326</v>
      </c>
      <c r="R14" s="19">
        <v>-54473605</v>
      </c>
      <c r="S14" s="19">
        <v>-3842492</v>
      </c>
      <c r="T14" s="19">
        <v>-6114045</v>
      </c>
      <c r="U14" s="19">
        <v>-15396425</v>
      </c>
      <c r="V14" s="19">
        <v>-25352962</v>
      </c>
      <c r="W14" s="19">
        <v>-180065904</v>
      </c>
      <c r="X14" s="19">
        <v>-164147155</v>
      </c>
      <c r="Y14" s="19">
        <v>-15918749</v>
      </c>
      <c r="Z14" s="20">
        <v>9.7</v>
      </c>
      <c r="AA14" s="21">
        <v>-164147155</v>
      </c>
    </row>
    <row r="15" spans="1:27" ht="13.5">
      <c r="A15" s="22" t="s">
        <v>42</v>
      </c>
      <c r="B15" s="16"/>
      <c r="C15" s="17">
        <v>-20320</v>
      </c>
      <c r="D15" s="17"/>
      <c r="E15" s="18">
        <v>-257450</v>
      </c>
      <c r="F15" s="19">
        <v>-70935</v>
      </c>
      <c r="G15" s="19">
        <v>-22</v>
      </c>
      <c r="H15" s="19"/>
      <c r="I15" s="19"/>
      <c r="J15" s="19">
        <v>-22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-22</v>
      </c>
      <c r="X15" s="19">
        <v>-70935</v>
      </c>
      <c r="Y15" s="19">
        <v>70913</v>
      </c>
      <c r="Z15" s="20">
        <v>-99.97</v>
      </c>
      <c r="AA15" s="21">
        <v>-70935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62264453</v>
      </c>
      <c r="D17" s="25">
        <f>SUM(D6:D16)</f>
        <v>0</v>
      </c>
      <c r="E17" s="26">
        <f t="shared" si="0"/>
        <v>113207292</v>
      </c>
      <c r="F17" s="27">
        <f t="shared" si="0"/>
        <v>56404316</v>
      </c>
      <c r="G17" s="27">
        <f t="shared" si="0"/>
        <v>55368761</v>
      </c>
      <c r="H17" s="27">
        <f t="shared" si="0"/>
        <v>-8174947</v>
      </c>
      <c r="I17" s="27">
        <f t="shared" si="0"/>
        <v>-13663686</v>
      </c>
      <c r="J17" s="27">
        <f t="shared" si="0"/>
        <v>33530128</v>
      </c>
      <c r="K17" s="27">
        <f t="shared" si="0"/>
        <v>-10717181</v>
      </c>
      <c r="L17" s="27">
        <f t="shared" si="0"/>
        <v>-3251723</v>
      </c>
      <c r="M17" s="27">
        <f t="shared" si="0"/>
        <v>31524718</v>
      </c>
      <c r="N17" s="27">
        <f t="shared" si="0"/>
        <v>17555814</v>
      </c>
      <c r="O17" s="27">
        <f t="shared" si="0"/>
        <v>-9544741</v>
      </c>
      <c r="P17" s="27">
        <f t="shared" si="0"/>
        <v>-14912006</v>
      </c>
      <c r="Q17" s="27">
        <f t="shared" si="0"/>
        <v>7593786</v>
      </c>
      <c r="R17" s="27">
        <f t="shared" si="0"/>
        <v>-16862961</v>
      </c>
      <c r="S17" s="27">
        <f t="shared" si="0"/>
        <v>-347372</v>
      </c>
      <c r="T17" s="27">
        <f t="shared" si="0"/>
        <v>-5463953</v>
      </c>
      <c r="U17" s="27">
        <f t="shared" si="0"/>
        <v>-13296563</v>
      </c>
      <c r="V17" s="27">
        <f t="shared" si="0"/>
        <v>-19107888</v>
      </c>
      <c r="W17" s="27">
        <f t="shared" si="0"/>
        <v>15115093</v>
      </c>
      <c r="X17" s="27">
        <f t="shared" si="0"/>
        <v>56404316</v>
      </c>
      <c r="Y17" s="27">
        <f t="shared" si="0"/>
        <v>-41289223</v>
      </c>
      <c r="Z17" s="28">
        <f>+IF(X17&lt;&gt;0,+(Y17/X17)*100,0)</f>
        <v>-73.20224041011329</v>
      </c>
      <c r="AA17" s="29">
        <f>SUM(AA6:AA16)</f>
        <v>56404316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190134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>
        <v>201418</v>
      </c>
      <c r="V21" s="36">
        <v>201418</v>
      </c>
      <c r="W21" s="36">
        <v>201418</v>
      </c>
      <c r="X21" s="19"/>
      <c r="Y21" s="36">
        <v>201418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-77894211</v>
      </c>
      <c r="D26" s="17"/>
      <c r="E26" s="18">
        <v>-74380663</v>
      </c>
      <c r="F26" s="19">
        <v>-78587593</v>
      </c>
      <c r="G26" s="19">
        <v>-2980807</v>
      </c>
      <c r="H26" s="19">
        <v>-3562428</v>
      </c>
      <c r="I26" s="19">
        <v>-7422166</v>
      </c>
      <c r="J26" s="19">
        <v>-13965401</v>
      </c>
      <c r="K26" s="19">
        <v>-5288933</v>
      </c>
      <c r="L26" s="19">
        <v>-2259011</v>
      </c>
      <c r="M26" s="19">
        <v>-11606457</v>
      </c>
      <c r="N26" s="19">
        <v>-19154401</v>
      </c>
      <c r="O26" s="19">
        <v>-7487805</v>
      </c>
      <c r="P26" s="19">
        <v>-7830747</v>
      </c>
      <c r="Q26" s="19">
        <v>-4978443</v>
      </c>
      <c r="R26" s="19">
        <v>-20296995</v>
      </c>
      <c r="S26" s="19"/>
      <c r="T26" s="19">
        <v>-42300</v>
      </c>
      <c r="U26" s="19">
        <v>-6542260</v>
      </c>
      <c r="V26" s="19">
        <v>-6584560</v>
      </c>
      <c r="W26" s="19">
        <v>-60001357</v>
      </c>
      <c r="X26" s="19">
        <v>-78587593</v>
      </c>
      <c r="Y26" s="19">
        <v>18586236</v>
      </c>
      <c r="Z26" s="20">
        <v>-23.65</v>
      </c>
      <c r="AA26" s="21">
        <v>-78587593</v>
      </c>
    </row>
    <row r="27" spans="1:27" ht="13.5">
      <c r="A27" s="23" t="s">
        <v>51</v>
      </c>
      <c r="B27" s="24"/>
      <c r="C27" s="25">
        <f aca="true" t="shared" si="1" ref="C27:Y27">SUM(C21:C26)</f>
        <v>-77704077</v>
      </c>
      <c r="D27" s="25">
        <f>SUM(D21:D26)</f>
        <v>0</v>
      </c>
      <c r="E27" s="26">
        <f t="shared" si="1"/>
        <v>-74380663</v>
      </c>
      <c r="F27" s="27">
        <f t="shared" si="1"/>
        <v>-78587593</v>
      </c>
      <c r="G27" s="27">
        <f t="shared" si="1"/>
        <v>-2980807</v>
      </c>
      <c r="H27" s="27">
        <f t="shared" si="1"/>
        <v>-3562428</v>
      </c>
      <c r="I27" s="27">
        <f t="shared" si="1"/>
        <v>-7422166</v>
      </c>
      <c r="J27" s="27">
        <f t="shared" si="1"/>
        <v>-13965401</v>
      </c>
      <c r="K27" s="27">
        <f t="shared" si="1"/>
        <v>-5288933</v>
      </c>
      <c r="L27" s="27">
        <f t="shared" si="1"/>
        <v>-2259011</v>
      </c>
      <c r="M27" s="27">
        <f t="shared" si="1"/>
        <v>-11606457</v>
      </c>
      <c r="N27" s="27">
        <f t="shared" si="1"/>
        <v>-19154401</v>
      </c>
      <c r="O27" s="27">
        <f t="shared" si="1"/>
        <v>-7487805</v>
      </c>
      <c r="P27" s="27">
        <f t="shared" si="1"/>
        <v>-7830747</v>
      </c>
      <c r="Q27" s="27">
        <f t="shared" si="1"/>
        <v>-4978443</v>
      </c>
      <c r="R27" s="27">
        <f t="shared" si="1"/>
        <v>-20296995</v>
      </c>
      <c r="S27" s="27">
        <f t="shared" si="1"/>
        <v>0</v>
      </c>
      <c r="T27" s="27">
        <f t="shared" si="1"/>
        <v>-42300</v>
      </c>
      <c r="U27" s="27">
        <f t="shared" si="1"/>
        <v>-6340842</v>
      </c>
      <c r="V27" s="27">
        <f t="shared" si="1"/>
        <v>-6383142</v>
      </c>
      <c r="W27" s="27">
        <f t="shared" si="1"/>
        <v>-59799939</v>
      </c>
      <c r="X27" s="27">
        <f t="shared" si="1"/>
        <v>-78587593</v>
      </c>
      <c r="Y27" s="27">
        <f t="shared" si="1"/>
        <v>18787654</v>
      </c>
      <c r="Z27" s="28">
        <f>+IF(X27&lt;&gt;0,+(Y27/X27)*100,0)</f>
        <v>-23.906641344773085</v>
      </c>
      <c r="AA27" s="29">
        <f>SUM(AA21:AA26)</f>
        <v>-78587593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-25704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-25704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-15465328</v>
      </c>
      <c r="D38" s="31">
        <f>+D17+D27+D36</f>
        <v>0</v>
      </c>
      <c r="E38" s="32">
        <f t="shared" si="3"/>
        <v>38826629</v>
      </c>
      <c r="F38" s="33">
        <f t="shared" si="3"/>
        <v>-22183277</v>
      </c>
      <c r="G38" s="33">
        <f t="shared" si="3"/>
        <v>52387954</v>
      </c>
      <c r="H38" s="33">
        <f t="shared" si="3"/>
        <v>-11737375</v>
      </c>
      <c r="I38" s="33">
        <f t="shared" si="3"/>
        <v>-21085852</v>
      </c>
      <c r="J38" s="33">
        <f t="shared" si="3"/>
        <v>19564727</v>
      </c>
      <c r="K38" s="33">
        <f t="shared" si="3"/>
        <v>-16006114</v>
      </c>
      <c r="L38" s="33">
        <f t="shared" si="3"/>
        <v>-5510734</v>
      </c>
      <c r="M38" s="33">
        <f t="shared" si="3"/>
        <v>19918261</v>
      </c>
      <c r="N38" s="33">
        <f t="shared" si="3"/>
        <v>-1598587</v>
      </c>
      <c r="O38" s="33">
        <f t="shared" si="3"/>
        <v>-17032546</v>
      </c>
      <c r="P38" s="33">
        <f t="shared" si="3"/>
        <v>-22742753</v>
      </c>
      <c r="Q38" s="33">
        <f t="shared" si="3"/>
        <v>2615343</v>
      </c>
      <c r="R38" s="33">
        <f t="shared" si="3"/>
        <v>-37159956</v>
      </c>
      <c r="S38" s="33">
        <f t="shared" si="3"/>
        <v>-347372</v>
      </c>
      <c r="T38" s="33">
        <f t="shared" si="3"/>
        <v>-5506253</v>
      </c>
      <c r="U38" s="33">
        <f t="shared" si="3"/>
        <v>-19637405</v>
      </c>
      <c r="V38" s="33">
        <f t="shared" si="3"/>
        <v>-25491030</v>
      </c>
      <c r="W38" s="33">
        <f t="shared" si="3"/>
        <v>-44684846</v>
      </c>
      <c r="X38" s="33">
        <f t="shared" si="3"/>
        <v>-22183277</v>
      </c>
      <c r="Y38" s="33">
        <f t="shared" si="3"/>
        <v>-22501569</v>
      </c>
      <c r="Z38" s="34">
        <f>+IF(X38&lt;&gt;0,+(Y38/X38)*100,0)</f>
        <v>101.43482858731826</v>
      </c>
      <c r="AA38" s="35">
        <f>+AA17+AA27+AA36</f>
        <v>-22183277</v>
      </c>
    </row>
    <row r="39" spans="1:27" ht="13.5">
      <c r="A39" s="22" t="s">
        <v>59</v>
      </c>
      <c r="B39" s="16"/>
      <c r="C39" s="31">
        <v>77653673</v>
      </c>
      <c r="D39" s="31"/>
      <c r="E39" s="32">
        <v>77637741</v>
      </c>
      <c r="F39" s="33">
        <v>62188345</v>
      </c>
      <c r="G39" s="33">
        <v>62188345</v>
      </c>
      <c r="H39" s="33">
        <v>114576299</v>
      </c>
      <c r="I39" s="33">
        <v>102838924</v>
      </c>
      <c r="J39" s="33">
        <v>62188345</v>
      </c>
      <c r="K39" s="33">
        <v>81753072</v>
      </c>
      <c r="L39" s="33">
        <v>65746958</v>
      </c>
      <c r="M39" s="33">
        <v>60236224</v>
      </c>
      <c r="N39" s="33">
        <v>81753072</v>
      </c>
      <c r="O39" s="33">
        <v>80154485</v>
      </c>
      <c r="P39" s="33">
        <v>63121939</v>
      </c>
      <c r="Q39" s="33">
        <v>40379186</v>
      </c>
      <c r="R39" s="33">
        <v>80154485</v>
      </c>
      <c r="S39" s="33">
        <v>42994529</v>
      </c>
      <c r="T39" s="33">
        <v>42647157</v>
      </c>
      <c r="U39" s="33">
        <v>37140904</v>
      </c>
      <c r="V39" s="33">
        <v>42994529</v>
      </c>
      <c r="W39" s="33">
        <v>62188345</v>
      </c>
      <c r="X39" s="33">
        <v>62188345</v>
      </c>
      <c r="Y39" s="33"/>
      <c r="Z39" s="34"/>
      <c r="AA39" s="35">
        <v>62188345</v>
      </c>
    </row>
    <row r="40" spans="1:27" ht="13.5">
      <c r="A40" s="41" t="s">
        <v>60</v>
      </c>
      <c r="B40" s="42"/>
      <c r="C40" s="43">
        <v>62188345</v>
      </c>
      <c r="D40" s="43"/>
      <c r="E40" s="44">
        <v>116464370</v>
      </c>
      <c r="F40" s="45">
        <v>40005068</v>
      </c>
      <c r="G40" s="45">
        <v>114576299</v>
      </c>
      <c r="H40" s="45">
        <v>102838924</v>
      </c>
      <c r="I40" s="45">
        <v>81753072</v>
      </c>
      <c r="J40" s="45">
        <v>81753072</v>
      </c>
      <c r="K40" s="45">
        <v>65746958</v>
      </c>
      <c r="L40" s="45">
        <v>60236224</v>
      </c>
      <c r="M40" s="45">
        <v>80154485</v>
      </c>
      <c r="N40" s="45">
        <v>80154485</v>
      </c>
      <c r="O40" s="45">
        <v>63121939</v>
      </c>
      <c r="P40" s="45">
        <v>40379186</v>
      </c>
      <c r="Q40" s="45">
        <v>42994529</v>
      </c>
      <c r="R40" s="45">
        <v>63121939</v>
      </c>
      <c r="S40" s="45">
        <v>42647157</v>
      </c>
      <c r="T40" s="45">
        <v>37140904</v>
      </c>
      <c r="U40" s="45">
        <v>17503499</v>
      </c>
      <c r="V40" s="45">
        <v>17503499</v>
      </c>
      <c r="W40" s="45">
        <v>17503499</v>
      </c>
      <c r="X40" s="45">
        <v>40005068</v>
      </c>
      <c r="Y40" s="45">
        <v>-22501569</v>
      </c>
      <c r="Z40" s="46">
        <v>-56.25</v>
      </c>
      <c r="AA40" s="47">
        <v>40005068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94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15886231</v>
      </c>
      <c r="D6" s="17"/>
      <c r="E6" s="18">
        <v>20441748</v>
      </c>
      <c r="F6" s="19">
        <v>10593864</v>
      </c>
      <c r="G6" s="19">
        <v>491140</v>
      </c>
      <c r="H6" s="19">
        <v>538212</v>
      </c>
      <c r="I6" s="19">
        <v>4024586</v>
      </c>
      <c r="J6" s="19">
        <v>5053938</v>
      </c>
      <c r="K6" s="19">
        <v>465445</v>
      </c>
      <c r="L6" s="19">
        <v>617225</v>
      </c>
      <c r="M6" s="19">
        <v>820743</v>
      </c>
      <c r="N6" s="19">
        <v>1903413</v>
      </c>
      <c r="O6" s="19">
        <v>650478</v>
      </c>
      <c r="P6" s="19">
        <v>380099</v>
      </c>
      <c r="Q6" s="19">
        <v>851821</v>
      </c>
      <c r="R6" s="19">
        <v>1882398</v>
      </c>
      <c r="S6" s="19">
        <v>3913784</v>
      </c>
      <c r="T6" s="19">
        <v>831698</v>
      </c>
      <c r="U6" s="19">
        <v>554327</v>
      </c>
      <c r="V6" s="19">
        <v>5299809</v>
      </c>
      <c r="W6" s="19">
        <v>14139558</v>
      </c>
      <c r="X6" s="19">
        <v>10593864</v>
      </c>
      <c r="Y6" s="19">
        <v>3545694</v>
      </c>
      <c r="Z6" s="20">
        <v>33.47</v>
      </c>
      <c r="AA6" s="21">
        <v>10593864</v>
      </c>
    </row>
    <row r="7" spans="1:27" ht="13.5">
      <c r="A7" s="22" t="s">
        <v>34</v>
      </c>
      <c r="B7" s="16"/>
      <c r="C7" s="17">
        <v>1516102</v>
      </c>
      <c r="D7" s="17"/>
      <c r="E7" s="18">
        <v>2253276</v>
      </c>
      <c r="F7" s="19">
        <v>1540581</v>
      </c>
      <c r="G7" s="19">
        <v>73164</v>
      </c>
      <c r="H7" s="19">
        <v>177828</v>
      </c>
      <c r="I7" s="19">
        <v>143413</v>
      </c>
      <c r="J7" s="19">
        <v>394405</v>
      </c>
      <c r="K7" s="19">
        <v>41962</v>
      </c>
      <c r="L7" s="19">
        <v>155354</v>
      </c>
      <c r="M7" s="19">
        <v>136579</v>
      </c>
      <c r="N7" s="19">
        <v>333895</v>
      </c>
      <c r="O7" s="19">
        <v>170371</v>
      </c>
      <c r="P7" s="19">
        <v>63227</v>
      </c>
      <c r="Q7" s="19">
        <v>145756</v>
      </c>
      <c r="R7" s="19">
        <v>379354</v>
      </c>
      <c r="S7" s="19">
        <v>53629</v>
      </c>
      <c r="T7" s="19">
        <v>182158</v>
      </c>
      <c r="U7" s="19">
        <v>79737</v>
      </c>
      <c r="V7" s="19">
        <v>315524</v>
      </c>
      <c r="W7" s="19">
        <v>1423178</v>
      </c>
      <c r="X7" s="19">
        <v>1540581</v>
      </c>
      <c r="Y7" s="19">
        <v>-117403</v>
      </c>
      <c r="Z7" s="20">
        <v>-7.62</v>
      </c>
      <c r="AA7" s="21">
        <v>1540581</v>
      </c>
    </row>
    <row r="8" spans="1:27" ht="13.5">
      <c r="A8" s="22" t="s">
        <v>35</v>
      </c>
      <c r="B8" s="16"/>
      <c r="C8" s="17">
        <v>9104999</v>
      </c>
      <c r="D8" s="17"/>
      <c r="E8" s="18">
        <v>2796984</v>
      </c>
      <c r="F8" s="19">
        <v>2256003</v>
      </c>
      <c r="G8" s="19">
        <v>176964</v>
      </c>
      <c r="H8" s="19">
        <v>171682</v>
      </c>
      <c r="I8" s="19">
        <v>211579</v>
      </c>
      <c r="J8" s="19">
        <v>560225</v>
      </c>
      <c r="K8" s="19">
        <v>168782</v>
      </c>
      <c r="L8" s="19">
        <v>174880</v>
      </c>
      <c r="M8" s="19">
        <v>257195</v>
      </c>
      <c r="N8" s="19">
        <v>600857</v>
      </c>
      <c r="O8" s="19">
        <v>154921</v>
      </c>
      <c r="P8" s="19">
        <v>195634</v>
      </c>
      <c r="Q8" s="19">
        <v>192538</v>
      </c>
      <c r="R8" s="19">
        <v>543093</v>
      </c>
      <c r="S8" s="19">
        <v>129046</v>
      </c>
      <c r="T8" s="19">
        <v>166437</v>
      </c>
      <c r="U8" s="19">
        <v>166479</v>
      </c>
      <c r="V8" s="19">
        <v>461962</v>
      </c>
      <c r="W8" s="19">
        <v>2166137</v>
      </c>
      <c r="X8" s="19">
        <v>2256003</v>
      </c>
      <c r="Y8" s="19">
        <v>-89866</v>
      </c>
      <c r="Z8" s="20">
        <v>-3.98</v>
      </c>
      <c r="AA8" s="21">
        <v>2256003</v>
      </c>
    </row>
    <row r="9" spans="1:27" ht="13.5">
      <c r="A9" s="22" t="s">
        <v>36</v>
      </c>
      <c r="B9" s="16"/>
      <c r="C9" s="17">
        <v>141507800</v>
      </c>
      <c r="D9" s="17"/>
      <c r="E9" s="18">
        <v>141024000</v>
      </c>
      <c r="F9" s="19">
        <v>141024000</v>
      </c>
      <c r="G9" s="19">
        <v>56185000</v>
      </c>
      <c r="H9" s="19">
        <v>1825000</v>
      </c>
      <c r="I9" s="19"/>
      <c r="J9" s="19">
        <v>58010000</v>
      </c>
      <c r="K9" s="19"/>
      <c r="L9" s="19"/>
      <c r="M9" s="19">
        <v>46450000</v>
      </c>
      <c r="N9" s="19">
        <v>46450000</v>
      </c>
      <c r="O9" s="19"/>
      <c r="P9" s="19">
        <v>1001000</v>
      </c>
      <c r="Q9" s="19">
        <v>34046800</v>
      </c>
      <c r="R9" s="19">
        <v>35047800</v>
      </c>
      <c r="S9" s="19"/>
      <c r="T9" s="19"/>
      <c r="U9" s="19"/>
      <c r="V9" s="19"/>
      <c r="W9" s="19">
        <v>139507800</v>
      </c>
      <c r="X9" s="19">
        <v>141024000</v>
      </c>
      <c r="Y9" s="19">
        <v>-1516200</v>
      </c>
      <c r="Z9" s="20">
        <v>-1.08</v>
      </c>
      <c r="AA9" s="21">
        <v>141024000</v>
      </c>
    </row>
    <row r="10" spans="1:27" ht="13.5">
      <c r="A10" s="22" t="s">
        <v>37</v>
      </c>
      <c r="B10" s="16"/>
      <c r="C10" s="17">
        <v>51213000</v>
      </c>
      <c r="D10" s="17"/>
      <c r="E10" s="18">
        <v>56388999</v>
      </c>
      <c r="F10" s="19">
        <v>51189000</v>
      </c>
      <c r="G10" s="19">
        <v>14000000</v>
      </c>
      <c r="H10" s="19"/>
      <c r="I10" s="19"/>
      <c r="J10" s="19">
        <v>14000000</v>
      </c>
      <c r="K10" s="19"/>
      <c r="L10" s="19">
        <v>6000000</v>
      </c>
      <c r="M10" s="19">
        <v>21000000</v>
      </c>
      <c r="N10" s="19">
        <v>27000000</v>
      </c>
      <c r="O10" s="19"/>
      <c r="P10" s="19"/>
      <c r="Q10" s="19">
        <v>8689000</v>
      </c>
      <c r="R10" s="19">
        <v>8689000</v>
      </c>
      <c r="S10" s="19"/>
      <c r="T10" s="19"/>
      <c r="U10" s="19"/>
      <c r="V10" s="19"/>
      <c r="W10" s="19">
        <v>49689000</v>
      </c>
      <c r="X10" s="19">
        <v>51189000</v>
      </c>
      <c r="Y10" s="19">
        <v>-1500000</v>
      </c>
      <c r="Z10" s="20">
        <v>-2.93</v>
      </c>
      <c r="AA10" s="21">
        <v>51189000</v>
      </c>
    </row>
    <row r="11" spans="1:27" ht="13.5">
      <c r="A11" s="22" t="s">
        <v>38</v>
      </c>
      <c r="B11" s="16"/>
      <c r="C11" s="17">
        <v>4386401</v>
      </c>
      <c r="D11" s="17"/>
      <c r="E11" s="18">
        <v>5923440</v>
      </c>
      <c r="F11" s="19">
        <v>4499670</v>
      </c>
      <c r="G11" s="19">
        <v>421041</v>
      </c>
      <c r="H11" s="19">
        <v>482804</v>
      </c>
      <c r="I11" s="19">
        <v>425054</v>
      </c>
      <c r="J11" s="19">
        <v>1328899</v>
      </c>
      <c r="K11" s="19">
        <v>597518</v>
      </c>
      <c r="L11" s="19">
        <v>733411</v>
      </c>
      <c r="M11" s="19">
        <v>518027</v>
      </c>
      <c r="N11" s="19">
        <v>1848956</v>
      </c>
      <c r="O11" s="19">
        <v>571868</v>
      </c>
      <c r="P11" s="19">
        <v>685591</v>
      </c>
      <c r="Q11" s="19">
        <v>539461</v>
      </c>
      <c r="R11" s="19">
        <v>1796920</v>
      </c>
      <c r="S11" s="19">
        <v>653486</v>
      </c>
      <c r="T11" s="19">
        <v>744688</v>
      </c>
      <c r="U11" s="19">
        <v>629442</v>
      </c>
      <c r="V11" s="19">
        <v>2027616</v>
      </c>
      <c r="W11" s="19">
        <v>7002391</v>
      </c>
      <c r="X11" s="19">
        <v>4499670</v>
      </c>
      <c r="Y11" s="19">
        <v>2502721</v>
      </c>
      <c r="Z11" s="20">
        <v>55.62</v>
      </c>
      <c r="AA11" s="21">
        <v>4499670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-121854613</v>
      </c>
      <c r="D14" s="17"/>
      <c r="E14" s="18">
        <v>-172674732</v>
      </c>
      <c r="F14" s="19">
        <v>-64154197</v>
      </c>
      <c r="G14" s="19">
        <v>-18186507</v>
      </c>
      <c r="H14" s="19">
        <v>-13202243</v>
      </c>
      <c r="I14" s="19">
        <v>-12615604</v>
      </c>
      <c r="J14" s="19">
        <v>-44004354</v>
      </c>
      <c r="K14" s="19">
        <v>-8732732</v>
      </c>
      <c r="L14" s="19">
        <v>-11102668</v>
      </c>
      <c r="M14" s="19">
        <v>-19314014</v>
      </c>
      <c r="N14" s="19">
        <v>-39149414</v>
      </c>
      <c r="O14" s="19">
        <v>-10134796</v>
      </c>
      <c r="P14" s="19">
        <v>-13555121</v>
      </c>
      <c r="Q14" s="19">
        <v>-21881030</v>
      </c>
      <c r="R14" s="19">
        <v>-45570947</v>
      </c>
      <c r="S14" s="19">
        <v>-10827214</v>
      </c>
      <c r="T14" s="19">
        <v>-18702550</v>
      </c>
      <c r="U14" s="19">
        <v>-33491144</v>
      </c>
      <c r="V14" s="19">
        <v>-63020908</v>
      </c>
      <c r="W14" s="19">
        <v>-191745623</v>
      </c>
      <c r="X14" s="19">
        <v>-64154197</v>
      </c>
      <c r="Y14" s="19">
        <v>-127591426</v>
      </c>
      <c r="Z14" s="20">
        <v>198.88</v>
      </c>
      <c r="AA14" s="21">
        <v>-64154197</v>
      </c>
    </row>
    <row r="15" spans="1:27" ht="13.5">
      <c r="A15" s="22" t="s">
        <v>42</v>
      </c>
      <c r="B15" s="16"/>
      <c r="C15" s="17">
        <v>-550302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-162060</v>
      </c>
      <c r="F16" s="19">
        <v>-113553683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-113553683</v>
      </c>
      <c r="Y16" s="19">
        <v>113553683</v>
      </c>
      <c r="Z16" s="20">
        <v>-100</v>
      </c>
      <c r="AA16" s="21">
        <v>-113553683</v>
      </c>
    </row>
    <row r="17" spans="1:27" ht="13.5">
      <c r="A17" s="23" t="s">
        <v>44</v>
      </c>
      <c r="B17" s="24"/>
      <c r="C17" s="25">
        <f aca="true" t="shared" si="0" ref="C17:Y17">SUM(C6:C16)</f>
        <v>101209618</v>
      </c>
      <c r="D17" s="25">
        <f>SUM(D6:D16)</f>
        <v>0</v>
      </c>
      <c r="E17" s="26">
        <f t="shared" si="0"/>
        <v>55991655</v>
      </c>
      <c r="F17" s="27">
        <f t="shared" si="0"/>
        <v>33395238</v>
      </c>
      <c r="G17" s="27">
        <f t="shared" si="0"/>
        <v>53160802</v>
      </c>
      <c r="H17" s="27">
        <f t="shared" si="0"/>
        <v>-10006717</v>
      </c>
      <c r="I17" s="27">
        <f t="shared" si="0"/>
        <v>-7810972</v>
      </c>
      <c r="J17" s="27">
        <f t="shared" si="0"/>
        <v>35343113</v>
      </c>
      <c r="K17" s="27">
        <f t="shared" si="0"/>
        <v>-7459025</v>
      </c>
      <c r="L17" s="27">
        <f t="shared" si="0"/>
        <v>-3421798</v>
      </c>
      <c r="M17" s="27">
        <f t="shared" si="0"/>
        <v>49868530</v>
      </c>
      <c r="N17" s="27">
        <f t="shared" si="0"/>
        <v>38987707</v>
      </c>
      <c r="O17" s="27">
        <f t="shared" si="0"/>
        <v>-8587158</v>
      </c>
      <c r="P17" s="27">
        <f t="shared" si="0"/>
        <v>-11229570</v>
      </c>
      <c r="Q17" s="27">
        <f t="shared" si="0"/>
        <v>22584346</v>
      </c>
      <c r="R17" s="27">
        <f t="shared" si="0"/>
        <v>2767618</v>
      </c>
      <c r="S17" s="27">
        <f t="shared" si="0"/>
        <v>-6077269</v>
      </c>
      <c r="T17" s="27">
        <f t="shared" si="0"/>
        <v>-16777569</v>
      </c>
      <c r="U17" s="27">
        <f t="shared" si="0"/>
        <v>-32061159</v>
      </c>
      <c r="V17" s="27">
        <f t="shared" si="0"/>
        <v>-54915997</v>
      </c>
      <c r="W17" s="27">
        <f t="shared" si="0"/>
        <v>22182441</v>
      </c>
      <c r="X17" s="27">
        <f t="shared" si="0"/>
        <v>33395238</v>
      </c>
      <c r="Y17" s="27">
        <f t="shared" si="0"/>
        <v>-11212797</v>
      </c>
      <c r="Z17" s="28">
        <f>+IF(X17&lt;&gt;0,+(Y17/X17)*100,0)</f>
        <v>-33.57603560124351</v>
      </c>
      <c r="AA17" s="29">
        <f>SUM(AA6:AA16)</f>
        <v>33395238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-48950652</v>
      </c>
      <c r="D26" s="17"/>
      <c r="E26" s="18">
        <v>-78987996</v>
      </c>
      <c r="F26" s="19">
        <v>-79722791</v>
      </c>
      <c r="G26" s="19">
        <v>-5967379</v>
      </c>
      <c r="H26" s="19">
        <v>-1432168</v>
      </c>
      <c r="I26" s="19">
        <v>-785457</v>
      </c>
      <c r="J26" s="19">
        <v>-8185004</v>
      </c>
      <c r="K26" s="19">
        <v>-6291693</v>
      </c>
      <c r="L26" s="19">
        <v>-681176</v>
      </c>
      <c r="M26" s="19">
        <v>-9088344</v>
      </c>
      <c r="N26" s="19">
        <v>-16061213</v>
      </c>
      <c r="O26" s="19">
        <v>-446539</v>
      </c>
      <c r="P26" s="19">
        <v>-5122878</v>
      </c>
      <c r="Q26" s="19">
        <v>-483381</v>
      </c>
      <c r="R26" s="19">
        <v>-6052798</v>
      </c>
      <c r="S26" s="19">
        <v>-2991952</v>
      </c>
      <c r="T26" s="19"/>
      <c r="U26" s="19">
        <v>-11467259</v>
      </c>
      <c r="V26" s="19">
        <v>-14459211</v>
      </c>
      <c r="W26" s="19">
        <v>-44758226</v>
      </c>
      <c r="X26" s="19">
        <v>-79722791</v>
      </c>
      <c r="Y26" s="19">
        <v>34964565</v>
      </c>
      <c r="Z26" s="20">
        <v>-43.86</v>
      </c>
      <c r="AA26" s="21">
        <v>-79722791</v>
      </c>
    </row>
    <row r="27" spans="1:27" ht="13.5">
      <c r="A27" s="23" t="s">
        <v>51</v>
      </c>
      <c r="B27" s="24"/>
      <c r="C27" s="25">
        <f aca="true" t="shared" si="1" ref="C27:Y27">SUM(C21:C26)</f>
        <v>-48950652</v>
      </c>
      <c r="D27" s="25">
        <f>SUM(D21:D26)</f>
        <v>0</v>
      </c>
      <c r="E27" s="26">
        <f t="shared" si="1"/>
        <v>-78987996</v>
      </c>
      <c r="F27" s="27">
        <f t="shared" si="1"/>
        <v>-79722791</v>
      </c>
      <c r="G27" s="27">
        <f t="shared" si="1"/>
        <v>-5967379</v>
      </c>
      <c r="H27" s="27">
        <f t="shared" si="1"/>
        <v>-1432168</v>
      </c>
      <c r="I27" s="27">
        <f t="shared" si="1"/>
        <v>-785457</v>
      </c>
      <c r="J27" s="27">
        <f t="shared" si="1"/>
        <v>-8185004</v>
      </c>
      <c r="K27" s="27">
        <f t="shared" si="1"/>
        <v>-6291693</v>
      </c>
      <c r="L27" s="27">
        <f t="shared" si="1"/>
        <v>-681176</v>
      </c>
      <c r="M27" s="27">
        <f t="shared" si="1"/>
        <v>-9088344</v>
      </c>
      <c r="N27" s="27">
        <f t="shared" si="1"/>
        <v>-16061213</v>
      </c>
      <c r="O27" s="27">
        <f t="shared" si="1"/>
        <v>-446539</v>
      </c>
      <c r="P27" s="27">
        <f t="shared" si="1"/>
        <v>-5122878</v>
      </c>
      <c r="Q27" s="27">
        <f t="shared" si="1"/>
        <v>-483381</v>
      </c>
      <c r="R27" s="27">
        <f t="shared" si="1"/>
        <v>-6052798</v>
      </c>
      <c r="S27" s="27">
        <f t="shared" si="1"/>
        <v>-2991952</v>
      </c>
      <c r="T27" s="27">
        <f t="shared" si="1"/>
        <v>0</v>
      </c>
      <c r="U27" s="27">
        <f t="shared" si="1"/>
        <v>-11467259</v>
      </c>
      <c r="V27" s="27">
        <f t="shared" si="1"/>
        <v>-14459211</v>
      </c>
      <c r="W27" s="27">
        <f t="shared" si="1"/>
        <v>-44758226</v>
      </c>
      <c r="X27" s="27">
        <f t="shared" si="1"/>
        <v>-79722791</v>
      </c>
      <c r="Y27" s="27">
        <f t="shared" si="1"/>
        <v>34964565</v>
      </c>
      <c r="Z27" s="28">
        <f>+IF(X27&lt;&gt;0,+(Y27/X27)*100,0)</f>
        <v>-43.8576780383918</v>
      </c>
      <c r="AA27" s="29">
        <f>SUM(AA21:AA26)</f>
        <v>-79722791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-139960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-139960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52119006</v>
      </c>
      <c r="D38" s="31">
        <f>+D17+D27+D36</f>
        <v>0</v>
      </c>
      <c r="E38" s="32">
        <f t="shared" si="3"/>
        <v>-22996341</v>
      </c>
      <c r="F38" s="33">
        <f t="shared" si="3"/>
        <v>-46327553</v>
      </c>
      <c r="G38" s="33">
        <f t="shared" si="3"/>
        <v>47193423</v>
      </c>
      <c r="H38" s="33">
        <f t="shared" si="3"/>
        <v>-11438885</v>
      </c>
      <c r="I38" s="33">
        <f t="shared" si="3"/>
        <v>-8596429</v>
      </c>
      <c r="J38" s="33">
        <f t="shared" si="3"/>
        <v>27158109</v>
      </c>
      <c r="K38" s="33">
        <f t="shared" si="3"/>
        <v>-13750718</v>
      </c>
      <c r="L38" s="33">
        <f t="shared" si="3"/>
        <v>-4102974</v>
      </c>
      <c r="M38" s="33">
        <f t="shared" si="3"/>
        <v>40780186</v>
      </c>
      <c r="N38" s="33">
        <f t="shared" si="3"/>
        <v>22926494</v>
      </c>
      <c r="O38" s="33">
        <f t="shared" si="3"/>
        <v>-9033697</v>
      </c>
      <c r="P38" s="33">
        <f t="shared" si="3"/>
        <v>-16352448</v>
      </c>
      <c r="Q38" s="33">
        <f t="shared" si="3"/>
        <v>22100965</v>
      </c>
      <c r="R38" s="33">
        <f t="shared" si="3"/>
        <v>-3285180</v>
      </c>
      <c r="S38" s="33">
        <f t="shared" si="3"/>
        <v>-9069221</v>
      </c>
      <c r="T38" s="33">
        <f t="shared" si="3"/>
        <v>-16777569</v>
      </c>
      <c r="U38" s="33">
        <f t="shared" si="3"/>
        <v>-43528418</v>
      </c>
      <c r="V38" s="33">
        <f t="shared" si="3"/>
        <v>-69375208</v>
      </c>
      <c r="W38" s="33">
        <f t="shared" si="3"/>
        <v>-22575785</v>
      </c>
      <c r="X38" s="33">
        <f t="shared" si="3"/>
        <v>-46327553</v>
      </c>
      <c r="Y38" s="33">
        <f t="shared" si="3"/>
        <v>23751768</v>
      </c>
      <c r="Z38" s="34">
        <f>+IF(X38&lt;&gt;0,+(Y38/X38)*100,0)</f>
        <v>-51.26920474301762</v>
      </c>
      <c r="AA38" s="35">
        <f>+AA17+AA27+AA36</f>
        <v>-46327553</v>
      </c>
    </row>
    <row r="39" spans="1:27" ht="13.5">
      <c r="A39" s="22" t="s">
        <v>59</v>
      </c>
      <c r="B39" s="16"/>
      <c r="C39" s="31">
        <v>22508057</v>
      </c>
      <c r="D39" s="31"/>
      <c r="E39" s="32">
        <v>38096825</v>
      </c>
      <c r="F39" s="33">
        <v>74627063</v>
      </c>
      <c r="G39" s="33">
        <v>74626992</v>
      </c>
      <c r="H39" s="33">
        <v>121820415</v>
      </c>
      <c r="I39" s="33">
        <v>110381530</v>
      </c>
      <c r="J39" s="33">
        <v>74626992</v>
      </c>
      <c r="K39" s="33">
        <v>101785101</v>
      </c>
      <c r="L39" s="33">
        <v>88034383</v>
      </c>
      <c r="M39" s="33">
        <v>83931409</v>
      </c>
      <c r="N39" s="33">
        <v>101785101</v>
      </c>
      <c r="O39" s="33">
        <v>124711595</v>
      </c>
      <c r="P39" s="33">
        <v>115677898</v>
      </c>
      <c r="Q39" s="33">
        <v>99325450</v>
      </c>
      <c r="R39" s="33">
        <v>124711595</v>
      </c>
      <c r="S39" s="33">
        <v>121426415</v>
      </c>
      <c r="T39" s="33">
        <v>112357194</v>
      </c>
      <c r="U39" s="33">
        <v>95579625</v>
      </c>
      <c r="V39" s="33">
        <v>121426415</v>
      </c>
      <c r="W39" s="33">
        <v>74626992</v>
      </c>
      <c r="X39" s="33">
        <v>74627063</v>
      </c>
      <c r="Y39" s="33">
        <v>-71</v>
      </c>
      <c r="Z39" s="34"/>
      <c r="AA39" s="35">
        <v>74627063</v>
      </c>
    </row>
    <row r="40" spans="1:27" ht="13.5">
      <c r="A40" s="41" t="s">
        <v>60</v>
      </c>
      <c r="B40" s="42"/>
      <c r="C40" s="43">
        <v>74627063</v>
      </c>
      <c r="D40" s="43"/>
      <c r="E40" s="44">
        <v>15100482</v>
      </c>
      <c r="F40" s="45">
        <v>28299510</v>
      </c>
      <c r="G40" s="45">
        <v>121820415</v>
      </c>
      <c r="H40" s="45">
        <v>110381530</v>
      </c>
      <c r="I40" s="45">
        <v>101785101</v>
      </c>
      <c r="J40" s="45">
        <v>101785101</v>
      </c>
      <c r="K40" s="45">
        <v>88034383</v>
      </c>
      <c r="L40" s="45">
        <v>83931409</v>
      </c>
      <c r="M40" s="45">
        <v>124711595</v>
      </c>
      <c r="N40" s="45">
        <v>124711595</v>
      </c>
      <c r="O40" s="45">
        <v>115677898</v>
      </c>
      <c r="P40" s="45">
        <v>99325450</v>
      </c>
      <c r="Q40" s="45">
        <v>121426415</v>
      </c>
      <c r="R40" s="45">
        <v>115677898</v>
      </c>
      <c r="S40" s="45">
        <v>112357194</v>
      </c>
      <c r="T40" s="45">
        <v>95579625</v>
      </c>
      <c r="U40" s="45">
        <v>52051207</v>
      </c>
      <c r="V40" s="45">
        <v>52051207</v>
      </c>
      <c r="W40" s="45">
        <v>52051207</v>
      </c>
      <c r="X40" s="45">
        <v>28299510</v>
      </c>
      <c r="Y40" s="45">
        <v>23751697</v>
      </c>
      <c r="Z40" s="46">
        <v>83.93</v>
      </c>
      <c r="AA40" s="47">
        <v>28299510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95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17133092</v>
      </c>
      <c r="D6" s="17"/>
      <c r="E6" s="18">
        <v>18273024</v>
      </c>
      <c r="F6" s="19">
        <v>21304625</v>
      </c>
      <c r="G6" s="19">
        <v>1384533</v>
      </c>
      <c r="H6" s="19">
        <v>1416147</v>
      </c>
      <c r="I6" s="19">
        <v>1547234</v>
      </c>
      <c r="J6" s="19">
        <v>4347914</v>
      </c>
      <c r="K6" s="19">
        <v>1528479</v>
      </c>
      <c r="L6" s="19">
        <v>1354912</v>
      </c>
      <c r="M6" s="19">
        <v>3460271</v>
      </c>
      <c r="N6" s="19">
        <v>6343662</v>
      </c>
      <c r="O6" s="19">
        <v>1985014</v>
      </c>
      <c r="P6" s="19">
        <v>2568579</v>
      </c>
      <c r="Q6" s="19">
        <v>1285289</v>
      </c>
      <c r="R6" s="19">
        <v>5838882</v>
      </c>
      <c r="S6" s="19">
        <v>1811987</v>
      </c>
      <c r="T6" s="19">
        <v>1632904</v>
      </c>
      <c r="U6" s="19">
        <v>1947230</v>
      </c>
      <c r="V6" s="19">
        <v>5392121</v>
      </c>
      <c r="W6" s="19">
        <v>21922579</v>
      </c>
      <c r="X6" s="19">
        <v>21304625</v>
      </c>
      <c r="Y6" s="19">
        <v>617954</v>
      </c>
      <c r="Z6" s="20">
        <v>2.9</v>
      </c>
      <c r="AA6" s="21">
        <v>21304625</v>
      </c>
    </row>
    <row r="7" spans="1:27" ht="13.5">
      <c r="A7" s="22" t="s">
        <v>34</v>
      </c>
      <c r="B7" s="16"/>
      <c r="C7" s="17">
        <v>2827554</v>
      </c>
      <c r="D7" s="17"/>
      <c r="E7" s="18">
        <v>3606780</v>
      </c>
      <c r="F7" s="19">
        <v>3005642</v>
      </c>
      <c r="G7" s="19">
        <v>250180</v>
      </c>
      <c r="H7" s="19">
        <v>184304</v>
      </c>
      <c r="I7" s="19">
        <v>317229</v>
      </c>
      <c r="J7" s="19">
        <v>751713</v>
      </c>
      <c r="K7" s="19">
        <v>259303</v>
      </c>
      <c r="L7" s="19">
        <v>232803</v>
      </c>
      <c r="M7" s="19">
        <v>124879</v>
      </c>
      <c r="N7" s="19">
        <v>616985</v>
      </c>
      <c r="O7" s="19">
        <v>190184</v>
      </c>
      <c r="P7" s="19">
        <v>238666</v>
      </c>
      <c r="Q7" s="19">
        <v>196323</v>
      </c>
      <c r="R7" s="19">
        <v>625173</v>
      </c>
      <c r="S7" s="19">
        <v>207115</v>
      </c>
      <c r="T7" s="19">
        <v>222602</v>
      </c>
      <c r="U7" s="19">
        <v>89405</v>
      </c>
      <c r="V7" s="19">
        <v>519122</v>
      </c>
      <c r="W7" s="19">
        <v>2512993</v>
      </c>
      <c r="X7" s="19">
        <v>3005642</v>
      </c>
      <c r="Y7" s="19">
        <v>-492649</v>
      </c>
      <c r="Z7" s="20">
        <v>-16.39</v>
      </c>
      <c r="AA7" s="21">
        <v>3005642</v>
      </c>
    </row>
    <row r="8" spans="1:27" ht="13.5">
      <c r="A8" s="22" t="s">
        <v>35</v>
      </c>
      <c r="B8" s="16"/>
      <c r="C8" s="17">
        <v>2862469</v>
      </c>
      <c r="D8" s="17"/>
      <c r="E8" s="18">
        <v>3636228</v>
      </c>
      <c r="F8" s="19">
        <v>3430739</v>
      </c>
      <c r="G8" s="19">
        <v>226371</v>
      </c>
      <c r="H8" s="19">
        <v>223049</v>
      </c>
      <c r="I8" s="19">
        <v>246483</v>
      </c>
      <c r="J8" s="19">
        <v>695903</v>
      </c>
      <c r="K8" s="19">
        <v>244648</v>
      </c>
      <c r="L8" s="19">
        <v>248105</v>
      </c>
      <c r="M8" s="19">
        <v>201832</v>
      </c>
      <c r="N8" s="19">
        <v>694585</v>
      </c>
      <c r="O8" s="19">
        <v>238276</v>
      </c>
      <c r="P8" s="19">
        <v>230786</v>
      </c>
      <c r="Q8" s="19">
        <v>269155</v>
      </c>
      <c r="R8" s="19">
        <v>738217</v>
      </c>
      <c r="S8" s="19">
        <v>231698</v>
      </c>
      <c r="T8" s="19">
        <v>339597</v>
      </c>
      <c r="U8" s="19">
        <v>273294</v>
      </c>
      <c r="V8" s="19">
        <v>844589</v>
      </c>
      <c r="W8" s="19">
        <v>2973294</v>
      </c>
      <c r="X8" s="19">
        <v>3430739</v>
      </c>
      <c r="Y8" s="19">
        <v>-457445</v>
      </c>
      <c r="Z8" s="20">
        <v>-13.33</v>
      </c>
      <c r="AA8" s="21">
        <v>3430739</v>
      </c>
    </row>
    <row r="9" spans="1:27" ht="13.5">
      <c r="A9" s="22" t="s">
        <v>36</v>
      </c>
      <c r="B9" s="16"/>
      <c r="C9" s="17">
        <v>126119379</v>
      </c>
      <c r="D9" s="17"/>
      <c r="E9" s="18">
        <v>127839150</v>
      </c>
      <c r="F9" s="19">
        <v>127839150</v>
      </c>
      <c r="G9" s="19">
        <v>51651150</v>
      </c>
      <c r="H9" s="19">
        <v>3620000</v>
      </c>
      <c r="I9" s="19"/>
      <c r="J9" s="19">
        <v>55271150</v>
      </c>
      <c r="K9" s="19"/>
      <c r="L9" s="19"/>
      <c r="M9" s="19">
        <v>39195000</v>
      </c>
      <c r="N9" s="19">
        <v>39195000</v>
      </c>
      <c r="O9" s="19"/>
      <c r="P9" s="19"/>
      <c r="Q9" s="19">
        <v>30083000</v>
      </c>
      <c r="R9" s="19">
        <v>30083000</v>
      </c>
      <c r="S9" s="19"/>
      <c r="T9" s="19"/>
      <c r="U9" s="19"/>
      <c r="V9" s="19"/>
      <c r="W9" s="19">
        <v>124549150</v>
      </c>
      <c r="X9" s="19">
        <v>127839150</v>
      </c>
      <c r="Y9" s="19">
        <v>-3290000</v>
      </c>
      <c r="Z9" s="20">
        <v>-2.57</v>
      </c>
      <c r="AA9" s="21">
        <v>127839150</v>
      </c>
    </row>
    <row r="10" spans="1:27" ht="13.5">
      <c r="A10" s="22" t="s">
        <v>37</v>
      </c>
      <c r="B10" s="16"/>
      <c r="C10" s="17">
        <v>31348317</v>
      </c>
      <c r="D10" s="17"/>
      <c r="E10" s="18">
        <v>42787851</v>
      </c>
      <c r="F10" s="19">
        <v>46787850</v>
      </c>
      <c r="G10" s="19">
        <v>14484850</v>
      </c>
      <c r="H10" s="19"/>
      <c r="I10" s="19"/>
      <c r="J10" s="19">
        <v>14484850</v>
      </c>
      <c r="K10" s="19"/>
      <c r="L10" s="19"/>
      <c r="M10" s="19">
        <v>12000000</v>
      </c>
      <c r="N10" s="19">
        <v>12000000</v>
      </c>
      <c r="O10" s="19">
        <v>1333333</v>
      </c>
      <c r="P10" s="19"/>
      <c r="Q10" s="19">
        <v>11636333</v>
      </c>
      <c r="R10" s="19">
        <v>12969666</v>
      </c>
      <c r="S10" s="19"/>
      <c r="T10" s="19"/>
      <c r="U10" s="19"/>
      <c r="V10" s="19"/>
      <c r="W10" s="19">
        <v>39454516</v>
      </c>
      <c r="X10" s="19">
        <v>46787850</v>
      </c>
      <c r="Y10" s="19">
        <v>-7333334</v>
      </c>
      <c r="Z10" s="20">
        <v>-15.67</v>
      </c>
      <c r="AA10" s="21">
        <v>46787850</v>
      </c>
    </row>
    <row r="11" spans="1:27" ht="13.5">
      <c r="A11" s="22" t="s">
        <v>38</v>
      </c>
      <c r="B11" s="16"/>
      <c r="C11" s="17">
        <v>1677647</v>
      </c>
      <c r="D11" s="17"/>
      <c r="E11" s="18">
        <v>2450004</v>
      </c>
      <c r="F11" s="19">
        <v>2499066</v>
      </c>
      <c r="G11" s="19">
        <v>240568</v>
      </c>
      <c r="H11" s="19">
        <v>457076</v>
      </c>
      <c r="I11" s="19">
        <v>228263</v>
      </c>
      <c r="J11" s="19">
        <v>925907</v>
      </c>
      <c r="K11" s="19">
        <v>131352</v>
      </c>
      <c r="L11" s="19">
        <v>74232</v>
      </c>
      <c r="M11" s="19">
        <v>152194</v>
      </c>
      <c r="N11" s="19">
        <v>357778</v>
      </c>
      <c r="O11" s="19">
        <v>157456</v>
      </c>
      <c r="P11" s="19">
        <v>6446</v>
      </c>
      <c r="Q11" s="19">
        <v>42559</v>
      </c>
      <c r="R11" s="19">
        <v>206461</v>
      </c>
      <c r="S11" s="19">
        <v>81822</v>
      </c>
      <c r="T11" s="19">
        <v>116858</v>
      </c>
      <c r="U11" s="19">
        <v>38517</v>
      </c>
      <c r="V11" s="19">
        <v>237197</v>
      </c>
      <c r="W11" s="19">
        <v>1727343</v>
      </c>
      <c r="X11" s="19">
        <v>2499066</v>
      </c>
      <c r="Y11" s="19">
        <v>-771723</v>
      </c>
      <c r="Z11" s="20">
        <v>-30.88</v>
      </c>
      <c r="AA11" s="21">
        <v>2499066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-127235071</v>
      </c>
      <c r="D14" s="17"/>
      <c r="E14" s="18">
        <v>-127909140</v>
      </c>
      <c r="F14" s="19">
        <v>-131597827</v>
      </c>
      <c r="G14" s="19">
        <v>-11541773</v>
      </c>
      <c r="H14" s="19">
        <v>-6680279</v>
      </c>
      <c r="I14" s="19">
        <v>-16545168</v>
      </c>
      <c r="J14" s="19">
        <v>-34767220</v>
      </c>
      <c r="K14" s="19">
        <v>-10270691</v>
      </c>
      <c r="L14" s="19">
        <v>-9475164</v>
      </c>
      <c r="M14" s="19">
        <v>-17392510</v>
      </c>
      <c r="N14" s="19">
        <v>-37138365</v>
      </c>
      <c r="O14" s="19">
        <v>-8677511</v>
      </c>
      <c r="P14" s="19">
        <v>-13558920</v>
      </c>
      <c r="Q14" s="19">
        <v>-11579289</v>
      </c>
      <c r="R14" s="19">
        <v>-33815720</v>
      </c>
      <c r="S14" s="19">
        <v>-14634159</v>
      </c>
      <c r="T14" s="19">
        <v>-8104210</v>
      </c>
      <c r="U14" s="19">
        <v>-15983735</v>
      </c>
      <c r="V14" s="19">
        <v>-38722104</v>
      </c>
      <c r="W14" s="19">
        <v>-144443409</v>
      </c>
      <c r="X14" s="19">
        <v>-131597827</v>
      </c>
      <c r="Y14" s="19">
        <v>-12845582</v>
      </c>
      <c r="Z14" s="20">
        <v>9.76</v>
      </c>
      <c r="AA14" s="21">
        <v>-131597827</v>
      </c>
    </row>
    <row r="15" spans="1:27" ht="13.5">
      <c r="A15" s="22" t="s">
        <v>42</v>
      </c>
      <c r="B15" s="16"/>
      <c r="C15" s="17">
        <v>-1147305</v>
      </c>
      <c r="D15" s="17"/>
      <c r="E15" s="18">
        <v>-200004</v>
      </c>
      <c r="F15" s="19">
        <v>-199998</v>
      </c>
      <c r="G15" s="19">
        <v>-237</v>
      </c>
      <c r="H15" s="19">
        <v>-1132</v>
      </c>
      <c r="I15" s="19"/>
      <c r="J15" s="19">
        <v>-1369</v>
      </c>
      <c r="K15" s="19">
        <v>-1197</v>
      </c>
      <c r="L15" s="19">
        <v>-892</v>
      </c>
      <c r="M15" s="19"/>
      <c r="N15" s="19">
        <v>-2089</v>
      </c>
      <c r="O15" s="19">
        <v>-775</v>
      </c>
      <c r="P15" s="19">
        <v>-2468</v>
      </c>
      <c r="Q15" s="19">
        <v>-127</v>
      </c>
      <c r="R15" s="19">
        <v>-3370</v>
      </c>
      <c r="S15" s="19">
        <v>-723</v>
      </c>
      <c r="T15" s="19">
        <v>-1723</v>
      </c>
      <c r="U15" s="19">
        <v>-347</v>
      </c>
      <c r="V15" s="19">
        <v>-2793</v>
      </c>
      <c r="W15" s="19">
        <v>-9621</v>
      </c>
      <c r="X15" s="19">
        <v>-199998</v>
      </c>
      <c r="Y15" s="19">
        <v>190377</v>
      </c>
      <c r="Z15" s="20">
        <v>-95.19</v>
      </c>
      <c r="AA15" s="21">
        <v>-199998</v>
      </c>
    </row>
    <row r="16" spans="1:27" ht="13.5">
      <c r="A16" s="22" t="s">
        <v>43</v>
      </c>
      <c r="B16" s="16"/>
      <c r="C16" s="17">
        <v>-90832</v>
      </c>
      <c r="D16" s="17"/>
      <c r="E16" s="18">
        <v>-150000</v>
      </c>
      <c r="F16" s="19">
        <v>-142501</v>
      </c>
      <c r="G16" s="19"/>
      <c r="H16" s="19">
        <v>-49608</v>
      </c>
      <c r="I16" s="19">
        <v>-10878</v>
      </c>
      <c r="J16" s="19">
        <v>-60486</v>
      </c>
      <c r="K16" s="19"/>
      <c r="L16" s="19"/>
      <c r="M16" s="19"/>
      <c r="N16" s="19"/>
      <c r="O16" s="19"/>
      <c r="P16" s="19"/>
      <c r="Q16" s="19"/>
      <c r="R16" s="19"/>
      <c r="S16" s="19"/>
      <c r="T16" s="19">
        <v>-35413</v>
      </c>
      <c r="U16" s="19"/>
      <c r="V16" s="19">
        <v>-35413</v>
      </c>
      <c r="W16" s="19">
        <v>-95899</v>
      </c>
      <c r="X16" s="19">
        <v>-142501</v>
      </c>
      <c r="Y16" s="19">
        <v>46602</v>
      </c>
      <c r="Z16" s="20">
        <v>-32.7</v>
      </c>
      <c r="AA16" s="21">
        <v>-142501</v>
      </c>
    </row>
    <row r="17" spans="1:27" ht="13.5">
      <c r="A17" s="23" t="s">
        <v>44</v>
      </c>
      <c r="B17" s="24"/>
      <c r="C17" s="25">
        <f aca="true" t="shared" si="0" ref="C17:Y17">SUM(C6:C16)</f>
        <v>53495250</v>
      </c>
      <c r="D17" s="25">
        <f>SUM(D6:D16)</f>
        <v>0</v>
      </c>
      <c r="E17" s="26">
        <f t="shared" si="0"/>
        <v>70333893</v>
      </c>
      <c r="F17" s="27">
        <f t="shared" si="0"/>
        <v>72926746</v>
      </c>
      <c r="G17" s="27">
        <f t="shared" si="0"/>
        <v>56695642</v>
      </c>
      <c r="H17" s="27">
        <f t="shared" si="0"/>
        <v>-830443</v>
      </c>
      <c r="I17" s="27">
        <f t="shared" si="0"/>
        <v>-14216837</v>
      </c>
      <c r="J17" s="27">
        <f t="shared" si="0"/>
        <v>41648362</v>
      </c>
      <c r="K17" s="27">
        <f t="shared" si="0"/>
        <v>-8108106</v>
      </c>
      <c r="L17" s="27">
        <f t="shared" si="0"/>
        <v>-7566004</v>
      </c>
      <c r="M17" s="27">
        <f t="shared" si="0"/>
        <v>37741666</v>
      </c>
      <c r="N17" s="27">
        <f t="shared" si="0"/>
        <v>22067556</v>
      </c>
      <c r="O17" s="27">
        <f t="shared" si="0"/>
        <v>-4774023</v>
      </c>
      <c r="P17" s="27">
        <f t="shared" si="0"/>
        <v>-10516911</v>
      </c>
      <c r="Q17" s="27">
        <f t="shared" si="0"/>
        <v>31933243</v>
      </c>
      <c r="R17" s="27">
        <f t="shared" si="0"/>
        <v>16642309</v>
      </c>
      <c r="S17" s="27">
        <f t="shared" si="0"/>
        <v>-12302260</v>
      </c>
      <c r="T17" s="27">
        <f t="shared" si="0"/>
        <v>-5829385</v>
      </c>
      <c r="U17" s="27">
        <f t="shared" si="0"/>
        <v>-13635636</v>
      </c>
      <c r="V17" s="27">
        <f t="shared" si="0"/>
        <v>-31767281</v>
      </c>
      <c r="W17" s="27">
        <f t="shared" si="0"/>
        <v>48590946</v>
      </c>
      <c r="X17" s="27">
        <f t="shared" si="0"/>
        <v>72926746</v>
      </c>
      <c r="Y17" s="27">
        <f t="shared" si="0"/>
        <v>-24335800</v>
      </c>
      <c r="Z17" s="28">
        <f>+IF(X17&lt;&gt;0,+(Y17/X17)*100,0)</f>
        <v>-33.37019863741075</v>
      </c>
      <c r="AA17" s="29">
        <f>SUM(AA6:AA16)</f>
        <v>72926746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>
        <v>576185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576185</v>
      </c>
      <c r="Y21" s="36">
        <v>-576185</v>
      </c>
      <c r="Z21" s="37">
        <v>-100</v>
      </c>
      <c r="AA21" s="38">
        <v>576185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-48956109</v>
      </c>
      <c r="D26" s="17"/>
      <c r="E26" s="18">
        <v>-58590000</v>
      </c>
      <c r="F26" s="19">
        <v>-55359357</v>
      </c>
      <c r="G26" s="19">
        <v>-3536487</v>
      </c>
      <c r="H26" s="19">
        <v>-10083403</v>
      </c>
      <c r="I26" s="19">
        <v>-9184904</v>
      </c>
      <c r="J26" s="19">
        <v>-22804794</v>
      </c>
      <c r="K26" s="19">
        <v>-5151402</v>
      </c>
      <c r="L26" s="19">
        <v>-722076</v>
      </c>
      <c r="M26" s="19">
        <v>-15594025</v>
      </c>
      <c r="N26" s="19">
        <v>-21467503</v>
      </c>
      <c r="O26" s="19">
        <v>-541590</v>
      </c>
      <c r="P26" s="19">
        <v>-3645057</v>
      </c>
      <c r="Q26" s="19">
        <v>-3224248</v>
      </c>
      <c r="R26" s="19">
        <v>-7410895</v>
      </c>
      <c r="S26" s="19">
        <v>-3541798</v>
      </c>
      <c r="T26" s="19">
        <v>-85469</v>
      </c>
      <c r="U26" s="19">
        <v>-1855128</v>
      </c>
      <c r="V26" s="19">
        <v>-5482395</v>
      </c>
      <c r="W26" s="19">
        <v>-57165587</v>
      </c>
      <c r="X26" s="19">
        <v>-55359357</v>
      </c>
      <c r="Y26" s="19">
        <v>-1806230</v>
      </c>
      <c r="Z26" s="20">
        <v>3.26</v>
      </c>
      <c r="AA26" s="21">
        <v>-55359357</v>
      </c>
    </row>
    <row r="27" spans="1:27" ht="13.5">
      <c r="A27" s="23" t="s">
        <v>51</v>
      </c>
      <c r="B27" s="24"/>
      <c r="C27" s="25">
        <f aca="true" t="shared" si="1" ref="C27:Y27">SUM(C21:C26)</f>
        <v>-48956109</v>
      </c>
      <c r="D27" s="25">
        <f>SUM(D21:D26)</f>
        <v>0</v>
      </c>
      <c r="E27" s="26">
        <f t="shared" si="1"/>
        <v>-58590000</v>
      </c>
      <c r="F27" s="27">
        <f t="shared" si="1"/>
        <v>-54783172</v>
      </c>
      <c r="G27" s="27">
        <f t="shared" si="1"/>
        <v>-3536487</v>
      </c>
      <c r="H27" s="27">
        <f t="shared" si="1"/>
        <v>-10083403</v>
      </c>
      <c r="I27" s="27">
        <f t="shared" si="1"/>
        <v>-9184904</v>
      </c>
      <c r="J27" s="27">
        <f t="shared" si="1"/>
        <v>-22804794</v>
      </c>
      <c r="K27" s="27">
        <f t="shared" si="1"/>
        <v>-5151402</v>
      </c>
      <c r="L27" s="27">
        <f t="shared" si="1"/>
        <v>-722076</v>
      </c>
      <c r="M27" s="27">
        <f t="shared" si="1"/>
        <v>-15594025</v>
      </c>
      <c r="N27" s="27">
        <f t="shared" si="1"/>
        <v>-21467503</v>
      </c>
      <c r="O27" s="27">
        <f t="shared" si="1"/>
        <v>-541590</v>
      </c>
      <c r="P27" s="27">
        <f t="shared" si="1"/>
        <v>-3645057</v>
      </c>
      <c r="Q27" s="27">
        <f t="shared" si="1"/>
        <v>-3224248</v>
      </c>
      <c r="R27" s="27">
        <f t="shared" si="1"/>
        <v>-7410895</v>
      </c>
      <c r="S27" s="27">
        <f t="shared" si="1"/>
        <v>-3541798</v>
      </c>
      <c r="T27" s="27">
        <f t="shared" si="1"/>
        <v>-85469</v>
      </c>
      <c r="U27" s="27">
        <f t="shared" si="1"/>
        <v>-1855128</v>
      </c>
      <c r="V27" s="27">
        <f t="shared" si="1"/>
        <v>-5482395</v>
      </c>
      <c r="W27" s="27">
        <f t="shared" si="1"/>
        <v>-57165587</v>
      </c>
      <c r="X27" s="27">
        <f t="shared" si="1"/>
        <v>-54783172</v>
      </c>
      <c r="Y27" s="27">
        <f t="shared" si="1"/>
        <v>-2382415</v>
      </c>
      <c r="Z27" s="28">
        <f>+IF(X27&lt;&gt;0,+(Y27/X27)*100,0)</f>
        <v>4.348808060986318</v>
      </c>
      <c r="AA27" s="29">
        <f>SUM(AA21:AA26)</f>
        <v>-54783172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-2222957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-2222957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2316184</v>
      </c>
      <c r="D38" s="31">
        <f>+D17+D27+D36</f>
        <v>0</v>
      </c>
      <c r="E38" s="32">
        <f t="shared" si="3"/>
        <v>11743893</v>
      </c>
      <c r="F38" s="33">
        <f t="shared" si="3"/>
        <v>18143574</v>
      </c>
      <c r="G38" s="33">
        <f t="shared" si="3"/>
        <v>53159155</v>
      </c>
      <c r="H38" s="33">
        <f t="shared" si="3"/>
        <v>-10913846</v>
      </c>
      <c r="I38" s="33">
        <f t="shared" si="3"/>
        <v>-23401741</v>
      </c>
      <c r="J38" s="33">
        <f t="shared" si="3"/>
        <v>18843568</v>
      </c>
      <c r="K38" s="33">
        <f t="shared" si="3"/>
        <v>-13259508</v>
      </c>
      <c r="L38" s="33">
        <f t="shared" si="3"/>
        <v>-8288080</v>
      </c>
      <c r="M38" s="33">
        <f t="shared" si="3"/>
        <v>22147641</v>
      </c>
      <c r="N38" s="33">
        <f t="shared" si="3"/>
        <v>600053</v>
      </c>
      <c r="O38" s="33">
        <f t="shared" si="3"/>
        <v>-5315613</v>
      </c>
      <c r="P38" s="33">
        <f t="shared" si="3"/>
        <v>-14161968</v>
      </c>
      <c r="Q38" s="33">
        <f t="shared" si="3"/>
        <v>28708995</v>
      </c>
      <c r="R38" s="33">
        <f t="shared" si="3"/>
        <v>9231414</v>
      </c>
      <c r="S38" s="33">
        <f t="shared" si="3"/>
        <v>-15844058</v>
      </c>
      <c r="T38" s="33">
        <f t="shared" si="3"/>
        <v>-5914854</v>
      </c>
      <c r="U38" s="33">
        <f t="shared" si="3"/>
        <v>-15490764</v>
      </c>
      <c r="V38" s="33">
        <f t="shared" si="3"/>
        <v>-37249676</v>
      </c>
      <c r="W38" s="33">
        <f t="shared" si="3"/>
        <v>-8574641</v>
      </c>
      <c r="X38" s="33">
        <f t="shared" si="3"/>
        <v>18143574</v>
      </c>
      <c r="Y38" s="33">
        <f t="shared" si="3"/>
        <v>-26718215</v>
      </c>
      <c r="Z38" s="34">
        <f>+IF(X38&lt;&gt;0,+(Y38/X38)*100,0)</f>
        <v>-147.25993346184165</v>
      </c>
      <c r="AA38" s="35">
        <f>+AA17+AA27+AA36</f>
        <v>18143574</v>
      </c>
    </row>
    <row r="39" spans="1:27" ht="13.5">
      <c r="A39" s="22" t="s">
        <v>59</v>
      </c>
      <c r="B39" s="16"/>
      <c r="C39" s="31">
        <v>13844711</v>
      </c>
      <c r="D39" s="31"/>
      <c r="E39" s="32">
        <v>14123687</v>
      </c>
      <c r="F39" s="33">
        <v>16160895</v>
      </c>
      <c r="G39" s="33">
        <v>16116992</v>
      </c>
      <c r="H39" s="33">
        <v>69276147</v>
      </c>
      <c r="I39" s="33">
        <v>58362301</v>
      </c>
      <c r="J39" s="33">
        <v>16116992</v>
      </c>
      <c r="K39" s="33">
        <v>34960560</v>
      </c>
      <c r="L39" s="33">
        <v>21701052</v>
      </c>
      <c r="M39" s="33">
        <v>13412972</v>
      </c>
      <c r="N39" s="33">
        <v>34960560</v>
      </c>
      <c r="O39" s="33">
        <v>35560613</v>
      </c>
      <c r="P39" s="33">
        <v>30245000</v>
      </c>
      <c r="Q39" s="33">
        <v>16083032</v>
      </c>
      <c r="R39" s="33">
        <v>35560613</v>
      </c>
      <c r="S39" s="33">
        <v>44792027</v>
      </c>
      <c r="T39" s="33">
        <v>28947969</v>
      </c>
      <c r="U39" s="33">
        <v>23033115</v>
      </c>
      <c r="V39" s="33">
        <v>44792027</v>
      </c>
      <c r="W39" s="33">
        <v>16116992</v>
      </c>
      <c r="X39" s="33">
        <v>16160895</v>
      </c>
      <c r="Y39" s="33">
        <v>-43903</v>
      </c>
      <c r="Z39" s="34">
        <v>-0.27</v>
      </c>
      <c r="AA39" s="35">
        <v>16160895</v>
      </c>
    </row>
    <row r="40" spans="1:27" ht="13.5">
      <c r="A40" s="41" t="s">
        <v>60</v>
      </c>
      <c r="B40" s="42"/>
      <c r="C40" s="43">
        <v>16160895</v>
      </c>
      <c r="D40" s="43"/>
      <c r="E40" s="44">
        <v>25867580</v>
      </c>
      <c r="F40" s="45">
        <v>34304469</v>
      </c>
      <c r="G40" s="45">
        <v>69276147</v>
      </c>
      <c r="H40" s="45">
        <v>58362301</v>
      </c>
      <c r="I40" s="45">
        <v>34960560</v>
      </c>
      <c r="J40" s="45">
        <v>34960560</v>
      </c>
      <c r="K40" s="45">
        <v>21701052</v>
      </c>
      <c r="L40" s="45">
        <v>13412972</v>
      </c>
      <c r="M40" s="45">
        <v>35560613</v>
      </c>
      <c r="N40" s="45">
        <v>35560613</v>
      </c>
      <c r="O40" s="45">
        <v>30245000</v>
      </c>
      <c r="P40" s="45">
        <v>16083032</v>
      </c>
      <c r="Q40" s="45">
        <v>44792027</v>
      </c>
      <c r="R40" s="45">
        <v>30245000</v>
      </c>
      <c r="S40" s="45">
        <v>28947969</v>
      </c>
      <c r="T40" s="45">
        <v>23033115</v>
      </c>
      <c r="U40" s="45">
        <v>7542351</v>
      </c>
      <c r="V40" s="45">
        <v>7542351</v>
      </c>
      <c r="W40" s="45">
        <v>7542351</v>
      </c>
      <c r="X40" s="45">
        <v>34304469</v>
      </c>
      <c r="Y40" s="45">
        <v>-26762118</v>
      </c>
      <c r="Z40" s="46">
        <v>-78.01</v>
      </c>
      <c r="AA40" s="47">
        <v>34304469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96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9816000</v>
      </c>
      <c r="F6" s="19">
        <v>5254688</v>
      </c>
      <c r="G6" s="19"/>
      <c r="H6" s="19">
        <v>309194</v>
      </c>
      <c r="I6" s="19">
        <v>325651</v>
      </c>
      <c r="J6" s="19">
        <v>634845</v>
      </c>
      <c r="K6" s="19">
        <v>254244</v>
      </c>
      <c r="L6" s="19">
        <v>1393513</v>
      </c>
      <c r="M6" s="19">
        <v>189766</v>
      </c>
      <c r="N6" s="19">
        <v>1837523</v>
      </c>
      <c r="O6" s="19">
        <v>313720</v>
      </c>
      <c r="P6" s="19">
        <v>802270</v>
      </c>
      <c r="Q6" s="19">
        <v>733165</v>
      </c>
      <c r="R6" s="19">
        <v>1849155</v>
      </c>
      <c r="S6" s="19">
        <v>1726746</v>
      </c>
      <c r="T6" s="19">
        <v>640268</v>
      </c>
      <c r="U6" s="19">
        <v>533700</v>
      </c>
      <c r="V6" s="19">
        <v>2900714</v>
      </c>
      <c r="W6" s="19">
        <v>7222237</v>
      </c>
      <c r="X6" s="19">
        <v>5254688</v>
      </c>
      <c r="Y6" s="19">
        <v>1967549</v>
      </c>
      <c r="Z6" s="20">
        <v>37.44</v>
      </c>
      <c r="AA6" s="21">
        <v>5254688</v>
      </c>
    </row>
    <row r="7" spans="1:27" ht="13.5">
      <c r="A7" s="22" t="s">
        <v>34</v>
      </c>
      <c r="B7" s="16"/>
      <c r="C7" s="17"/>
      <c r="D7" s="17"/>
      <c r="E7" s="18">
        <v>1359000</v>
      </c>
      <c r="F7" s="19">
        <v>680400</v>
      </c>
      <c r="G7" s="19"/>
      <c r="H7" s="19">
        <v>28316</v>
      </c>
      <c r="I7" s="19">
        <v>34806</v>
      </c>
      <c r="J7" s="19">
        <v>63122</v>
      </c>
      <c r="K7" s="19">
        <v>23194</v>
      </c>
      <c r="L7" s="19">
        <v>22521</v>
      </c>
      <c r="M7" s="19">
        <v>19006</v>
      </c>
      <c r="N7" s="19">
        <v>64721</v>
      </c>
      <c r="O7" s="19">
        <v>28667</v>
      </c>
      <c r="P7" s="19">
        <v>40492</v>
      </c>
      <c r="Q7" s="19">
        <v>135651</v>
      </c>
      <c r="R7" s="19">
        <v>204810</v>
      </c>
      <c r="S7" s="19">
        <v>24676</v>
      </c>
      <c r="T7" s="19">
        <v>32305</v>
      </c>
      <c r="U7" s="19">
        <v>30887</v>
      </c>
      <c r="V7" s="19">
        <v>87868</v>
      </c>
      <c r="W7" s="19">
        <v>420521</v>
      </c>
      <c r="X7" s="19">
        <v>680400</v>
      </c>
      <c r="Y7" s="19">
        <v>-259879</v>
      </c>
      <c r="Z7" s="20">
        <v>-38.2</v>
      </c>
      <c r="AA7" s="21">
        <v>680400</v>
      </c>
    </row>
    <row r="8" spans="1:27" ht="13.5">
      <c r="A8" s="22" t="s">
        <v>35</v>
      </c>
      <c r="B8" s="16"/>
      <c r="C8" s="17"/>
      <c r="D8" s="17"/>
      <c r="E8" s="18">
        <v>3213000</v>
      </c>
      <c r="F8" s="19">
        <v>10581000</v>
      </c>
      <c r="G8" s="19"/>
      <c r="H8" s="19">
        <v>155298</v>
      </c>
      <c r="I8" s="19">
        <v>184894</v>
      </c>
      <c r="J8" s="19">
        <v>340192</v>
      </c>
      <c r="K8" s="19">
        <v>218606</v>
      </c>
      <c r="L8" s="19">
        <v>165319</v>
      </c>
      <c r="M8" s="19">
        <v>134833</v>
      </c>
      <c r="N8" s="19">
        <v>518758</v>
      </c>
      <c r="O8" s="19">
        <v>420333</v>
      </c>
      <c r="P8" s="19">
        <v>145234</v>
      </c>
      <c r="Q8" s="19">
        <v>15012408</v>
      </c>
      <c r="R8" s="19">
        <v>15577975</v>
      </c>
      <c r="S8" s="19">
        <v>784291</v>
      </c>
      <c r="T8" s="19">
        <v>201051</v>
      </c>
      <c r="U8" s="19">
        <v>211286</v>
      </c>
      <c r="V8" s="19">
        <v>1196628</v>
      </c>
      <c r="W8" s="19">
        <v>17633553</v>
      </c>
      <c r="X8" s="19">
        <v>10581000</v>
      </c>
      <c r="Y8" s="19">
        <v>7052553</v>
      </c>
      <c r="Z8" s="20">
        <v>66.65</v>
      </c>
      <c r="AA8" s="21">
        <v>10581000</v>
      </c>
    </row>
    <row r="9" spans="1:27" ht="13.5">
      <c r="A9" s="22" t="s">
        <v>36</v>
      </c>
      <c r="B9" s="16"/>
      <c r="C9" s="17"/>
      <c r="D9" s="17"/>
      <c r="E9" s="18">
        <v>118168320</v>
      </c>
      <c r="F9" s="19">
        <v>111068320</v>
      </c>
      <c r="G9" s="19">
        <v>17116000</v>
      </c>
      <c r="H9" s="19">
        <v>26324000</v>
      </c>
      <c r="I9" s="19">
        <v>6000000</v>
      </c>
      <c r="J9" s="19">
        <v>49440000</v>
      </c>
      <c r="K9" s="19">
        <v>4000000</v>
      </c>
      <c r="L9" s="19">
        <v>7537000</v>
      </c>
      <c r="M9" s="19">
        <v>28460000</v>
      </c>
      <c r="N9" s="19">
        <v>39997000</v>
      </c>
      <c r="O9" s="19">
        <v>2000000</v>
      </c>
      <c r="P9" s="19">
        <v>3130000</v>
      </c>
      <c r="Q9" s="19">
        <v>23295800</v>
      </c>
      <c r="R9" s="19">
        <v>28425800</v>
      </c>
      <c r="S9" s="19"/>
      <c r="T9" s="19"/>
      <c r="U9" s="19"/>
      <c r="V9" s="19"/>
      <c r="W9" s="19">
        <v>117862800</v>
      </c>
      <c r="X9" s="19">
        <v>111068320</v>
      </c>
      <c r="Y9" s="19">
        <v>6794480</v>
      </c>
      <c r="Z9" s="20">
        <v>6.12</v>
      </c>
      <c r="AA9" s="21">
        <v>111068320</v>
      </c>
    </row>
    <row r="10" spans="1:27" ht="13.5">
      <c r="A10" s="22" t="s">
        <v>37</v>
      </c>
      <c r="B10" s="16"/>
      <c r="C10" s="17"/>
      <c r="D10" s="17"/>
      <c r="E10" s="18">
        <v>23800000</v>
      </c>
      <c r="F10" s="19">
        <v>23800000</v>
      </c>
      <c r="G10" s="19"/>
      <c r="H10" s="19"/>
      <c r="I10" s="19">
        <v>6892000</v>
      </c>
      <c r="J10" s="19">
        <v>6892000</v>
      </c>
      <c r="K10" s="19"/>
      <c r="L10" s="19"/>
      <c r="M10" s="19">
        <v>7366000</v>
      </c>
      <c r="N10" s="19">
        <v>7366000</v>
      </c>
      <c r="O10" s="19"/>
      <c r="P10" s="19"/>
      <c r="Q10" s="19">
        <v>9542000</v>
      </c>
      <c r="R10" s="19">
        <v>9542000</v>
      </c>
      <c r="S10" s="19"/>
      <c r="T10" s="19"/>
      <c r="U10" s="19"/>
      <c r="V10" s="19"/>
      <c r="W10" s="19">
        <v>23800000</v>
      </c>
      <c r="X10" s="19">
        <v>23800000</v>
      </c>
      <c r="Y10" s="19"/>
      <c r="Z10" s="20"/>
      <c r="AA10" s="21">
        <v>23800000</v>
      </c>
    </row>
    <row r="11" spans="1:27" ht="13.5">
      <c r="A11" s="22" t="s">
        <v>38</v>
      </c>
      <c r="B11" s="16"/>
      <c r="C11" s="17"/>
      <c r="D11" s="17"/>
      <c r="E11" s="18">
        <v>1037000</v>
      </c>
      <c r="F11" s="19">
        <v>769000</v>
      </c>
      <c r="G11" s="19"/>
      <c r="H11" s="19">
        <v>32551</v>
      </c>
      <c r="I11" s="19">
        <v>56552</v>
      </c>
      <c r="J11" s="19">
        <v>89103</v>
      </c>
      <c r="K11" s="19">
        <v>94474</v>
      </c>
      <c r="L11" s="19">
        <v>42043</v>
      </c>
      <c r="M11" s="19">
        <v>108242</v>
      </c>
      <c r="N11" s="19">
        <v>244759</v>
      </c>
      <c r="O11" s="19">
        <v>72500</v>
      </c>
      <c r="P11" s="19">
        <v>7116</v>
      </c>
      <c r="Q11" s="19">
        <v>50433</v>
      </c>
      <c r="R11" s="19">
        <v>130049</v>
      </c>
      <c r="S11" s="19">
        <v>65044</v>
      </c>
      <c r="T11" s="19">
        <v>16264</v>
      </c>
      <c r="U11" s="19">
        <v>15165</v>
      </c>
      <c r="V11" s="19">
        <v>96473</v>
      </c>
      <c r="W11" s="19">
        <v>560384</v>
      </c>
      <c r="X11" s="19">
        <v>769000</v>
      </c>
      <c r="Y11" s="19">
        <v>-208616</v>
      </c>
      <c r="Z11" s="20">
        <v>-27.13</v>
      </c>
      <c r="AA11" s="21">
        <v>769000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-101559430</v>
      </c>
      <c r="F14" s="19">
        <v>-106982000</v>
      </c>
      <c r="G14" s="19">
        <v>-8461723</v>
      </c>
      <c r="H14" s="19">
        <v>-8573019</v>
      </c>
      <c r="I14" s="19">
        <v>-12553327</v>
      </c>
      <c r="J14" s="19">
        <v>-29588069</v>
      </c>
      <c r="K14" s="19">
        <v>-10238897</v>
      </c>
      <c r="L14" s="19">
        <v>-9391641</v>
      </c>
      <c r="M14" s="19">
        <v>-16575879</v>
      </c>
      <c r="N14" s="19">
        <v>-36206417</v>
      </c>
      <c r="O14" s="19">
        <v>-8775089</v>
      </c>
      <c r="P14" s="19">
        <v>-9318098</v>
      </c>
      <c r="Q14" s="19">
        <v>-29282620</v>
      </c>
      <c r="R14" s="19">
        <v>-47375807</v>
      </c>
      <c r="S14" s="19">
        <v>-6680167</v>
      </c>
      <c r="T14" s="19">
        <v>-5191452</v>
      </c>
      <c r="U14" s="19">
        <v>-4654620</v>
      </c>
      <c r="V14" s="19">
        <v>-16526239</v>
      </c>
      <c r="W14" s="19">
        <v>-129696532</v>
      </c>
      <c r="X14" s="19">
        <v>-106982000</v>
      </c>
      <c r="Y14" s="19">
        <v>-22714532</v>
      </c>
      <c r="Z14" s="20">
        <v>21.23</v>
      </c>
      <c r="AA14" s="21">
        <v>-106982000</v>
      </c>
    </row>
    <row r="15" spans="1:27" ht="13.5">
      <c r="A15" s="22" t="s">
        <v>42</v>
      </c>
      <c r="B15" s="16"/>
      <c r="C15" s="17"/>
      <c r="D15" s="17"/>
      <c r="E15" s="18">
        <v>-350001</v>
      </c>
      <c r="F15" s="19">
        <v>-150000</v>
      </c>
      <c r="G15" s="19">
        <v>-52881</v>
      </c>
      <c r="H15" s="19">
        <v>-2745</v>
      </c>
      <c r="I15" s="19">
        <v>-599</v>
      </c>
      <c r="J15" s="19">
        <v>-56225</v>
      </c>
      <c r="K15" s="19">
        <v>-3437</v>
      </c>
      <c r="L15" s="19">
        <v>-140</v>
      </c>
      <c r="M15" s="19">
        <v>-5651</v>
      </c>
      <c r="N15" s="19">
        <v>-9228</v>
      </c>
      <c r="O15" s="19"/>
      <c r="P15" s="19">
        <v>-46559</v>
      </c>
      <c r="Q15" s="19"/>
      <c r="R15" s="19">
        <v>-46559</v>
      </c>
      <c r="S15" s="19"/>
      <c r="T15" s="19"/>
      <c r="U15" s="19"/>
      <c r="V15" s="19"/>
      <c r="W15" s="19">
        <v>-112012</v>
      </c>
      <c r="X15" s="19">
        <v>-150000</v>
      </c>
      <c r="Y15" s="19">
        <v>37988</v>
      </c>
      <c r="Z15" s="20">
        <v>-25.33</v>
      </c>
      <c r="AA15" s="21">
        <v>-150000</v>
      </c>
    </row>
    <row r="16" spans="1:27" ht="13.5">
      <c r="A16" s="22" t="s">
        <v>43</v>
      </c>
      <c r="B16" s="16"/>
      <c r="C16" s="17"/>
      <c r="D16" s="17"/>
      <c r="E16" s="18">
        <v>-20810000</v>
      </c>
      <c r="F16" s="19">
        <v>-20810000</v>
      </c>
      <c r="G16" s="19">
        <v>-2804090</v>
      </c>
      <c r="H16" s="19">
        <v>-26335</v>
      </c>
      <c r="I16" s="19">
        <v>-914046</v>
      </c>
      <c r="J16" s="19">
        <v>-3744471</v>
      </c>
      <c r="K16" s="19">
        <v>-3432260</v>
      </c>
      <c r="L16" s="19">
        <v>-3959761</v>
      </c>
      <c r="M16" s="19">
        <v>-4025000</v>
      </c>
      <c r="N16" s="19">
        <v>-11417021</v>
      </c>
      <c r="O16" s="19"/>
      <c r="P16" s="19">
        <v>-101712</v>
      </c>
      <c r="Q16" s="19">
        <v>-804108</v>
      </c>
      <c r="R16" s="19">
        <v>-905820</v>
      </c>
      <c r="S16" s="19">
        <v>-81000</v>
      </c>
      <c r="T16" s="19">
        <v>-81000</v>
      </c>
      <c r="U16" s="19"/>
      <c r="V16" s="19">
        <v>-162000</v>
      </c>
      <c r="W16" s="19">
        <v>-16229312</v>
      </c>
      <c r="X16" s="19">
        <v>-20810000</v>
      </c>
      <c r="Y16" s="19">
        <v>4580688</v>
      </c>
      <c r="Z16" s="20">
        <v>-22.01</v>
      </c>
      <c r="AA16" s="21">
        <v>-20810000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34673889</v>
      </c>
      <c r="F17" s="27">
        <f t="shared" si="0"/>
        <v>24211408</v>
      </c>
      <c r="G17" s="27">
        <f t="shared" si="0"/>
        <v>5797306</v>
      </c>
      <c r="H17" s="27">
        <f t="shared" si="0"/>
        <v>18247260</v>
      </c>
      <c r="I17" s="27">
        <f t="shared" si="0"/>
        <v>25931</v>
      </c>
      <c r="J17" s="27">
        <f t="shared" si="0"/>
        <v>24070497</v>
      </c>
      <c r="K17" s="27">
        <f t="shared" si="0"/>
        <v>-9084076</v>
      </c>
      <c r="L17" s="27">
        <f t="shared" si="0"/>
        <v>-4191146</v>
      </c>
      <c r="M17" s="27">
        <f t="shared" si="0"/>
        <v>15671317</v>
      </c>
      <c r="N17" s="27">
        <f t="shared" si="0"/>
        <v>2396095</v>
      </c>
      <c r="O17" s="27">
        <f t="shared" si="0"/>
        <v>-5939869</v>
      </c>
      <c r="P17" s="27">
        <f t="shared" si="0"/>
        <v>-5341257</v>
      </c>
      <c r="Q17" s="27">
        <f t="shared" si="0"/>
        <v>18682729</v>
      </c>
      <c r="R17" s="27">
        <f t="shared" si="0"/>
        <v>7401603</v>
      </c>
      <c r="S17" s="27">
        <f t="shared" si="0"/>
        <v>-4160410</v>
      </c>
      <c r="T17" s="27">
        <f t="shared" si="0"/>
        <v>-4382564</v>
      </c>
      <c r="U17" s="27">
        <f t="shared" si="0"/>
        <v>-3863582</v>
      </c>
      <c r="V17" s="27">
        <f t="shared" si="0"/>
        <v>-12406556</v>
      </c>
      <c r="W17" s="27">
        <f t="shared" si="0"/>
        <v>21461639</v>
      </c>
      <c r="X17" s="27">
        <f t="shared" si="0"/>
        <v>24211408</v>
      </c>
      <c r="Y17" s="27">
        <f t="shared" si="0"/>
        <v>-2749769</v>
      </c>
      <c r="Z17" s="28">
        <f>+IF(X17&lt;&gt;0,+(Y17/X17)*100,0)</f>
        <v>-11.357327917484188</v>
      </c>
      <c r="AA17" s="29">
        <f>SUM(AA6:AA16)</f>
        <v>24211408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-23800000</v>
      </c>
      <c r="F26" s="19">
        <v>-27048606</v>
      </c>
      <c r="G26" s="19">
        <v>-3590316</v>
      </c>
      <c r="H26" s="19"/>
      <c r="I26" s="19">
        <v>-3999350</v>
      </c>
      <c r="J26" s="19">
        <v>-7589666</v>
      </c>
      <c r="K26" s="19">
        <v>-526489</v>
      </c>
      <c r="L26" s="19">
        <v>-230280</v>
      </c>
      <c r="M26" s="19">
        <v>-4931173</v>
      </c>
      <c r="N26" s="19">
        <v>-5687942</v>
      </c>
      <c r="O26" s="19">
        <v>-2870325</v>
      </c>
      <c r="P26" s="19">
        <v>-155863</v>
      </c>
      <c r="Q26" s="19">
        <v>-6117796</v>
      </c>
      <c r="R26" s="19">
        <v>-9143984</v>
      </c>
      <c r="S26" s="19">
        <v>-584799</v>
      </c>
      <c r="T26" s="19">
        <v>-791925</v>
      </c>
      <c r="U26" s="19">
        <v>-514838</v>
      </c>
      <c r="V26" s="19">
        <v>-1891562</v>
      </c>
      <c r="W26" s="19">
        <v>-24313154</v>
      </c>
      <c r="X26" s="19">
        <v>-27048606</v>
      </c>
      <c r="Y26" s="19">
        <v>2735452</v>
      </c>
      <c r="Z26" s="20">
        <v>-10.11</v>
      </c>
      <c r="AA26" s="21">
        <v>-27048606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-23800000</v>
      </c>
      <c r="F27" s="27">
        <f t="shared" si="1"/>
        <v>-27048606</v>
      </c>
      <c r="G27" s="27">
        <f t="shared" si="1"/>
        <v>-3590316</v>
      </c>
      <c r="H27" s="27">
        <f t="shared" si="1"/>
        <v>0</v>
      </c>
      <c r="I27" s="27">
        <f t="shared" si="1"/>
        <v>-3999350</v>
      </c>
      <c r="J27" s="27">
        <f t="shared" si="1"/>
        <v>-7589666</v>
      </c>
      <c r="K27" s="27">
        <f t="shared" si="1"/>
        <v>-526489</v>
      </c>
      <c r="L27" s="27">
        <f t="shared" si="1"/>
        <v>-230280</v>
      </c>
      <c r="M27" s="27">
        <f t="shared" si="1"/>
        <v>-4931173</v>
      </c>
      <c r="N27" s="27">
        <f t="shared" si="1"/>
        <v>-5687942</v>
      </c>
      <c r="O27" s="27">
        <f t="shared" si="1"/>
        <v>-2870325</v>
      </c>
      <c r="P27" s="27">
        <f t="shared" si="1"/>
        <v>-155863</v>
      </c>
      <c r="Q27" s="27">
        <f t="shared" si="1"/>
        <v>-6117796</v>
      </c>
      <c r="R27" s="27">
        <f t="shared" si="1"/>
        <v>-9143984</v>
      </c>
      <c r="S27" s="27">
        <f t="shared" si="1"/>
        <v>-584799</v>
      </c>
      <c r="T27" s="27">
        <f t="shared" si="1"/>
        <v>-791925</v>
      </c>
      <c r="U27" s="27">
        <f t="shared" si="1"/>
        <v>-514838</v>
      </c>
      <c r="V27" s="27">
        <f t="shared" si="1"/>
        <v>-1891562</v>
      </c>
      <c r="W27" s="27">
        <f t="shared" si="1"/>
        <v>-24313154</v>
      </c>
      <c r="X27" s="27">
        <f t="shared" si="1"/>
        <v>-27048606</v>
      </c>
      <c r="Y27" s="27">
        <f t="shared" si="1"/>
        <v>2735452</v>
      </c>
      <c r="Z27" s="28">
        <f>+IF(X27&lt;&gt;0,+(Y27/X27)*100,0)</f>
        <v>-10.113097880164323</v>
      </c>
      <c r="AA27" s="29">
        <f>SUM(AA21:AA26)</f>
        <v>-27048606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-783476</v>
      </c>
      <c r="F35" s="19">
        <v>-850780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-850780</v>
      </c>
      <c r="Y35" s="19">
        <v>850780</v>
      </c>
      <c r="Z35" s="20">
        <v>-100</v>
      </c>
      <c r="AA35" s="21">
        <v>-850780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-783476</v>
      </c>
      <c r="F36" s="27">
        <f t="shared" si="2"/>
        <v>-850780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-850780</v>
      </c>
      <c r="Y36" s="27">
        <f t="shared" si="2"/>
        <v>850780</v>
      </c>
      <c r="Z36" s="28">
        <f>+IF(X36&lt;&gt;0,+(Y36/X36)*100,0)</f>
        <v>-100</v>
      </c>
      <c r="AA36" s="29">
        <f>SUM(AA31:AA35)</f>
        <v>-850780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10090413</v>
      </c>
      <c r="F38" s="33">
        <f t="shared" si="3"/>
        <v>-3687978</v>
      </c>
      <c r="G38" s="33">
        <f t="shared" si="3"/>
        <v>2206990</v>
      </c>
      <c r="H38" s="33">
        <f t="shared" si="3"/>
        <v>18247260</v>
      </c>
      <c r="I38" s="33">
        <f t="shared" si="3"/>
        <v>-3973419</v>
      </c>
      <c r="J38" s="33">
        <f t="shared" si="3"/>
        <v>16480831</v>
      </c>
      <c r="K38" s="33">
        <f t="shared" si="3"/>
        <v>-9610565</v>
      </c>
      <c r="L38" s="33">
        <f t="shared" si="3"/>
        <v>-4421426</v>
      </c>
      <c r="M38" s="33">
        <f t="shared" si="3"/>
        <v>10740144</v>
      </c>
      <c r="N38" s="33">
        <f t="shared" si="3"/>
        <v>-3291847</v>
      </c>
      <c r="O38" s="33">
        <f t="shared" si="3"/>
        <v>-8810194</v>
      </c>
      <c r="P38" s="33">
        <f t="shared" si="3"/>
        <v>-5497120</v>
      </c>
      <c r="Q38" s="33">
        <f t="shared" si="3"/>
        <v>12564933</v>
      </c>
      <c r="R38" s="33">
        <f t="shared" si="3"/>
        <v>-1742381</v>
      </c>
      <c r="S38" s="33">
        <f t="shared" si="3"/>
        <v>-4745209</v>
      </c>
      <c r="T38" s="33">
        <f t="shared" si="3"/>
        <v>-5174489</v>
      </c>
      <c r="U38" s="33">
        <f t="shared" si="3"/>
        <v>-4378420</v>
      </c>
      <c r="V38" s="33">
        <f t="shared" si="3"/>
        <v>-14298118</v>
      </c>
      <c r="W38" s="33">
        <f t="shared" si="3"/>
        <v>-2851515</v>
      </c>
      <c r="X38" s="33">
        <f t="shared" si="3"/>
        <v>-3687978</v>
      </c>
      <c r="Y38" s="33">
        <f t="shared" si="3"/>
        <v>836463</v>
      </c>
      <c r="Z38" s="34">
        <f>+IF(X38&lt;&gt;0,+(Y38/X38)*100,0)</f>
        <v>-22.680802325827322</v>
      </c>
      <c r="AA38" s="35">
        <f>+AA17+AA27+AA36</f>
        <v>-3687978</v>
      </c>
    </row>
    <row r="39" spans="1:27" ht="13.5">
      <c r="A39" s="22" t="s">
        <v>59</v>
      </c>
      <c r="B39" s="16"/>
      <c r="C39" s="31"/>
      <c r="D39" s="31"/>
      <c r="E39" s="32"/>
      <c r="F39" s="33">
        <v>4705373</v>
      </c>
      <c r="G39" s="33">
        <v>4715447</v>
      </c>
      <c r="H39" s="33">
        <v>6922437</v>
      </c>
      <c r="I39" s="33">
        <v>25169697</v>
      </c>
      <c r="J39" s="33">
        <v>4715447</v>
      </c>
      <c r="K39" s="33">
        <v>21196278</v>
      </c>
      <c r="L39" s="33">
        <v>11585713</v>
      </c>
      <c r="M39" s="33">
        <v>7164287</v>
      </c>
      <c r="N39" s="33">
        <v>21196278</v>
      </c>
      <c r="O39" s="33">
        <v>17904431</v>
      </c>
      <c r="P39" s="33">
        <v>9094237</v>
      </c>
      <c r="Q39" s="33">
        <v>3597117</v>
      </c>
      <c r="R39" s="33">
        <v>17904431</v>
      </c>
      <c r="S39" s="33">
        <v>16162050</v>
      </c>
      <c r="T39" s="33">
        <v>11416841</v>
      </c>
      <c r="U39" s="33">
        <v>6242352</v>
      </c>
      <c r="V39" s="33">
        <v>16162050</v>
      </c>
      <c r="W39" s="33">
        <v>4715447</v>
      </c>
      <c r="X39" s="33">
        <v>4705373</v>
      </c>
      <c r="Y39" s="33">
        <v>10074</v>
      </c>
      <c r="Z39" s="34">
        <v>0.21</v>
      </c>
      <c r="AA39" s="35">
        <v>4705373</v>
      </c>
    </row>
    <row r="40" spans="1:27" ht="13.5">
      <c r="A40" s="41" t="s">
        <v>60</v>
      </c>
      <c r="B40" s="42"/>
      <c r="C40" s="43"/>
      <c r="D40" s="43"/>
      <c r="E40" s="44">
        <v>10090413</v>
      </c>
      <c r="F40" s="45">
        <v>1017395</v>
      </c>
      <c r="G40" s="45">
        <v>6922437</v>
      </c>
      <c r="H40" s="45">
        <v>25169697</v>
      </c>
      <c r="I40" s="45">
        <v>21196278</v>
      </c>
      <c r="J40" s="45">
        <v>21196278</v>
      </c>
      <c r="K40" s="45">
        <v>11585713</v>
      </c>
      <c r="L40" s="45">
        <v>7164287</v>
      </c>
      <c r="M40" s="45">
        <v>17904431</v>
      </c>
      <c r="N40" s="45">
        <v>17904431</v>
      </c>
      <c r="O40" s="45">
        <v>9094237</v>
      </c>
      <c r="P40" s="45">
        <v>3597117</v>
      </c>
      <c r="Q40" s="45">
        <v>16162050</v>
      </c>
      <c r="R40" s="45">
        <v>9094237</v>
      </c>
      <c r="S40" s="45">
        <v>11416841</v>
      </c>
      <c r="T40" s="45">
        <v>6242352</v>
      </c>
      <c r="U40" s="45">
        <v>1863932</v>
      </c>
      <c r="V40" s="45">
        <v>1863932</v>
      </c>
      <c r="W40" s="45">
        <v>1863932</v>
      </c>
      <c r="X40" s="45">
        <v>1017395</v>
      </c>
      <c r="Y40" s="45">
        <v>846537</v>
      </c>
      <c r="Z40" s="46">
        <v>83.21</v>
      </c>
      <c r="AA40" s="47">
        <v>1017395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97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33275700</v>
      </c>
      <c r="D7" s="17"/>
      <c r="E7" s="18">
        <v>21995578</v>
      </c>
      <c r="F7" s="19">
        <v>13434996</v>
      </c>
      <c r="G7" s="19">
        <v>1534412</v>
      </c>
      <c r="H7" s="19">
        <v>1154516</v>
      </c>
      <c r="I7" s="19">
        <v>1475637</v>
      </c>
      <c r="J7" s="19">
        <v>4164565</v>
      </c>
      <c r="K7" s="19">
        <v>825105</v>
      </c>
      <c r="L7" s="19">
        <v>1327559</v>
      </c>
      <c r="M7" s="19">
        <v>502544</v>
      </c>
      <c r="N7" s="19">
        <v>2655208</v>
      </c>
      <c r="O7" s="19">
        <v>796936</v>
      </c>
      <c r="P7" s="19">
        <v>1557344</v>
      </c>
      <c r="Q7" s="19">
        <v>1202364</v>
      </c>
      <c r="R7" s="19">
        <v>3556644</v>
      </c>
      <c r="S7" s="19">
        <v>754225</v>
      </c>
      <c r="T7" s="19">
        <v>997993</v>
      </c>
      <c r="U7" s="19">
        <v>1945076</v>
      </c>
      <c r="V7" s="19">
        <v>3697294</v>
      </c>
      <c r="W7" s="19">
        <v>14073711</v>
      </c>
      <c r="X7" s="19">
        <v>13434996</v>
      </c>
      <c r="Y7" s="19">
        <v>638715</v>
      </c>
      <c r="Z7" s="20">
        <v>4.75</v>
      </c>
      <c r="AA7" s="21">
        <v>13434996</v>
      </c>
    </row>
    <row r="8" spans="1:27" ht="13.5">
      <c r="A8" s="22" t="s">
        <v>35</v>
      </c>
      <c r="B8" s="16"/>
      <c r="C8" s="17">
        <v>34559464</v>
      </c>
      <c r="D8" s="17"/>
      <c r="E8" s="18">
        <v>26914740</v>
      </c>
      <c r="F8" s="19">
        <v>38438938</v>
      </c>
      <c r="G8" s="19">
        <v>132916836</v>
      </c>
      <c r="H8" s="19">
        <v>4430783</v>
      </c>
      <c r="I8" s="19">
        <v>12913239</v>
      </c>
      <c r="J8" s="19">
        <v>150260858</v>
      </c>
      <c r="K8" s="19">
        <v>-114110574</v>
      </c>
      <c r="L8" s="19">
        <v>2099021</v>
      </c>
      <c r="M8" s="19">
        <v>203935</v>
      </c>
      <c r="N8" s="19">
        <v>-111807618</v>
      </c>
      <c r="O8" s="19">
        <v>20625332</v>
      </c>
      <c r="P8" s="19">
        <v>163182</v>
      </c>
      <c r="Q8" s="19">
        <v>268687</v>
      </c>
      <c r="R8" s="19">
        <v>21057201</v>
      </c>
      <c r="S8" s="19">
        <v>3734425</v>
      </c>
      <c r="T8" s="19">
        <v>1983930</v>
      </c>
      <c r="U8" s="19">
        <v>6310797</v>
      </c>
      <c r="V8" s="19">
        <v>12029152</v>
      </c>
      <c r="W8" s="19">
        <v>71539593</v>
      </c>
      <c r="X8" s="19">
        <v>38438938</v>
      </c>
      <c r="Y8" s="19">
        <v>33100655</v>
      </c>
      <c r="Z8" s="20">
        <v>86.11</v>
      </c>
      <c r="AA8" s="21">
        <v>38438938</v>
      </c>
    </row>
    <row r="9" spans="1:27" ht="13.5">
      <c r="A9" s="22" t="s">
        <v>36</v>
      </c>
      <c r="B9" s="16"/>
      <c r="C9" s="17">
        <v>294447119</v>
      </c>
      <c r="D9" s="17"/>
      <c r="E9" s="18">
        <v>306688100</v>
      </c>
      <c r="F9" s="19">
        <v>304172100</v>
      </c>
      <c r="G9" s="19">
        <v>125477000</v>
      </c>
      <c r="H9" s="19">
        <v>1573000</v>
      </c>
      <c r="I9" s="19"/>
      <c r="J9" s="19">
        <v>127050000</v>
      </c>
      <c r="K9" s="19">
        <v>6110073</v>
      </c>
      <c r="L9" s="19">
        <v>582000</v>
      </c>
      <c r="M9" s="19">
        <v>90650000</v>
      </c>
      <c r="N9" s="19">
        <v>97342073</v>
      </c>
      <c r="O9" s="19"/>
      <c r="P9" s="19"/>
      <c r="Q9" s="19">
        <v>73037000</v>
      </c>
      <c r="R9" s="19">
        <v>73037000</v>
      </c>
      <c r="S9" s="19"/>
      <c r="T9" s="19"/>
      <c r="U9" s="19"/>
      <c r="V9" s="19"/>
      <c r="W9" s="19">
        <v>297429073</v>
      </c>
      <c r="X9" s="19">
        <v>304172100</v>
      </c>
      <c r="Y9" s="19">
        <v>-6743027</v>
      </c>
      <c r="Z9" s="20">
        <v>-2.22</v>
      </c>
      <c r="AA9" s="21">
        <v>304172100</v>
      </c>
    </row>
    <row r="10" spans="1:27" ht="13.5">
      <c r="A10" s="22" t="s">
        <v>37</v>
      </c>
      <c r="B10" s="16"/>
      <c r="C10" s="17">
        <v>222693064</v>
      </c>
      <c r="D10" s="17"/>
      <c r="E10" s="18">
        <v>267516900</v>
      </c>
      <c r="F10" s="19">
        <v>284441900</v>
      </c>
      <c r="G10" s="19">
        <v>71250000</v>
      </c>
      <c r="H10" s="19"/>
      <c r="I10" s="19"/>
      <c r="J10" s="19">
        <v>71250000</v>
      </c>
      <c r="K10" s="19">
        <v>49260000</v>
      </c>
      <c r="L10" s="19">
        <v>21111000</v>
      </c>
      <c r="M10" s="19">
        <v>69000000</v>
      </c>
      <c r="N10" s="19">
        <v>139371000</v>
      </c>
      <c r="O10" s="19"/>
      <c r="P10" s="19"/>
      <c r="Q10" s="19">
        <v>63522000</v>
      </c>
      <c r="R10" s="19">
        <v>63522000</v>
      </c>
      <c r="S10" s="19"/>
      <c r="T10" s="19"/>
      <c r="U10" s="19"/>
      <c r="V10" s="19"/>
      <c r="W10" s="19">
        <v>274143000</v>
      </c>
      <c r="X10" s="19">
        <v>284441900</v>
      </c>
      <c r="Y10" s="19">
        <v>-10298900</v>
      </c>
      <c r="Z10" s="20">
        <v>-3.62</v>
      </c>
      <c r="AA10" s="21">
        <v>284441900</v>
      </c>
    </row>
    <row r="11" spans="1:27" ht="13.5">
      <c r="A11" s="22" t="s">
        <v>38</v>
      </c>
      <c r="B11" s="16"/>
      <c r="C11" s="17">
        <v>12611694</v>
      </c>
      <c r="D11" s="17"/>
      <c r="E11" s="18">
        <v>323772</v>
      </c>
      <c r="F11" s="19">
        <v>3130128</v>
      </c>
      <c r="G11" s="19"/>
      <c r="H11" s="19"/>
      <c r="I11" s="19"/>
      <c r="J11" s="19"/>
      <c r="K11" s="19"/>
      <c r="L11" s="19">
        <v>738709</v>
      </c>
      <c r="M11" s="19"/>
      <c r="N11" s="19">
        <v>738709</v>
      </c>
      <c r="O11" s="19"/>
      <c r="P11" s="19"/>
      <c r="Q11" s="19"/>
      <c r="R11" s="19"/>
      <c r="S11" s="19"/>
      <c r="T11" s="19"/>
      <c r="U11" s="19">
        <v>519388</v>
      </c>
      <c r="V11" s="19">
        <v>519388</v>
      </c>
      <c r="W11" s="19">
        <v>1258097</v>
      </c>
      <c r="X11" s="19">
        <v>3130128</v>
      </c>
      <c r="Y11" s="19">
        <v>-1872031</v>
      </c>
      <c r="Z11" s="20">
        <v>-59.81</v>
      </c>
      <c r="AA11" s="21">
        <v>3130128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-344317152</v>
      </c>
      <c r="D14" s="17"/>
      <c r="E14" s="18">
        <v>-321822496</v>
      </c>
      <c r="F14" s="19">
        <v>-360640374</v>
      </c>
      <c r="G14" s="19">
        <v>-62046886</v>
      </c>
      <c r="H14" s="19">
        <v>-41897709</v>
      </c>
      <c r="I14" s="19">
        <v>-40886556</v>
      </c>
      <c r="J14" s="19">
        <v>-144831151</v>
      </c>
      <c r="K14" s="19">
        <v>-54756871</v>
      </c>
      <c r="L14" s="19">
        <v>-30137147</v>
      </c>
      <c r="M14" s="19">
        <v>-70429523</v>
      </c>
      <c r="N14" s="19">
        <v>-155323541</v>
      </c>
      <c r="O14" s="19">
        <v>-32733131</v>
      </c>
      <c r="P14" s="19">
        <v>-30479186</v>
      </c>
      <c r="Q14" s="19">
        <v>-44528456</v>
      </c>
      <c r="R14" s="19">
        <v>-107740773</v>
      </c>
      <c r="S14" s="19">
        <v>-14056939</v>
      </c>
      <c r="T14" s="19">
        <v>-18829407</v>
      </c>
      <c r="U14" s="19">
        <v>-13343307</v>
      </c>
      <c r="V14" s="19">
        <v>-46229653</v>
      </c>
      <c r="W14" s="19">
        <v>-454125118</v>
      </c>
      <c r="X14" s="19">
        <v>-360640374</v>
      </c>
      <c r="Y14" s="19">
        <v>-93484744</v>
      </c>
      <c r="Z14" s="20">
        <v>25.92</v>
      </c>
      <c r="AA14" s="21">
        <v>-360640374</v>
      </c>
    </row>
    <row r="15" spans="1:27" ht="13.5">
      <c r="A15" s="22" t="s">
        <v>42</v>
      </c>
      <c r="B15" s="16"/>
      <c r="C15" s="17">
        <v>-2352023</v>
      </c>
      <c r="D15" s="17"/>
      <c r="E15" s="18">
        <v>-1049000</v>
      </c>
      <c r="F15" s="19">
        <v>-1780674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-1780674</v>
      </c>
      <c r="Y15" s="19">
        <v>1780674</v>
      </c>
      <c r="Z15" s="20">
        <v>-100</v>
      </c>
      <c r="AA15" s="21">
        <v>-1780674</v>
      </c>
    </row>
    <row r="16" spans="1:27" ht="13.5">
      <c r="A16" s="22" t="s">
        <v>43</v>
      </c>
      <c r="B16" s="16"/>
      <c r="C16" s="17"/>
      <c r="D16" s="17"/>
      <c r="E16" s="18">
        <v>-5558076</v>
      </c>
      <c r="F16" s="19">
        <v>-5558078</v>
      </c>
      <c r="G16" s="19">
        <v>-2779039</v>
      </c>
      <c r="H16" s="19"/>
      <c r="I16" s="19"/>
      <c r="J16" s="19">
        <v>-2779039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-2779039</v>
      </c>
      <c r="X16" s="19">
        <v>-5558078</v>
      </c>
      <c r="Y16" s="19">
        <v>2779039</v>
      </c>
      <c r="Z16" s="20">
        <v>-50</v>
      </c>
      <c r="AA16" s="21">
        <v>-5558078</v>
      </c>
    </row>
    <row r="17" spans="1:27" ht="13.5">
      <c r="A17" s="23" t="s">
        <v>44</v>
      </c>
      <c r="B17" s="24"/>
      <c r="C17" s="25">
        <f aca="true" t="shared" si="0" ref="C17:Y17">SUM(C6:C16)</f>
        <v>250917866</v>
      </c>
      <c r="D17" s="25">
        <f>SUM(D6:D16)</f>
        <v>0</v>
      </c>
      <c r="E17" s="26">
        <f t="shared" si="0"/>
        <v>295009518</v>
      </c>
      <c r="F17" s="27">
        <f t="shared" si="0"/>
        <v>275638936</v>
      </c>
      <c r="G17" s="27">
        <f t="shared" si="0"/>
        <v>266352323</v>
      </c>
      <c r="H17" s="27">
        <f t="shared" si="0"/>
        <v>-34739410</v>
      </c>
      <c r="I17" s="27">
        <f t="shared" si="0"/>
        <v>-26497680</v>
      </c>
      <c r="J17" s="27">
        <f t="shared" si="0"/>
        <v>205115233</v>
      </c>
      <c r="K17" s="27">
        <f t="shared" si="0"/>
        <v>-112672267</v>
      </c>
      <c r="L17" s="27">
        <f t="shared" si="0"/>
        <v>-4278858</v>
      </c>
      <c r="M17" s="27">
        <f t="shared" si="0"/>
        <v>89926956</v>
      </c>
      <c r="N17" s="27">
        <f t="shared" si="0"/>
        <v>-27024169</v>
      </c>
      <c r="O17" s="27">
        <f t="shared" si="0"/>
        <v>-11310863</v>
      </c>
      <c r="P17" s="27">
        <f t="shared" si="0"/>
        <v>-28758660</v>
      </c>
      <c r="Q17" s="27">
        <f t="shared" si="0"/>
        <v>93501595</v>
      </c>
      <c r="R17" s="27">
        <f t="shared" si="0"/>
        <v>53432072</v>
      </c>
      <c r="S17" s="27">
        <f t="shared" si="0"/>
        <v>-9568289</v>
      </c>
      <c r="T17" s="27">
        <f t="shared" si="0"/>
        <v>-15847484</v>
      </c>
      <c r="U17" s="27">
        <f t="shared" si="0"/>
        <v>-4568046</v>
      </c>
      <c r="V17" s="27">
        <f t="shared" si="0"/>
        <v>-29983819</v>
      </c>
      <c r="W17" s="27">
        <f t="shared" si="0"/>
        <v>201539317</v>
      </c>
      <c r="X17" s="27">
        <f t="shared" si="0"/>
        <v>275638936</v>
      </c>
      <c r="Y17" s="27">
        <f t="shared" si="0"/>
        <v>-74099619</v>
      </c>
      <c r="Z17" s="28">
        <f>+IF(X17&lt;&gt;0,+(Y17/X17)*100,0)</f>
        <v>-26.8828562739772</v>
      </c>
      <c r="AA17" s="29">
        <f>SUM(AA6:AA16)</f>
        <v>275638936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-231363669</v>
      </c>
      <c r="D26" s="17"/>
      <c r="E26" s="18">
        <v>-267516900</v>
      </c>
      <c r="F26" s="19">
        <v>-284441900</v>
      </c>
      <c r="G26" s="19"/>
      <c r="H26" s="19">
        <v>-33813125</v>
      </c>
      <c r="I26" s="19">
        <v>-26674858</v>
      </c>
      <c r="J26" s="19">
        <v>-60487983</v>
      </c>
      <c r="K26" s="19">
        <v>-14034000</v>
      </c>
      <c r="L26" s="19"/>
      <c r="M26" s="19">
        <v>-34110665</v>
      </c>
      <c r="N26" s="19">
        <v>-48144665</v>
      </c>
      <c r="O26" s="19">
        <v>-32157833</v>
      </c>
      <c r="P26" s="19"/>
      <c r="Q26" s="19">
        <v>-27379718</v>
      </c>
      <c r="R26" s="19">
        <v>-59537551</v>
      </c>
      <c r="S26" s="19">
        <v>-8753648</v>
      </c>
      <c r="T26" s="19">
        <v>-7181403</v>
      </c>
      <c r="U26" s="19"/>
      <c r="V26" s="19">
        <v>-15935051</v>
      </c>
      <c r="W26" s="19">
        <v>-184105250</v>
      </c>
      <c r="X26" s="19">
        <v>-284441900</v>
      </c>
      <c r="Y26" s="19">
        <v>100336650</v>
      </c>
      <c r="Z26" s="20">
        <v>-35.27</v>
      </c>
      <c r="AA26" s="21">
        <v>-284441900</v>
      </c>
    </row>
    <row r="27" spans="1:27" ht="13.5">
      <c r="A27" s="23" t="s">
        <v>51</v>
      </c>
      <c r="B27" s="24"/>
      <c r="C27" s="25">
        <f aca="true" t="shared" si="1" ref="C27:Y27">SUM(C21:C26)</f>
        <v>-231363669</v>
      </c>
      <c r="D27" s="25">
        <f>SUM(D21:D26)</f>
        <v>0</v>
      </c>
      <c r="E27" s="26">
        <f t="shared" si="1"/>
        <v>-267516900</v>
      </c>
      <c r="F27" s="27">
        <f t="shared" si="1"/>
        <v>-284441900</v>
      </c>
      <c r="G27" s="27">
        <f t="shared" si="1"/>
        <v>0</v>
      </c>
      <c r="H27" s="27">
        <f t="shared" si="1"/>
        <v>-33813125</v>
      </c>
      <c r="I27" s="27">
        <f t="shared" si="1"/>
        <v>-26674858</v>
      </c>
      <c r="J27" s="27">
        <f t="shared" si="1"/>
        <v>-60487983</v>
      </c>
      <c r="K27" s="27">
        <f t="shared" si="1"/>
        <v>-14034000</v>
      </c>
      <c r="L27" s="27">
        <f t="shared" si="1"/>
        <v>0</v>
      </c>
      <c r="M27" s="27">
        <f t="shared" si="1"/>
        <v>-34110665</v>
      </c>
      <c r="N27" s="27">
        <f t="shared" si="1"/>
        <v>-48144665</v>
      </c>
      <c r="O27" s="27">
        <f t="shared" si="1"/>
        <v>-32157833</v>
      </c>
      <c r="P27" s="27">
        <f t="shared" si="1"/>
        <v>0</v>
      </c>
      <c r="Q27" s="27">
        <f t="shared" si="1"/>
        <v>-27379718</v>
      </c>
      <c r="R27" s="27">
        <f t="shared" si="1"/>
        <v>-59537551</v>
      </c>
      <c r="S27" s="27">
        <f t="shared" si="1"/>
        <v>-8753648</v>
      </c>
      <c r="T27" s="27">
        <f t="shared" si="1"/>
        <v>-7181403</v>
      </c>
      <c r="U27" s="27">
        <f t="shared" si="1"/>
        <v>0</v>
      </c>
      <c r="V27" s="27">
        <f t="shared" si="1"/>
        <v>-15935051</v>
      </c>
      <c r="W27" s="27">
        <f t="shared" si="1"/>
        <v>-184105250</v>
      </c>
      <c r="X27" s="27">
        <f t="shared" si="1"/>
        <v>-284441900</v>
      </c>
      <c r="Y27" s="27">
        <f t="shared" si="1"/>
        <v>100336650</v>
      </c>
      <c r="Z27" s="28">
        <f>+IF(X27&lt;&gt;0,+(Y27/X27)*100,0)</f>
        <v>-35.27491906079941</v>
      </c>
      <c r="AA27" s="29">
        <f>SUM(AA21:AA26)</f>
        <v>-284441900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>
        <v>20002</v>
      </c>
      <c r="G33" s="19">
        <v>2440</v>
      </c>
      <c r="H33" s="36">
        <v>1845</v>
      </c>
      <c r="I33" s="36">
        <v>3334</v>
      </c>
      <c r="J33" s="36">
        <v>7619</v>
      </c>
      <c r="K33" s="19">
        <v>1160</v>
      </c>
      <c r="L33" s="19"/>
      <c r="M33" s="19">
        <v>970</v>
      </c>
      <c r="N33" s="19">
        <v>2130</v>
      </c>
      <c r="O33" s="36">
        <v>3795</v>
      </c>
      <c r="P33" s="36">
        <v>11609</v>
      </c>
      <c r="Q33" s="36">
        <v>5810</v>
      </c>
      <c r="R33" s="19">
        <v>21214</v>
      </c>
      <c r="S33" s="19">
        <v>12291</v>
      </c>
      <c r="T33" s="19">
        <v>16400</v>
      </c>
      <c r="U33" s="19">
        <v>22400</v>
      </c>
      <c r="V33" s="36">
        <v>51091</v>
      </c>
      <c r="W33" s="36">
        <v>82054</v>
      </c>
      <c r="X33" s="36">
        <v>20002</v>
      </c>
      <c r="Y33" s="19">
        <v>62052</v>
      </c>
      <c r="Z33" s="20">
        <v>310.23</v>
      </c>
      <c r="AA33" s="21">
        <v>20002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-835511</v>
      </c>
      <c r="D35" s="17"/>
      <c r="E35" s="18">
        <v>-711000</v>
      </c>
      <c r="F35" s="19">
        <v>-1422000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>
        <v>-759477</v>
      </c>
      <c r="T35" s="19"/>
      <c r="U35" s="19"/>
      <c r="V35" s="19">
        <v>-759477</v>
      </c>
      <c r="W35" s="19">
        <v>-759477</v>
      </c>
      <c r="X35" s="19">
        <v>-1422000</v>
      </c>
      <c r="Y35" s="19">
        <v>662523</v>
      </c>
      <c r="Z35" s="20">
        <v>-46.59</v>
      </c>
      <c r="AA35" s="21">
        <v>-1422000</v>
      </c>
    </row>
    <row r="36" spans="1:27" ht="13.5">
      <c r="A36" s="23" t="s">
        <v>57</v>
      </c>
      <c r="B36" s="24"/>
      <c r="C36" s="25">
        <f aca="true" t="shared" si="2" ref="C36:Y36">SUM(C31:C35)</f>
        <v>-835511</v>
      </c>
      <c r="D36" s="25">
        <f>SUM(D31:D35)</f>
        <v>0</v>
      </c>
      <c r="E36" s="26">
        <f t="shared" si="2"/>
        <v>-711000</v>
      </c>
      <c r="F36" s="27">
        <f t="shared" si="2"/>
        <v>-1401998</v>
      </c>
      <c r="G36" s="27">
        <f t="shared" si="2"/>
        <v>2440</v>
      </c>
      <c r="H36" s="27">
        <f t="shared" si="2"/>
        <v>1845</v>
      </c>
      <c r="I36" s="27">
        <f t="shared" si="2"/>
        <v>3334</v>
      </c>
      <c r="J36" s="27">
        <f t="shared" si="2"/>
        <v>7619</v>
      </c>
      <c r="K36" s="27">
        <f t="shared" si="2"/>
        <v>1160</v>
      </c>
      <c r="L36" s="27">
        <f t="shared" si="2"/>
        <v>0</v>
      </c>
      <c r="M36" s="27">
        <f t="shared" si="2"/>
        <v>970</v>
      </c>
      <c r="N36" s="27">
        <f t="shared" si="2"/>
        <v>2130</v>
      </c>
      <c r="O36" s="27">
        <f t="shared" si="2"/>
        <v>3795</v>
      </c>
      <c r="P36" s="27">
        <f t="shared" si="2"/>
        <v>11609</v>
      </c>
      <c r="Q36" s="27">
        <f t="shared" si="2"/>
        <v>5810</v>
      </c>
      <c r="R36" s="27">
        <f t="shared" si="2"/>
        <v>21214</v>
      </c>
      <c r="S36" s="27">
        <f t="shared" si="2"/>
        <v>-747186</v>
      </c>
      <c r="T36" s="27">
        <f t="shared" si="2"/>
        <v>16400</v>
      </c>
      <c r="U36" s="27">
        <f t="shared" si="2"/>
        <v>22400</v>
      </c>
      <c r="V36" s="27">
        <f t="shared" si="2"/>
        <v>-708386</v>
      </c>
      <c r="W36" s="27">
        <f t="shared" si="2"/>
        <v>-677423</v>
      </c>
      <c r="X36" s="27">
        <f t="shared" si="2"/>
        <v>-1401998</v>
      </c>
      <c r="Y36" s="27">
        <f t="shared" si="2"/>
        <v>724575</v>
      </c>
      <c r="Z36" s="28">
        <f>+IF(X36&lt;&gt;0,+(Y36/X36)*100,0)</f>
        <v>-51.6816001164053</v>
      </c>
      <c r="AA36" s="29">
        <f>SUM(AA31:AA35)</f>
        <v>-1401998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18718686</v>
      </c>
      <c r="D38" s="31">
        <f>+D17+D27+D36</f>
        <v>0</v>
      </c>
      <c r="E38" s="32">
        <f t="shared" si="3"/>
        <v>26781618</v>
      </c>
      <c r="F38" s="33">
        <f t="shared" si="3"/>
        <v>-10204962</v>
      </c>
      <c r="G38" s="33">
        <f t="shared" si="3"/>
        <v>266354763</v>
      </c>
      <c r="H38" s="33">
        <f t="shared" si="3"/>
        <v>-68550690</v>
      </c>
      <c r="I38" s="33">
        <f t="shared" si="3"/>
        <v>-53169204</v>
      </c>
      <c r="J38" s="33">
        <f t="shared" si="3"/>
        <v>144634869</v>
      </c>
      <c r="K38" s="33">
        <f t="shared" si="3"/>
        <v>-126705107</v>
      </c>
      <c r="L38" s="33">
        <f t="shared" si="3"/>
        <v>-4278858</v>
      </c>
      <c r="M38" s="33">
        <f t="shared" si="3"/>
        <v>55817261</v>
      </c>
      <c r="N38" s="33">
        <f t="shared" si="3"/>
        <v>-75166704</v>
      </c>
      <c r="O38" s="33">
        <f t="shared" si="3"/>
        <v>-43464901</v>
      </c>
      <c r="P38" s="33">
        <f t="shared" si="3"/>
        <v>-28747051</v>
      </c>
      <c r="Q38" s="33">
        <f t="shared" si="3"/>
        <v>66127687</v>
      </c>
      <c r="R38" s="33">
        <f t="shared" si="3"/>
        <v>-6084265</v>
      </c>
      <c r="S38" s="33">
        <f t="shared" si="3"/>
        <v>-19069123</v>
      </c>
      <c r="T38" s="33">
        <f t="shared" si="3"/>
        <v>-23012487</v>
      </c>
      <c r="U38" s="33">
        <f t="shared" si="3"/>
        <v>-4545646</v>
      </c>
      <c r="V38" s="33">
        <f t="shared" si="3"/>
        <v>-46627256</v>
      </c>
      <c r="W38" s="33">
        <f t="shared" si="3"/>
        <v>16756644</v>
      </c>
      <c r="X38" s="33">
        <f t="shared" si="3"/>
        <v>-10204962</v>
      </c>
      <c r="Y38" s="33">
        <f t="shared" si="3"/>
        <v>26961606</v>
      </c>
      <c r="Z38" s="34">
        <f>+IF(X38&lt;&gt;0,+(Y38/X38)*100,0)</f>
        <v>-264.20094459930374</v>
      </c>
      <c r="AA38" s="35">
        <f>+AA17+AA27+AA36</f>
        <v>-10204962</v>
      </c>
    </row>
    <row r="39" spans="1:27" ht="13.5">
      <c r="A39" s="22" t="s">
        <v>59</v>
      </c>
      <c r="B39" s="16"/>
      <c r="C39" s="31">
        <v>13804730</v>
      </c>
      <c r="D39" s="31"/>
      <c r="E39" s="32">
        <v>-81476000</v>
      </c>
      <c r="F39" s="33">
        <v>32523410</v>
      </c>
      <c r="G39" s="33">
        <v>48036621</v>
      </c>
      <c r="H39" s="33">
        <v>314391384</v>
      </c>
      <c r="I39" s="33">
        <v>245840694</v>
      </c>
      <c r="J39" s="33">
        <v>48036621</v>
      </c>
      <c r="K39" s="33">
        <v>192671490</v>
      </c>
      <c r="L39" s="33">
        <v>65966383</v>
      </c>
      <c r="M39" s="33">
        <v>61687525</v>
      </c>
      <c r="N39" s="33">
        <v>192671490</v>
      </c>
      <c r="O39" s="33">
        <v>117504786</v>
      </c>
      <c r="P39" s="33">
        <v>74039885</v>
      </c>
      <c r="Q39" s="33">
        <v>45292834</v>
      </c>
      <c r="R39" s="33">
        <v>117504786</v>
      </c>
      <c r="S39" s="33">
        <v>111420521</v>
      </c>
      <c r="T39" s="33">
        <v>92351398</v>
      </c>
      <c r="U39" s="33">
        <v>69338911</v>
      </c>
      <c r="V39" s="33">
        <v>111420521</v>
      </c>
      <c r="W39" s="33">
        <v>48036621</v>
      </c>
      <c r="X39" s="33">
        <v>32523410</v>
      </c>
      <c r="Y39" s="33">
        <v>15513211</v>
      </c>
      <c r="Z39" s="34">
        <v>47.7</v>
      </c>
      <c r="AA39" s="35">
        <v>32523410</v>
      </c>
    </row>
    <row r="40" spans="1:27" ht="13.5">
      <c r="A40" s="41" t="s">
        <v>60</v>
      </c>
      <c r="B40" s="42"/>
      <c r="C40" s="43">
        <v>32523416</v>
      </c>
      <c r="D40" s="43"/>
      <c r="E40" s="44">
        <v>-54694382</v>
      </c>
      <c r="F40" s="45">
        <v>22318448</v>
      </c>
      <c r="G40" s="45">
        <v>314391384</v>
      </c>
      <c r="H40" s="45">
        <v>245840694</v>
      </c>
      <c r="I40" s="45">
        <v>192671490</v>
      </c>
      <c r="J40" s="45">
        <v>192671490</v>
      </c>
      <c r="K40" s="45">
        <v>65966383</v>
      </c>
      <c r="L40" s="45">
        <v>61687525</v>
      </c>
      <c r="M40" s="45">
        <v>117504786</v>
      </c>
      <c r="N40" s="45">
        <v>117504786</v>
      </c>
      <c r="O40" s="45">
        <v>74039885</v>
      </c>
      <c r="P40" s="45">
        <v>45292834</v>
      </c>
      <c r="Q40" s="45">
        <v>111420521</v>
      </c>
      <c r="R40" s="45">
        <v>74039885</v>
      </c>
      <c r="S40" s="45">
        <v>92351398</v>
      </c>
      <c r="T40" s="45">
        <v>69338911</v>
      </c>
      <c r="U40" s="45">
        <v>64793265</v>
      </c>
      <c r="V40" s="45">
        <v>64793265</v>
      </c>
      <c r="W40" s="45">
        <v>64793265</v>
      </c>
      <c r="X40" s="45">
        <v>22318448</v>
      </c>
      <c r="Y40" s="45">
        <v>42474817</v>
      </c>
      <c r="Z40" s="46">
        <v>190.31</v>
      </c>
      <c r="AA40" s="47">
        <v>22318448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3635007</v>
      </c>
      <c r="D6" s="17"/>
      <c r="E6" s="18">
        <v>2619264</v>
      </c>
      <c r="F6" s="19">
        <v>4158000</v>
      </c>
      <c r="G6" s="19"/>
      <c r="H6" s="19">
        <v>2000</v>
      </c>
      <c r="I6" s="19">
        <v>102000</v>
      </c>
      <c r="J6" s="19">
        <v>104000</v>
      </c>
      <c r="K6" s="19">
        <v>1765090</v>
      </c>
      <c r="L6" s="19">
        <v>53700</v>
      </c>
      <c r="M6" s="19"/>
      <c r="N6" s="19">
        <v>1818790</v>
      </c>
      <c r="O6" s="19"/>
      <c r="P6" s="19"/>
      <c r="Q6" s="19">
        <v>459952</v>
      </c>
      <c r="R6" s="19">
        <v>459952</v>
      </c>
      <c r="S6" s="19"/>
      <c r="T6" s="19"/>
      <c r="U6" s="19">
        <v>15367</v>
      </c>
      <c r="V6" s="19">
        <v>15367</v>
      </c>
      <c r="W6" s="19">
        <v>2398109</v>
      </c>
      <c r="X6" s="19">
        <v>4158000</v>
      </c>
      <c r="Y6" s="19">
        <v>-1759891</v>
      </c>
      <c r="Z6" s="20">
        <v>-42.33</v>
      </c>
      <c r="AA6" s="21">
        <v>4158000</v>
      </c>
    </row>
    <row r="7" spans="1:27" ht="13.5">
      <c r="A7" s="22" t="s">
        <v>34</v>
      </c>
      <c r="B7" s="16"/>
      <c r="C7" s="17"/>
      <c r="D7" s="17"/>
      <c r="E7" s="18">
        <v>20160</v>
      </c>
      <c r="F7" s="19">
        <v>32002</v>
      </c>
      <c r="G7" s="19">
        <v>2684</v>
      </c>
      <c r="H7" s="19">
        <v>4025</v>
      </c>
      <c r="I7" s="19"/>
      <c r="J7" s="19">
        <v>6709</v>
      </c>
      <c r="K7" s="19">
        <v>2684</v>
      </c>
      <c r="L7" s="19"/>
      <c r="M7" s="19">
        <v>4026</v>
      </c>
      <c r="N7" s="19">
        <v>6710</v>
      </c>
      <c r="O7" s="19"/>
      <c r="P7" s="19">
        <v>5368</v>
      </c>
      <c r="Q7" s="19">
        <v>4026</v>
      </c>
      <c r="R7" s="19">
        <v>9394</v>
      </c>
      <c r="S7" s="19"/>
      <c r="T7" s="19"/>
      <c r="U7" s="19"/>
      <c r="V7" s="19"/>
      <c r="W7" s="19">
        <v>22813</v>
      </c>
      <c r="X7" s="19">
        <v>32002</v>
      </c>
      <c r="Y7" s="19">
        <v>-9189</v>
      </c>
      <c r="Z7" s="20">
        <v>-28.71</v>
      </c>
      <c r="AA7" s="21">
        <v>32002</v>
      </c>
    </row>
    <row r="8" spans="1:27" ht="13.5">
      <c r="A8" s="22" t="s">
        <v>35</v>
      </c>
      <c r="B8" s="16"/>
      <c r="C8" s="17"/>
      <c r="D8" s="17"/>
      <c r="E8" s="18">
        <v>467004</v>
      </c>
      <c r="F8" s="19">
        <v>-469655</v>
      </c>
      <c r="G8" s="19">
        <v>35220</v>
      </c>
      <c r="H8" s="19">
        <v>35277</v>
      </c>
      <c r="I8" s="19">
        <v>105000</v>
      </c>
      <c r="J8" s="19">
        <v>175497</v>
      </c>
      <c r="K8" s="19">
        <v>37913</v>
      </c>
      <c r="L8" s="19">
        <v>-1642069</v>
      </c>
      <c r="M8" s="19">
        <v>50879</v>
      </c>
      <c r="N8" s="19">
        <v>-1553277</v>
      </c>
      <c r="O8" s="19">
        <v>33975</v>
      </c>
      <c r="P8" s="19">
        <v>495272</v>
      </c>
      <c r="Q8" s="19">
        <v>34999</v>
      </c>
      <c r="R8" s="19">
        <v>564246</v>
      </c>
      <c r="S8" s="19">
        <v>34529</v>
      </c>
      <c r="T8" s="19">
        <v>36448</v>
      </c>
      <c r="U8" s="19">
        <v>7639</v>
      </c>
      <c r="V8" s="19">
        <v>78616</v>
      </c>
      <c r="W8" s="19">
        <v>-734918</v>
      </c>
      <c r="X8" s="19">
        <v>-469655</v>
      </c>
      <c r="Y8" s="19">
        <v>-265263</v>
      </c>
      <c r="Z8" s="20">
        <v>56.48</v>
      </c>
      <c r="AA8" s="21">
        <v>-469655</v>
      </c>
    </row>
    <row r="9" spans="1:27" ht="13.5">
      <c r="A9" s="22" t="s">
        <v>36</v>
      </c>
      <c r="B9" s="16"/>
      <c r="C9" s="17">
        <v>151290519</v>
      </c>
      <c r="D9" s="17"/>
      <c r="E9" s="18">
        <v>131396004</v>
      </c>
      <c r="F9" s="19">
        <v>134111000</v>
      </c>
      <c r="G9" s="19">
        <v>49786000</v>
      </c>
      <c r="H9" s="19">
        <v>2096000</v>
      </c>
      <c r="I9" s="19">
        <v>2000000</v>
      </c>
      <c r="J9" s="19">
        <v>53882000</v>
      </c>
      <c r="K9" s="19">
        <v>4000000</v>
      </c>
      <c r="L9" s="19">
        <v>3487000</v>
      </c>
      <c r="M9" s="19">
        <v>36659875</v>
      </c>
      <c r="N9" s="19">
        <v>44146875</v>
      </c>
      <c r="O9" s="19"/>
      <c r="P9" s="19">
        <v>325000</v>
      </c>
      <c r="Q9" s="19"/>
      <c r="R9" s="19">
        <v>325000</v>
      </c>
      <c r="S9" s="19"/>
      <c r="T9" s="19"/>
      <c r="U9" s="19"/>
      <c r="V9" s="19"/>
      <c r="W9" s="19">
        <v>98353875</v>
      </c>
      <c r="X9" s="19">
        <v>134111000</v>
      </c>
      <c r="Y9" s="19">
        <v>-35757125</v>
      </c>
      <c r="Z9" s="20">
        <v>-26.66</v>
      </c>
      <c r="AA9" s="21">
        <v>134111000</v>
      </c>
    </row>
    <row r="10" spans="1:27" ht="13.5">
      <c r="A10" s="22" t="s">
        <v>37</v>
      </c>
      <c r="B10" s="16"/>
      <c r="C10" s="17">
        <v>50282031</v>
      </c>
      <c r="D10" s="17"/>
      <c r="E10" s="18">
        <v>42621996</v>
      </c>
      <c r="F10" s="19">
        <v>45622000</v>
      </c>
      <c r="G10" s="19">
        <v>18000000</v>
      </c>
      <c r="H10" s="19"/>
      <c r="I10" s="19">
        <v>10000000</v>
      </c>
      <c r="J10" s="19">
        <v>28000000</v>
      </c>
      <c r="K10" s="19"/>
      <c r="L10" s="19"/>
      <c r="M10" s="19">
        <v>14622000</v>
      </c>
      <c r="N10" s="19">
        <v>14622000</v>
      </c>
      <c r="O10" s="19"/>
      <c r="P10" s="19"/>
      <c r="Q10" s="19">
        <v>3000000</v>
      </c>
      <c r="R10" s="19">
        <v>3000000</v>
      </c>
      <c r="S10" s="19"/>
      <c r="T10" s="19"/>
      <c r="U10" s="19"/>
      <c r="V10" s="19"/>
      <c r="W10" s="19">
        <v>45622000</v>
      </c>
      <c r="X10" s="19">
        <v>45622000</v>
      </c>
      <c r="Y10" s="19"/>
      <c r="Z10" s="20"/>
      <c r="AA10" s="21">
        <v>45622000</v>
      </c>
    </row>
    <row r="11" spans="1:27" ht="13.5">
      <c r="A11" s="22" t="s">
        <v>38</v>
      </c>
      <c r="B11" s="16"/>
      <c r="C11" s="17">
        <v>8269793</v>
      </c>
      <c r="D11" s="17"/>
      <c r="E11" s="18">
        <v>8300004</v>
      </c>
      <c r="F11" s="19">
        <v>8599998</v>
      </c>
      <c r="G11" s="19">
        <v>697406</v>
      </c>
      <c r="H11" s="19">
        <v>865165</v>
      </c>
      <c r="I11" s="19">
        <v>876000</v>
      </c>
      <c r="J11" s="19">
        <v>2438571</v>
      </c>
      <c r="K11" s="19">
        <v>805691</v>
      </c>
      <c r="L11" s="19">
        <v>871899</v>
      </c>
      <c r="M11" s="19">
        <v>794731</v>
      </c>
      <c r="N11" s="19">
        <v>2472321</v>
      </c>
      <c r="O11" s="19">
        <v>1820229</v>
      </c>
      <c r="P11" s="19">
        <v>488041</v>
      </c>
      <c r="Q11" s="19">
        <v>989568</v>
      </c>
      <c r="R11" s="19">
        <v>3297838</v>
      </c>
      <c r="S11" s="19">
        <v>1088345</v>
      </c>
      <c r="T11" s="19">
        <v>1141584</v>
      </c>
      <c r="U11" s="19">
        <v>1051937</v>
      </c>
      <c r="V11" s="19">
        <v>3281866</v>
      </c>
      <c r="W11" s="19">
        <v>11490596</v>
      </c>
      <c r="X11" s="19">
        <v>8599998</v>
      </c>
      <c r="Y11" s="19">
        <v>2890598</v>
      </c>
      <c r="Z11" s="20">
        <v>33.61</v>
      </c>
      <c r="AA11" s="21">
        <v>8599998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-127147592</v>
      </c>
      <c r="D14" s="17"/>
      <c r="E14" s="18">
        <v>-118003620</v>
      </c>
      <c r="F14" s="19">
        <v>-94677081</v>
      </c>
      <c r="G14" s="19">
        <v>-9303912</v>
      </c>
      <c r="H14" s="19">
        <v>-3027000</v>
      </c>
      <c r="I14" s="19">
        <v>-8175230</v>
      </c>
      <c r="J14" s="19">
        <v>-20506142</v>
      </c>
      <c r="K14" s="19">
        <v>-6563867</v>
      </c>
      <c r="L14" s="19">
        <v>-9042310</v>
      </c>
      <c r="M14" s="19">
        <v>-8822932</v>
      </c>
      <c r="N14" s="19">
        <v>-24429109</v>
      </c>
      <c r="O14" s="19">
        <v>-7319868</v>
      </c>
      <c r="P14" s="19">
        <v>-7967535</v>
      </c>
      <c r="Q14" s="19">
        <v>-7959831</v>
      </c>
      <c r="R14" s="19">
        <v>-23247234</v>
      </c>
      <c r="S14" s="19">
        <v>-8062027</v>
      </c>
      <c r="T14" s="19">
        <v>-15393629</v>
      </c>
      <c r="U14" s="19">
        <v>-18941845</v>
      </c>
      <c r="V14" s="19">
        <v>-42397501</v>
      </c>
      <c r="W14" s="19">
        <v>-110579986</v>
      </c>
      <c r="X14" s="19">
        <v>-94677081</v>
      </c>
      <c r="Y14" s="19">
        <v>-15902905</v>
      </c>
      <c r="Z14" s="20">
        <v>16.8</v>
      </c>
      <c r="AA14" s="21">
        <v>-94677081</v>
      </c>
    </row>
    <row r="15" spans="1:27" ht="13.5">
      <c r="A15" s="22" t="s">
        <v>42</v>
      </c>
      <c r="B15" s="16"/>
      <c r="C15" s="17">
        <v>-65000</v>
      </c>
      <c r="D15" s="17"/>
      <c r="E15" s="18">
        <v>-234000</v>
      </c>
      <c r="F15" s="19">
        <v>-19001</v>
      </c>
      <c r="G15" s="19">
        <v>-88</v>
      </c>
      <c r="H15" s="19"/>
      <c r="I15" s="19">
        <v>-1770</v>
      </c>
      <c r="J15" s="19">
        <v>-1858</v>
      </c>
      <c r="K15" s="19">
        <v>-169</v>
      </c>
      <c r="L15" s="19">
        <v>-229</v>
      </c>
      <c r="M15" s="19">
        <v>-125</v>
      </c>
      <c r="N15" s="19">
        <v>-523</v>
      </c>
      <c r="O15" s="19">
        <v>-2596</v>
      </c>
      <c r="P15" s="19">
        <v>-1345</v>
      </c>
      <c r="Q15" s="19">
        <v>-80</v>
      </c>
      <c r="R15" s="19">
        <v>-4021</v>
      </c>
      <c r="S15" s="19">
        <v>-111</v>
      </c>
      <c r="T15" s="19">
        <v>-112</v>
      </c>
      <c r="U15" s="19">
        <v>-1989</v>
      </c>
      <c r="V15" s="19">
        <v>-2212</v>
      </c>
      <c r="W15" s="19">
        <v>-8614</v>
      </c>
      <c r="X15" s="19">
        <v>-19001</v>
      </c>
      <c r="Y15" s="19">
        <v>10387</v>
      </c>
      <c r="Z15" s="20">
        <v>-54.67</v>
      </c>
      <c r="AA15" s="21">
        <v>-19001</v>
      </c>
    </row>
    <row r="16" spans="1:27" ht="13.5">
      <c r="A16" s="22" t="s">
        <v>43</v>
      </c>
      <c r="B16" s="16"/>
      <c r="C16" s="17"/>
      <c r="D16" s="17"/>
      <c r="E16" s="18">
        <v>-1000000</v>
      </c>
      <c r="F16" s="19">
        <v>-12949658</v>
      </c>
      <c r="G16" s="19"/>
      <c r="H16" s="19"/>
      <c r="I16" s="19"/>
      <c r="J16" s="19"/>
      <c r="K16" s="19">
        <v>-500000</v>
      </c>
      <c r="L16" s="19"/>
      <c r="M16" s="19">
        <v>-427170</v>
      </c>
      <c r="N16" s="19">
        <v>-927170</v>
      </c>
      <c r="O16" s="19"/>
      <c r="P16" s="19"/>
      <c r="Q16" s="19"/>
      <c r="R16" s="19"/>
      <c r="S16" s="19"/>
      <c r="T16" s="19"/>
      <c r="U16" s="19"/>
      <c r="V16" s="19"/>
      <c r="W16" s="19">
        <v>-927170</v>
      </c>
      <c r="X16" s="19">
        <v>-12949658</v>
      </c>
      <c r="Y16" s="19">
        <v>12022488</v>
      </c>
      <c r="Z16" s="20">
        <v>-92.84</v>
      </c>
      <c r="AA16" s="21">
        <v>-12949658</v>
      </c>
    </row>
    <row r="17" spans="1:27" ht="13.5">
      <c r="A17" s="23" t="s">
        <v>44</v>
      </c>
      <c r="B17" s="24"/>
      <c r="C17" s="25">
        <f aca="true" t="shared" si="0" ref="C17:Y17">SUM(C6:C16)</f>
        <v>86264758</v>
      </c>
      <c r="D17" s="25">
        <f>SUM(D6:D16)</f>
        <v>0</v>
      </c>
      <c r="E17" s="26">
        <f t="shared" si="0"/>
        <v>66186812</v>
      </c>
      <c r="F17" s="27">
        <f t="shared" si="0"/>
        <v>84407605</v>
      </c>
      <c r="G17" s="27">
        <f t="shared" si="0"/>
        <v>59217310</v>
      </c>
      <c r="H17" s="27">
        <f t="shared" si="0"/>
        <v>-24533</v>
      </c>
      <c r="I17" s="27">
        <f t="shared" si="0"/>
        <v>4906000</v>
      </c>
      <c r="J17" s="27">
        <f t="shared" si="0"/>
        <v>64098777</v>
      </c>
      <c r="K17" s="27">
        <f t="shared" si="0"/>
        <v>-452658</v>
      </c>
      <c r="L17" s="27">
        <f t="shared" si="0"/>
        <v>-6272009</v>
      </c>
      <c r="M17" s="27">
        <f t="shared" si="0"/>
        <v>42881284</v>
      </c>
      <c r="N17" s="27">
        <f t="shared" si="0"/>
        <v>36156617</v>
      </c>
      <c r="O17" s="27">
        <f t="shared" si="0"/>
        <v>-5468260</v>
      </c>
      <c r="P17" s="27">
        <f t="shared" si="0"/>
        <v>-6655199</v>
      </c>
      <c r="Q17" s="27">
        <f t="shared" si="0"/>
        <v>-3471366</v>
      </c>
      <c r="R17" s="27">
        <f t="shared" si="0"/>
        <v>-15594825</v>
      </c>
      <c r="S17" s="27">
        <f t="shared" si="0"/>
        <v>-6939264</v>
      </c>
      <c r="T17" s="27">
        <f t="shared" si="0"/>
        <v>-14215709</v>
      </c>
      <c r="U17" s="27">
        <f t="shared" si="0"/>
        <v>-17868891</v>
      </c>
      <c r="V17" s="27">
        <f t="shared" si="0"/>
        <v>-39023864</v>
      </c>
      <c r="W17" s="27">
        <f t="shared" si="0"/>
        <v>45636705</v>
      </c>
      <c r="X17" s="27">
        <f t="shared" si="0"/>
        <v>84407605</v>
      </c>
      <c r="Y17" s="27">
        <f t="shared" si="0"/>
        <v>-38770900</v>
      </c>
      <c r="Z17" s="28">
        <f>+IF(X17&lt;&gt;0,+(Y17/X17)*100,0)</f>
        <v>-45.93294644481383</v>
      </c>
      <c r="AA17" s="29">
        <f>SUM(AA6:AA16)</f>
        <v>84407605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-73837780</v>
      </c>
      <c r="D26" s="17"/>
      <c r="E26" s="18">
        <v>-56165904</v>
      </c>
      <c r="F26" s="19">
        <v>-60070816</v>
      </c>
      <c r="G26" s="19">
        <v>-3442072</v>
      </c>
      <c r="H26" s="19">
        <v>-4743000</v>
      </c>
      <c r="I26" s="19">
        <v>-4520000</v>
      </c>
      <c r="J26" s="19">
        <v>-12705072</v>
      </c>
      <c r="K26" s="19">
        <v>-1420564</v>
      </c>
      <c r="L26" s="19">
        <v>-6721403</v>
      </c>
      <c r="M26" s="19">
        <v>-406000</v>
      </c>
      <c r="N26" s="19">
        <v>-8547967</v>
      </c>
      <c r="O26" s="19">
        <v>-58712</v>
      </c>
      <c r="P26" s="19">
        <v>-3781988</v>
      </c>
      <c r="Q26" s="19">
        <v>-513288</v>
      </c>
      <c r="R26" s="19">
        <v>-4353988</v>
      </c>
      <c r="S26" s="19">
        <v>-569151</v>
      </c>
      <c r="T26" s="19">
        <v>-7280221</v>
      </c>
      <c r="U26" s="19">
        <v>-9860435</v>
      </c>
      <c r="V26" s="19">
        <v>-17709807</v>
      </c>
      <c r="W26" s="19">
        <v>-43316834</v>
      </c>
      <c r="X26" s="19">
        <v>-60070816</v>
      </c>
      <c r="Y26" s="19">
        <v>16753982</v>
      </c>
      <c r="Z26" s="20">
        <v>-27.89</v>
      </c>
      <c r="AA26" s="21">
        <v>-60070816</v>
      </c>
    </row>
    <row r="27" spans="1:27" ht="13.5">
      <c r="A27" s="23" t="s">
        <v>51</v>
      </c>
      <c r="B27" s="24"/>
      <c r="C27" s="25">
        <f aca="true" t="shared" si="1" ref="C27:Y27">SUM(C21:C26)</f>
        <v>-73837780</v>
      </c>
      <c r="D27" s="25">
        <f>SUM(D21:D26)</f>
        <v>0</v>
      </c>
      <c r="E27" s="26">
        <f t="shared" si="1"/>
        <v>-56165904</v>
      </c>
      <c r="F27" s="27">
        <f t="shared" si="1"/>
        <v>-60070816</v>
      </c>
      <c r="G27" s="27">
        <f t="shared" si="1"/>
        <v>-3442072</v>
      </c>
      <c r="H27" s="27">
        <f t="shared" si="1"/>
        <v>-4743000</v>
      </c>
      <c r="I27" s="27">
        <f t="shared" si="1"/>
        <v>-4520000</v>
      </c>
      <c r="J27" s="27">
        <f t="shared" si="1"/>
        <v>-12705072</v>
      </c>
      <c r="K27" s="27">
        <f t="shared" si="1"/>
        <v>-1420564</v>
      </c>
      <c r="L27" s="27">
        <f t="shared" si="1"/>
        <v>-6721403</v>
      </c>
      <c r="M27" s="27">
        <f t="shared" si="1"/>
        <v>-406000</v>
      </c>
      <c r="N27" s="27">
        <f t="shared" si="1"/>
        <v>-8547967</v>
      </c>
      <c r="O27" s="27">
        <f t="shared" si="1"/>
        <v>-58712</v>
      </c>
      <c r="P27" s="27">
        <f t="shared" si="1"/>
        <v>-3781988</v>
      </c>
      <c r="Q27" s="27">
        <f t="shared" si="1"/>
        <v>-513288</v>
      </c>
      <c r="R27" s="27">
        <f t="shared" si="1"/>
        <v>-4353988</v>
      </c>
      <c r="S27" s="27">
        <f t="shared" si="1"/>
        <v>-569151</v>
      </c>
      <c r="T27" s="27">
        <f t="shared" si="1"/>
        <v>-7280221</v>
      </c>
      <c r="U27" s="27">
        <f t="shared" si="1"/>
        <v>-9860435</v>
      </c>
      <c r="V27" s="27">
        <f t="shared" si="1"/>
        <v>-17709807</v>
      </c>
      <c r="W27" s="27">
        <f t="shared" si="1"/>
        <v>-43316834</v>
      </c>
      <c r="X27" s="27">
        <f t="shared" si="1"/>
        <v>-60070816</v>
      </c>
      <c r="Y27" s="27">
        <f t="shared" si="1"/>
        <v>16753982</v>
      </c>
      <c r="Z27" s="28">
        <f>+IF(X27&lt;&gt;0,+(Y27/X27)*100,0)</f>
        <v>-27.890385241312522</v>
      </c>
      <c r="AA27" s="29">
        <f>SUM(AA21:AA26)</f>
        <v>-60070816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20004</v>
      </c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20004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12426978</v>
      </c>
      <c r="D38" s="31">
        <f>+D17+D27+D36</f>
        <v>0</v>
      </c>
      <c r="E38" s="32">
        <f t="shared" si="3"/>
        <v>10040912</v>
      </c>
      <c r="F38" s="33">
        <f t="shared" si="3"/>
        <v>24336789</v>
      </c>
      <c r="G38" s="33">
        <f t="shared" si="3"/>
        <v>55775238</v>
      </c>
      <c r="H38" s="33">
        <f t="shared" si="3"/>
        <v>-4767533</v>
      </c>
      <c r="I38" s="33">
        <f t="shared" si="3"/>
        <v>386000</v>
      </c>
      <c r="J38" s="33">
        <f t="shared" si="3"/>
        <v>51393705</v>
      </c>
      <c r="K38" s="33">
        <f t="shared" si="3"/>
        <v>-1873222</v>
      </c>
      <c r="L38" s="33">
        <f t="shared" si="3"/>
        <v>-12993412</v>
      </c>
      <c r="M38" s="33">
        <f t="shared" si="3"/>
        <v>42475284</v>
      </c>
      <c r="N38" s="33">
        <f t="shared" si="3"/>
        <v>27608650</v>
      </c>
      <c r="O38" s="33">
        <f t="shared" si="3"/>
        <v>-5526972</v>
      </c>
      <c r="P38" s="33">
        <f t="shared" si="3"/>
        <v>-10437187</v>
      </c>
      <c r="Q38" s="33">
        <f t="shared" si="3"/>
        <v>-3984654</v>
      </c>
      <c r="R38" s="33">
        <f t="shared" si="3"/>
        <v>-19948813</v>
      </c>
      <c r="S38" s="33">
        <f t="shared" si="3"/>
        <v>-7508415</v>
      </c>
      <c r="T38" s="33">
        <f t="shared" si="3"/>
        <v>-21495930</v>
      </c>
      <c r="U38" s="33">
        <f t="shared" si="3"/>
        <v>-27729326</v>
      </c>
      <c r="V38" s="33">
        <f t="shared" si="3"/>
        <v>-56733671</v>
      </c>
      <c r="W38" s="33">
        <f t="shared" si="3"/>
        <v>2319871</v>
      </c>
      <c r="X38" s="33">
        <f t="shared" si="3"/>
        <v>24336789</v>
      </c>
      <c r="Y38" s="33">
        <f t="shared" si="3"/>
        <v>-22016918</v>
      </c>
      <c r="Z38" s="34">
        <f>+IF(X38&lt;&gt;0,+(Y38/X38)*100,0)</f>
        <v>-90.46763728772929</v>
      </c>
      <c r="AA38" s="35">
        <f>+AA17+AA27+AA36</f>
        <v>24336789</v>
      </c>
    </row>
    <row r="39" spans="1:27" ht="13.5">
      <c r="A39" s="22" t="s">
        <v>59</v>
      </c>
      <c r="B39" s="16"/>
      <c r="C39" s="31">
        <v>110413313</v>
      </c>
      <c r="D39" s="31"/>
      <c r="E39" s="32">
        <v>151205622</v>
      </c>
      <c r="F39" s="33"/>
      <c r="G39" s="33"/>
      <c r="H39" s="33">
        <v>55775238</v>
      </c>
      <c r="I39" s="33">
        <v>51007705</v>
      </c>
      <c r="J39" s="33"/>
      <c r="K39" s="33">
        <v>51393705</v>
      </c>
      <c r="L39" s="33">
        <v>49520483</v>
      </c>
      <c r="M39" s="33">
        <v>36527071</v>
      </c>
      <c r="N39" s="33">
        <v>51393705</v>
      </c>
      <c r="O39" s="33">
        <v>79002355</v>
      </c>
      <c r="P39" s="33">
        <v>73475383</v>
      </c>
      <c r="Q39" s="33">
        <v>63038196</v>
      </c>
      <c r="R39" s="33">
        <v>79002355</v>
      </c>
      <c r="S39" s="33">
        <v>59053542</v>
      </c>
      <c r="T39" s="33">
        <v>51545127</v>
      </c>
      <c r="U39" s="33">
        <v>30049197</v>
      </c>
      <c r="V39" s="33">
        <v>59053542</v>
      </c>
      <c r="W39" s="33"/>
      <c r="X39" s="33"/>
      <c r="Y39" s="33"/>
      <c r="Z39" s="34"/>
      <c r="AA39" s="35"/>
    </row>
    <row r="40" spans="1:27" ht="13.5">
      <c r="A40" s="41" t="s">
        <v>60</v>
      </c>
      <c r="B40" s="42"/>
      <c r="C40" s="43">
        <v>122840291</v>
      </c>
      <c r="D40" s="43"/>
      <c r="E40" s="44">
        <v>161246533</v>
      </c>
      <c r="F40" s="45">
        <v>24336789</v>
      </c>
      <c r="G40" s="45">
        <v>55775238</v>
      </c>
      <c r="H40" s="45">
        <v>51007705</v>
      </c>
      <c r="I40" s="45">
        <v>51393705</v>
      </c>
      <c r="J40" s="45">
        <v>51393705</v>
      </c>
      <c r="K40" s="45">
        <v>49520483</v>
      </c>
      <c r="L40" s="45">
        <v>36527071</v>
      </c>
      <c r="M40" s="45">
        <v>79002355</v>
      </c>
      <c r="N40" s="45">
        <v>79002355</v>
      </c>
      <c r="O40" s="45">
        <v>73475383</v>
      </c>
      <c r="P40" s="45">
        <v>63038196</v>
      </c>
      <c r="Q40" s="45">
        <v>59053542</v>
      </c>
      <c r="R40" s="45">
        <v>73475383</v>
      </c>
      <c r="S40" s="45">
        <v>51545127</v>
      </c>
      <c r="T40" s="45">
        <v>30049197</v>
      </c>
      <c r="U40" s="45">
        <v>2319871</v>
      </c>
      <c r="V40" s="45">
        <v>2319871</v>
      </c>
      <c r="W40" s="45">
        <v>2319871</v>
      </c>
      <c r="X40" s="45">
        <v>24336789</v>
      </c>
      <c r="Y40" s="45">
        <v>-22016918</v>
      </c>
      <c r="Z40" s="46">
        <v>-90.47</v>
      </c>
      <c r="AA40" s="47">
        <v>24336789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98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2857475</v>
      </c>
      <c r="D6" s="17"/>
      <c r="E6" s="18">
        <v>5805000</v>
      </c>
      <c r="F6" s="19">
        <v>6078000</v>
      </c>
      <c r="G6" s="19">
        <v>628063</v>
      </c>
      <c r="H6" s="19">
        <v>406311</v>
      </c>
      <c r="I6" s="19">
        <v>464255</v>
      </c>
      <c r="J6" s="19">
        <v>1498629</v>
      </c>
      <c r="K6" s="19">
        <v>734595</v>
      </c>
      <c r="L6" s="19">
        <v>443462</v>
      </c>
      <c r="M6" s="19">
        <v>560591</v>
      </c>
      <c r="N6" s="19">
        <v>1738648</v>
      </c>
      <c r="O6" s="19">
        <v>421535</v>
      </c>
      <c r="P6" s="19">
        <v>323891</v>
      </c>
      <c r="Q6" s="19">
        <v>2630667</v>
      </c>
      <c r="R6" s="19">
        <v>3376093</v>
      </c>
      <c r="S6" s="19">
        <v>337317</v>
      </c>
      <c r="T6" s="19">
        <v>328914</v>
      </c>
      <c r="U6" s="19"/>
      <c r="V6" s="19">
        <v>666231</v>
      </c>
      <c r="W6" s="19">
        <v>7279601</v>
      </c>
      <c r="X6" s="19">
        <v>6078000</v>
      </c>
      <c r="Y6" s="19">
        <v>1201601</v>
      </c>
      <c r="Z6" s="20">
        <v>19.77</v>
      </c>
      <c r="AA6" s="21">
        <v>6078000</v>
      </c>
    </row>
    <row r="7" spans="1:27" ht="13.5">
      <c r="A7" s="22" t="s">
        <v>34</v>
      </c>
      <c r="B7" s="16"/>
      <c r="C7" s="17">
        <v>312222</v>
      </c>
      <c r="D7" s="17"/>
      <c r="E7" s="18">
        <v>320000</v>
      </c>
      <c r="F7" s="19">
        <v>320000</v>
      </c>
      <c r="G7" s="19">
        <v>21000</v>
      </c>
      <c r="H7" s="19">
        <v>250</v>
      </c>
      <c r="I7" s="19">
        <v>10750</v>
      </c>
      <c r="J7" s="19">
        <v>32000</v>
      </c>
      <c r="K7" s="19">
        <v>9250</v>
      </c>
      <c r="L7" s="19">
        <v>5000</v>
      </c>
      <c r="M7" s="19"/>
      <c r="N7" s="19">
        <v>14250</v>
      </c>
      <c r="O7" s="19"/>
      <c r="P7" s="19"/>
      <c r="Q7" s="19">
        <v>31500</v>
      </c>
      <c r="R7" s="19">
        <v>31500</v>
      </c>
      <c r="S7" s="19">
        <v>11500</v>
      </c>
      <c r="T7" s="19">
        <v>16900</v>
      </c>
      <c r="U7" s="19"/>
      <c r="V7" s="19">
        <v>28400</v>
      </c>
      <c r="W7" s="19">
        <v>106150</v>
      </c>
      <c r="X7" s="19">
        <v>320000</v>
      </c>
      <c r="Y7" s="19">
        <v>-213850</v>
      </c>
      <c r="Z7" s="20">
        <v>-66.83</v>
      </c>
      <c r="AA7" s="21">
        <v>320000</v>
      </c>
    </row>
    <row r="8" spans="1:27" ht="13.5">
      <c r="A8" s="22" t="s">
        <v>35</v>
      </c>
      <c r="B8" s="16"/>
      <c r="C8" s="17">
        <v>2573771</v>
      </c>
      <c r="D8" s="17"/>
      <c r="E8" s="18">
        <v>3414000</v>
      </c>
      <c r="F8" s="19">
        <v>3413000</v>
      </c>
      <c r="G8" s="19">
        <v>48460</v>
      </c>
      <c r="H8" s="19">
        <v>25409</v>
      </c>
      <c r="I8" s="19">
        <v>1830934</v>
      </c>
      <c r="J8" s="19">
        <v>1904803</v>
      </c>
      <c r="K8" s="19">
        <v>83655</v>
      </c>
      <c r="L8" s="19">
        <v>1796122</v>
      </c>
      <c r="M8" s="19">
        <v>26409</v>
      </c>
      <c r="N8" s="19">
        <v>1906186</v>
      </c>
      <c r="O8" s="19">
        <v>105107</v>
      </c>
      <c r="P8" s="19">
        <v>83334</v>
      </c>
      <c r="Q8" s="19">
        <v>3442180</v>
      </c>
      <c r="R8" s="19">
        <v>3630621</v>
      </c>
      <c r="S8" s="19">
        <v>56133</v>
      </c>
      <c r="T8" s="19">
        <v>1086546</v>
      </c>
      <c r="U8" s="19"/>
      <c r="V8" s="19">
        <v>1142679</v>
      </c>
      <c r="W8" s="19">
        <v>8584289</v>
      </c>
      <c r="X8" s="19">
        <v>3413000</v>
      </c>
      <c r="Y8" s="19">
        <v>5171289</v>
      </c>
      <c r="Z8" s="20">
        <v>151.52</v>
      </c>
      <c r="AA8" s="21">
        <v>3413000</v>
      </c>
    </row>
    <row r="9" spans="1:27" ht="13.5">
      <c r="A9" s="22" t="s">
        <v>36</v>
      </c>
      <c r="B9" s="16"/>
      <c r="C9" s="17">
        <v>88776484</v>
      </c>
      <c r="D9" s="17"/>
      <c r="E9" s="18">
        <v>115713000</v>
      </c>
      <c r="F9" s="19">
        <v>116218000</v>
      </c>
      <c r="G9" s="19">
        <v>41135000</v>
      </c>
      <c r="H9" s="19"/>
      <c r="I9" s="19">
        <v>4327000</v>
      </c>
      <c r="J9" s="19">
        <v>45462000</v>
      </c>
      <c r="K9" s="19"/>
      <c r="L9" s="19">
        <v>5075333</v>
      </c>
      <c r="M9" s="19">
        <v>32978000</v>
      </c>
      <c r="N9" s="19">
        <v>38053333</v>
      </c>
      <c r="O9" s="19">
        <v>1333333</v>
      </c>
      <c r="P9" s="19">
        <v>495000</v>
      </c>
      <c r="Q9" s="19">
        <v>27936333</v>
      </c>
      <c r="R9" s="19">
        <v>29764666</v>
      </c>
      <c r="S9" s="19"/>
      <c r="T9" s="19"/>
      <c r="U9" s="19"/>
      <c r="V9" s="19"/>
      <c r="W9" s="19">
        <v>113279999</v>
      </c>
      <c r="X9" s="19">
        <v>116218000</v>
      </c>
      <c r="Y9" s="19">
        <v>-2938001</v>
      </c>
      <c r="Z9" s="20">
        <v>-2.53</v>
      </c>
      <c r="AA9" s="21">
        <v>116218000</v>
      </c>
    </row>
    <row r="10" spans="1:27" ht="13.5">
      <c r="A10" s="22" t="s">
        <v>37</v>
      </c>
      <c r="B10" s="16"/>
      <c r="C10" s="17">
        <v>40372385</v>
      </c>
      <c r="D10" s="17"/>
      <c r="E10" s="18">
        <v>32048400</v>
      </c>
      <c r="F10" s="19">
        <v>36049000</v>
      </c>
      <c r="G10" s="19">
        <v>8000000</v>
      </c>
      <c r="H10" s="19"/>
      <c r="I10" s="19">
        <v>2000000</v>
      </c>
      <c r="J10" s="19">
        <v>10000000</v>
      </c>
      <c r="K10" s="19">
        <v>2000000</v>
      </c>
      <c r="L10" s="19">
        <v>1000000</v>
      </c>
      <c r="M10" s="19">
        <v>19049000</v>
      </c>
      <c r="N10" s="19">
        <v>22049000</v>
      </c>
      <c r="O10" s="19"/>
      <c r="P10" s="19"/>
      <c r="Q10" s="19">
        <v>1725000</v>
      </c>
      <c r="R10" s="19">
        <v>1725000</v>
      </c>
      <c r="S10" s="19"/>
      <c r="T10" s="19"/>
      <c r="U10" s="19"/>
      <c r="V10" s="19"/>
      <c r="W10" s="19">
        <v>33774000</v>
      </c>
      <c r="X10" s="19">
        <v>36049000</v>
      </c>
      <c r="Y10" s="19">
        <v>-2275000</v>
      </c>
      <c r="Z10" s="20">
        <v>-6.31</v>
      </c>
      <c r="AA10" s="21">
        <v>36049000</v>
      </c>
    </row>
    <row r="11" spans="1:27" ht="13.5">
      <c r="A11" s="22" t="s">
        <v>38</v>
      </c>
      <c r="B11" s="16"/>
      <c r="C11" s="17">
        <v>1862232</v>
      </c>
      <c r="D11" s="17"/>
      <c r="E11" s="18">
        <v>700000</v>
      </c>
      <c r="F11" s="19">
        <v>400000</v>
      </c>
      <c r="G11" s="19">
        <v>4178</v>
      </c>
      <c r="H11" s="19">
        <v>53351</v>
      </c>
      <c r="I11" s="19">
        <v>37442</v>
      </c>
      <c r="J11" s="19">
        <v>94971</v>
      </c>
      <c r="K11" s="19">
        <v>17165</v>
      </c>
      <c r="L11" s="19">
        <v>9466</v>
      </c>
      <c r="M11" s="19">
        <v>4511</v>
      </c>
      <c r="N11" s="19">
        <v>31142</v>
      </c>
      <c r="O11" s="19">
        <v>82354</v>
      </c>
      <c r="P11" s="19">
        <v>10284</v>
      </c>
      <c r="Q11" s="19">
        <v>13369</v>
      </c>
      <c r="R11" s="19">
        <v>106007</v>
      </c>
      <c r="S11" s="19">
        <v>17068</v>
      </c>
      <c r="T11" s="19">
        <v>29549</v>
      </c>
      <c r="U11" s="19"/>
      <c r="V11" s="19">
        <v>46617</v>
      </c>
      <c r="W11" s="19">
        <v>278737</v>
      </c>
      <c r="X11" s="19">
        <v>400000</v>
      </c>
      <c r="Y11" s="19">
        <v>-121263</v>
      </c>
      <c r="Z11" s="20">
        <v>-30.32</v>
      </c>
      <c r="AA11" s="21">
        <v>400000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-98222722</v>
      </c>
      <c r="D14" s="17"/>
      <c r="E14" s="18">
        <v>-112439000</v>
      </c>
      <c r="F14" s="19">
        <v>-112441000</v>
      </c>
      <c r="G14" s="19">
        <v>-18665892</v>
      </c>
      <c r="H14" s="19">
        <v>-12165758</v>
      </c>
      <c r="I14" s="19">
        <v>-8945658</v>
      </c>
      <c r="J14" s="19">
        <v>-39777308</v>
      </c>
      <c r="K14" s="19">
        <v>-5469141</v>
      </c>
      <c r="L14" s="19">
        <v>-12632777</v>
      </c>
      <c r="M14" s="19">
        <v>-23196871</v>
      </c>
      <c r="N14" s="19">
        <v>-41298789</v>
      </c>
      <c r="O14" s="19">
        <v>-8613194</v>
      </c>
      <c r="P14" s="19">
        <v>-7968558</v>
      </c>
      <c r="Q14" s="19">
        <v>-12783578</v>
      </c>
      <c r="R14" s="19">
        <v>-29365330</v>
      </c>
      <c r="S14" s="19">
        <v>-6373746</v>
      </c>
      <c r="T14" s="19">
        <v>-7497869</v>
      </c>
      <c r="U14" s="19"/>
      <c r="V14" s="19">
        <v>-13871615</v>
      </c>
      <c r="W14" s="19">
        <v>-124313042</v>
      </c>
      <c r="X14" s="19">
        <v>-112441000</v>
      </c>
      <c r="Y14" s="19">
        <v>-11872042</v>
      </c>
      <c r="Z14" s="20">
        <v>10.56</v>
      </c>
      <c r="AA14" s="21">
        <v>-112441000</v>
      </c>
    </row>
    <row r="15" spans="1:27" ht="13.5">
      <c r="A15" s="22" t="s">
        <v>42</v>
      </c>
      <c r="B15" s="16"/>
      <c r="C15" s="17">
        <v>-20302</v>
      </c>
      <c r="D15" s="17"/>
      <c r="E15" s="18"/>
      <c r="F15" s="19">
        <v>-750000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-750000</v>
      </c>
      <c r="Y15" s="19">
        <v>750000</v>
      </c>
      <c r="Z15" s="20">
        <v>-100</v>
      </c>
      <c r="AA15" s="21">
        <v>-750000</v>
      </c>
    </row>
    <row r="16" spans="1:27" ht="13.5">
      <c r="A16" s="22" t="s">
        <v>43</v>
      </c>
      <c r="B16" s="16"/>
      <c r="C16" s="17"/>
      <c r="D16" s="17"/>
      <c r="E16" s="18">
        <v>-510000</v>
      </c>
      <c r="F16" s="19">
        <v>-595000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-595000</v>
      </c>
      <c r="Y16" s="19">
        <v>595000</v>
      </c>
      <c r="Z16" s="20">
        <v>-100</v>
      </c>
      <c r="AA16" s="21">
        <v>-595000</v>
      </c>
    </row>
    <row r="17" spans="1:27" ht="13.5">
      <c r="A17" s="23" t="s">
        <v>44</v>
      </c>
      <c r="B17" s="24"/>
      <c r="C17" s="25">
        <f aca="true" t="shared" si="0" ref="C17:Y17">SUM(C6:C16)</f>
        <v>38511545</v>
      </c>
      <c r="D17" s="25">
        <f>SUM(D6:D16)</f>
        <v>0</v>
      </c>
      <c r="E17" s="26">
        <f t="shared" si="0"/>
        <v>45051400</v>
      </c>
      <c r="F17" s="27">
        <f t="shared" si="0"/>
        <v>48692000</v>
      </c>
      <c r="G17" s="27">
        <f t="shared" si="0"/>
        <v>31170809</v>
      </c>
      <c r="H17" s="27">
        <f t="shared" si="0"/>
        <v>-11680437</v>
      </c>
      <c r="I17" s="27">
        <f t="shared" si="0"/>
        <v>-275277</v>
      </c>
      <c r="J17" s="27">
        <f t="shared" si="0"/>
        <v>19215095</v>
      </c>
      <c r="K17" s="27">
        <f t="shared" si="0"/>
        <v>-2624476</v>
      </c>
      <c r="L17" s="27">
        <f t="shared" si="0"/>
        <v>-4303394</v>
      </c>
      <c r="M17" s="27">
        <f t="shared" si="0"/>
        <v>29421640</v>
      </c>
      <c r="N17" s="27">
        <f t="shared" si="0"/>
        <v>22493770</v>
      </c>
      <c r="O17" s="27">
        <f t="shared" si="0"/>
        <v>-6670865</v>
      </c>
      <c r="P17" s="27">
        <f t="shared" si="0"/>
        <v>-7056049</v>
      </c>
      <c r="Q17" s="27">
        <f t="shared" si="0"/>
        <v>22995471</v>
      </c>
      <c r="R17" s="27">
        <f t="shared" si="0"/>
        <v>9268557</v>
      </c>
      <c r="S17" s="27">
        <f t="shared" si="0"/>
        <v>-5951728</v>
      </c>
      <c r="T17" s="27">
        <f t="shared" si="0"/>
        <v>-6035960</v>
      </c>
      <c r="U17" s="27">
        <f t="shared" si="0"/>
        <v>0</v>
      </c>
      <c r="V17" s="27">
        <f t="shared" si="0"/>
        <v>-11987688</v>
      </c>
      <c r="W17" s="27">
        <f t="shared" si="0"/>
        <v>38989734</v>
      </c>
      <c r="X17" s="27">
        <f t="shared" si="0"/>
        <v>48692000</v>
      </c>
      <c r="Y17" s="27">
        <f t="shared" si="0"/>
        <v>-9702266</v>
      </c>
      <c r="Z17" s="28">
        <f>+IF(X17&lt;&gt;0,+(Y17/X17)*100,0)</f>
        <v>-19.925790684301322</v>
      </c>
      <c r="AA17" s="29">
        <f>SUM(AA6:AA16)</f>
        <v>48692000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8919905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-49292290</v>
      </c>
      <c r="D26" s="17"/>
      <c r="E26" s="18">
        <v>-62047000</v>
      </c>
      <c r="F26" s="19">
        <v>-52049000</v>
      </c>
      <c r="G26" s="19">
        <v>-4672582</v>
      </c>
      <c r="H26" s="19">
        <v>-3405984</v>
      </c>
      <c r="I26" s="19">
        <v>-4994584</v>
      </c>
      <c r="J26" s="19">
        <v>-13073150</v>
      </c>
      <c r="K26" s="19">
        <v>-1300000</v>
      </c>
      <c r="L26" s="19">
        <v>-2583472</v>
      </c>
      <c r="M26" s="19">
        <v>-10108827</v>
      </c>
      <c r="N26" s="19">
        <v>-13992299</v>
      </c>
      <c r="O26" s="19"/>
      <c r="P26" s="19">
        <v>-2477057</v>
      </c>
      <c r="Q26" s="19">
        <v>-9673219</v>
      </c>
      <c r="R26" s="19">
        <v>-12150276</v>
      </c>
      <c r="S26" s="19">
        <v>-1279005</v>
      </c>
      <c r="T26" s="19">
        <v>-2851934</v>
      </c>
      <c r="U26" s="19"/>
      <c r="V26" s="19">
        <v>-4130939</v>
      </c>
      <c r="W26" s="19">
        <v>-43346664</v>
      </c>
      <c r="X26" s="19">
        <v>-52049000</v>
      </c>
      <c r="Y26" s="19">
        <v>8702336</v>
      </c>
      <c r="Z26" s="20">
        <v>-16.72</v>
      </c>
      <c r="AA26" s="21">
        <v>-52049000</v>
      </c>
    </row>
    <row r="27" spans="1:27" ht="13.5">
      <c r="A27" s="23" t="s">
        <v>51</v>
      </c>
      <c r="B27" s="24"/>
      <c r="C27" s="25">
        <f aca="true" t="shared" si="1" ref="C27:Y27">SUM(C21:C26)</f>
        <v>-40372385</v>
      </c>
      <c r="D27" s="25">
        <f>SUM(D21:D26)</f>
        <v>0</v>
      </c>
      <c r="E27" s="26">
        <f t="shared" si="1"/>
        <v>-62047000</v>
      </c>
      <c r="F27" s="27">
        <f t="shared" si="1"/>
        <v>-52049000</v>
      </c>
      <c r="G27" s="27">
        <f t="shared" si="1"/>
        <v>-4672582</v>
      </c>
      <c r="H27" s="27">
        <f t="shared" si="1"/>
        <v>-3405984</v>
      </c>
      <c r="I27" s="27">
        <f t="shared" si="1"/>
        <v>-4994584</v>
      </c>
      <c r="J27" s="27">
        <f t="shared" si="1"/>
        <v>-13073150</v>
      </c>
      <c r="K27" s="27">
        <f t="shared" si="1"/>
        <v>-1300000</v>
      </c>
      <c r="L27" s="27">
        <f t="shared" si="1"/>
        <v>-2583472</v>
      </c>
      <c r="M27" s="27">
        <f t="shared" si="1"/>
        <v>-10108827</v>
      </c>
      <c r="N27" s="27">
        <f t="shared" si="1"/>
        <v>-13992299</v>
      </c>
      <c r="O27" s="27">
        <f t="shared" si="1"/>
        <v>0</v>
      </c>
      <c r="P27" s="27">
        <f t="shared" si="1"/>
        <v>-2477057</v>
      </c>
      <c r="Q27" s="27">
        <f t="shared" si="1"/>
        <v>-9673219</v>
      </c>
      <c r="R27" s="27">
        <f t="shared" si="1"/>
        <v>-12150276</v>
      </c>
      <c r="S27" s="27">
        <f t="shared" si="1"/>
        <v>-1279005</v>
      </c>
      <c r="T27" s="27">
        <f t="shared" si="1"/>
        <v>-2851934</v>
      </c>
      <c r="U27" s="27">
        <f t="shared" si="1"/>
        <v>0</v>
      </c>
      <c r="V27" s="27">
        <f t="shared" si="1"/>
        <v>-4130939</v>
      </c>
      <c r="W27" s="27">
        <f t="shared" si="1"/>
        <v>-43346664</v>
      </c>
      <c r="X27" s="27">
        <f t="shared" si="1"/>
        <v>-52049000</v>
      </c>
      <c r="Y27" s="27">
        <f t="shared" si="1"/>
        <v>8702336</v>
      </c>
      <c r="Z27" s="28">
        <f>+IF(X27&lt;&gt;0,+(Y27/X27)*100,0)</f>
        <v>-16.719506618763088</v>
      </c>
      <c r="AA27" s="29">
        <f>SUM(AA21:AA26)</f>
        <v>-52049000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16999600</v>
      </c>
      <c r="F32" s="19">
        <v>7000000</v>
      </c>
      <c r="G32" s="19"/>
      <c r="H32" s="19"/>
      <c r="I32" s="19"/>
      <c r="J32" s="19"/>
      <c r="K32" s="19"/>
      <c r="L32" s="19">
        <v>7000000</v>
      </c>
      <c r="M32" s="19"/>
      <c r="N32" s="19">
        <v>7000000</v>
      </c>
      <c r="O32" s="19"/>
      <c r="P32" s="19"/>
      <c r="Q32" s="19"/>
      <c r="R32" s="19"/>
      <c r="S32" s="19"/>
      <c r="T32" s="19"/>
      <c r="U32" s="19"/>
      <c r="V32" s="19"/>
      <c r="W32" s="19">
        <v>7000000</v>
      </c>
      <c r="X32" s="19">
        <v>7000000</v>
      </c>
      <c r="Y32" s="19"/>
      <c r="Z32" s="20"/>
      <c r="AA32" s="21">
        <v>7000000</v>
      </c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-1117004</v>
      </c>
      <c r="D35" s="17"/>
      <c r="E35" s="18"/>
      <c r="F35" s="19">
        <v>-1500000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-1500000</v>
      </c>
      <c r="Y35" s="19">
        <v>1500000</v>
      </c>
      <c r="Z35" s="20">
        <v>-100</v>
      </c>
      <c r="AA35" s="21">
        <v>-1500000</v>
      </c>
    </row>
    <row r="36" spans="1:27" ht="13.5">
      <c r="A36" s="23" t="s">
        <v>57</v>
      </c>
      <c r="B36" s="24"/>
      <c r="C36" s="25">
        <f aca="true" t="shared" si="2" ref="C36:Y36">SUM(C31:C35)</f>
        <v>-1117004</v>
      </c>
      <c r="D36" s="25">
        <f>SUM(D31:D35)</f>
        <v>0</v>
      </c>
      <c r="E36" s="26">
        <f t="shared" si="2"/>
        <v>16999600</v>
      </c>
      <c r="F36" s="27">
        <f t="shared" si="2"/>
        <v>5500000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7000000</v>
      </c>
      <c r="M36" s="27">
        <f t="shared" si="2"/>
        <v>0</v>
      </c>
      <c r="N36" s="27">
        <f t="shared" si="2"/>
        <v>7000000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7000000</v>
      </c>
      <c r="X36" s="27">
        <f t="shared" si="2"/>
        <v>5500000</v>
      </c>
      <c r="Y36" s="27">
        <f t="shared" si="2"/>
        <v>1500000</v>
      </c>
      <c r="Z36" s="28">
        <f>+IF(X36&lt;&gt;0,+(Y36/X36)*100,0)</f>
        <v>27.27272727272727</v>
      </c>
      <c r="AA36" s="29">
        <f>SUM(AA31:AA35)</f>
        <v>5500000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-2977844</v>
      </c>
      <c r="D38" s="31">
        <f>+D17+D27+D36</f>
        <v>0</v>
      </c>
      <c r="E38" s="32">
        <f t="shared" si="3"/>
        <v>4000</v>
      </c>
      <c r="F38" s="33">
        <f t="shared" si="3"/>
        <v>2143000</v>
      </c>
      <c r="G38" s="33">
        <f t="shared" si="3"/>
        <v>26498227</v>
      </c>
      <c r="H38" s="33">
        <f t="shared" si="3"/>
        <v>-15086421</v>
      </c>
      <c r="I38" s="33">
        <f t="shared" si="3"/>
        <v>-5269861</v>
      </c>
      <c r="J38" s="33">
        <f t="shared" si="3"/>
        <v>6141945</v>
      </c>
      <c r="K38" s="33">
        <f t="shared" si="3"/>
        <v>-3924476</v>
      </c>
      <c r="L38" s="33">
        <f t="shared" si="3"/>
        <v>113134</v>
      </c>
      <c r="M38" s="33">
        <f t="shared" si="3"/>
        <v>19312813</v>
      </c>
      <c r="N38" s="33">
        <f t="shared" si="3"/>
        <v>15501471</v>
      </c>
      <c r="O38" s="33">
        <f t="shared" si="3"/>
        <v>-6670865</v>
      </c>
      <c r="P38" s="33">
        <f t="shared" si="3"/>
        <v>-9533106</v>
      </c>
      <c r="Q38" s="33">
        <f t="shared" si="3"/>
        <v>13322252</v>
      </c>
      <c r="R38" s="33">
        <f t="shared" si="3"/>
        <v>-2881719</v>
      </c>
      <c r="S38" s="33">
        <f t="shared" si="3"/>
        <v>-7230733</v>
      </c>
      <c r="T38" s="33">
        <f t="shared" si="3"/>
        <v>-8887894</v>
      </c>
      <c r="U38" s="33">
        <f t="shared" si="3"/>
        <v>0</v>
      </c>
      <c r="V38" s="33">
        <f t="shared" si="3"/>
        <v>-16118627</v>
      </c>
      <c r="W38" s="33">
        <f t="shared" si="3"/>
        <v>2643070</v>
      </c>
      <c r="X38" s="33">
        <f t="shared" si="3"/>
        <v>2143000</v>
      </c>
      <c r="Y38" s="33">
        <f t="shared" si="3"/>
        <v>500070</v>
      </c>
      <c r="Z38" s="34">
        <f>+IF(X38&lt;&gt;0,+(Y38/X38)*100,0)</f>
        <v>23.335044330377976</v>
      </c>
      <c r="AA38" s="35">
        <f>+AA17+AA27+AA36</f>
        <v>2143000</v>
      </c>
    </row>
    <row r="39" spans="1:27" ht="13.5">
      <c r="A39" s="22" t="s">
        <v>59</v>
      </c>
      <c r="B39" s="16"/>
      <c r="C39" s="31">
        <v>3188448</v>
      </c>
      <c r="D39" s="31"/>
      <c r="E39" s="32">
        <v>1891000</v>
      </c>
      <c r="F39" s="33">
        <v>211000</v>
      </c>
      <c r="G39" s="33">
        <v>200984</v>
      </c>
      <c r="H39" s="33">
        <v>26699211</v>
      </c>
      <c r="I39" s="33">
        <v>11612790</v>
      </c>
      <c r="J39" s="33">
        <v>200984</v>
      </c>
      <c r="K39" s="33">
        <v>6342929</v>
      </c>
      <c r="L39" s="33">
        <v>2418453</v>
      </c>
      <c r="M39" s="33">
        <v>2531587</v>
      </c>
      <c r="N39" s="33">
        <v>6342929</v>
      </c>
      <c r="O39" s="33">
        <v>21844400</v>
      </c>
      <c r="P39" s="33">
        <v>15173535</v>
      </c>
      <c r="Q39" s="33">
        <v>5640429</v>
      </c>
      <c r="R39" s="33">
        <v>21844400</v>
      </c>
      <c r="S39" s="33">
        <v>18962681</v>
      </c>
      <c r="T39" s="33">
        <v>11731948</v>
      </c>
      <c r="U39" s="33"/>
      <c r="V39" s="33">
        <v>18962681</v>
      </c>
      <c r="W39" s="33">
        <v>200984</v>
      </c>
      <c r="X39" s="33">
        <v>211000</v>
      </c>
      <c r="Y39" s="33">
        <v>-10016</v>
      </c>
      <c r="Z39" s="34">
        <v>-4.75</v>
      </c>
      <c r="AA39" s="35">
        <v>211000</v>
      </c>
    </row>
    <row r="40" spans="1:27" ht="13.5">
      <c r="A40" s="41" t="s">
        <v>60</v>
      </c>
      <c r="B40" s="42"/>
      <c r="C40" s="43">
        <v>210604</v>
      </c>
      <c r="D40" s="43"/>
      <c r="E40" s="44">
        <v>1895000</v>
      </c>
      <c r="F40" s="45">
        <v>2354000</v>
      </c>
      <c r="G40" s="45">
        <v>26699211</v>
      </c>
      <c r="H40" s="45">
        <v>11612790</v>
      </c>
      <c r="I40" s="45">
        <v>6342929</v>
      </c>
      <c r="J40" s="45">
        <v>6342929</v>
      </c>
      <c r="K40" s="45">
        <v>2418453</v>
      </c>
      <c r="L40" s="45">
        <v>2531587</v>
      </c>
      <c r="M40" s="45">
        <v>21844400</v>
      </c>
      <c r="N40" s="45">
        <v>21844400</v>
      </c>
      <c r="O40" s="45">
        <v>15173535</v>
      </c>
      <c r="P40" s="45">
        <v>5640429</v>
      </c>
      <c r="Q40" s="45">
        <v>18962681</v>
      </c>
      <c r="R40" s="45">
        <v>15173535</v>
      </c>
      <c r="S40" s="45">
        <v>11731948</v>
      </c>
      <c r="T40" s="45">
        <v>2844054</v>
      </c>
      <c r="U40" s="45"/>
      <c r="V40" s="45">
        <v>2844054</v>
      </c>
      <c r="W40" s="45">
        <v>2844054</v>
      </c>
      <c r="X40" s="45">
        <v>2354000</v>
      </c>
      <c r="Y40" s="45">
        <v>490054</v>
      </c>
      <c r="Z40" s="46">
        <v>20.82</v>
      </c>
      <c r="AA40" s="47">
        <v>2354000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99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373295053</v>
      </c>
      <c r="D6" s="17"/>
      <c r="E6" s="18">
        <v>385722240</v>
      </c>
      <c r="F6" s="19">
        <v>392927040</v>
      </c>
      <c r="G6" s="19">
        <v>30275267</v>
      </c>
      <c r="H6" s="19">
        <v>30122399</v>
      </c>
      <c r="I6" s="19">
        <v>30012646</v>
      </c>
      <c r="J6" s="19">
        <v>90410312</v>
      </c>
      <c r="K6" s="19">
        <v>30217622</v>
      </c>
      <c r="L6" s="19">
        <v>30163642</v>
      </c>
      <c r="M6" s="19">
        <v>31644782</v>
      </c>
      <c r="N6" s="19">
        <v>92026046</v>
      </c>
      <c r="O6" s="19">
        <v>30868463</v>
      </c>
      <c r="P6" s="19">
        <v>35073202</v>
      </c>
      <c r="Q6" s="19">
        <v>30449484</v>
      </c>
      <c r="R6" s="19">
        <v>96391149</v>
      </c>
      <c r="S6" s="19">
        <v>33482000</v>
      </c>
      <c r="T6" s="19">
        <v>30173330</v>
      </c>
      <c r="U6" s="19">
        <v>30593155</v>
      </c>
      <c r="V6" s="19">
        <v>94248485</v>
      </c>
      <c r="W6" s="19">
        <v>373075992</v>
      </c>
      <c r="X6" s="19">
        <v>392927040</v>
      </c>
      <c r="Y6" s="19">
        <v>-19851048</v>
      </c>
      <c r="Z6" s="20">
        <v>-5.05</v>
      </c>
      <c r="AA6" s="21">
        <v>392927040</v>
      </c>
    </row>
    <row r="7" spans="1:27" ht="13.5">
      <c r="A7" s="22" t="s">
        <v>34</v>
      </c>
      <c r="B7" s="16"/>
      <c r="C7" s="17">
        <v>1710851770</v>
      </c>
      <c r="D7" s="17"/>
      <c r="E7" s="18">
        <v>1715369472</v>
      </c>
      <c r="F7" s="19">
        <v>1878428064</v>
      </c>
      <c r="G7" s="19">
        <v>150490755</v>
      </c>
      <c r="H7" s="19">
        <v>170350794</v>
      </c>
      <c r="I7" s="19">
        <v>178858686</v>
      </c>
      <c r="J7" s="19">
        <v>499700235</v>
      </c>
      <c r="K7" s="19">
        <v>154827183</v>
      </c>
      <c r="L7" s="19">
        <v>151955706</v>
      </c>
      <c r="M7" s="19">
        <v>150965601</v>
      </c>
      <c r="N7" s="19">
        <v>457748490</v>
      </c>
      <c r="O7" s="19">
        <v>164074196</v>
      </c>
      <c r="P7" s="19">
        <v>244937504</v>
      </c>
      <c r="Q7" s="19">
        <v>164641003</v>
      </c>
      <c r="R7" s="19">
        <v>573652703</v>
      </c>
      <c r="S7" s="19">
        <v>145069483</v>
      </c>
      <c r="T7" s="19">
        <v>163500198</v>
      </c>
      <c r="U7" s="19">
        <v>165480650</v>
      </c>
      <c r="V7" s="19">
        <v>474050331</v>
      </c>
      <c r="W7" s="19">
        <v>2005151759</v>
      </c>
      <c r="X7" s="19">
        <v>1878428064</v>
      </c>
      <c r="Y7" s="19">
        <v>126723695</v>
      </c>
      <c r="Z7" s="20">
        <v>6.75</v>
      </c>
      <c r="AA7" s="21">
        <v>1878428064</v>
      </c>
    </row>
    <row r="8" spans="1:27" ht="13.5">
      <c r="A8" s="22" t="s">
        <v>35</v>
      </c>
      <c r="B8" s="16"/>
      <c r="C8" s="17">
        <v>94537933</v>
      </c>
      <c r="D8" s="17"/>
      <c r="E8" s="18">
        <v>58159300</v>
      </c>
      <c r="F8" s="19">
        <v>68523500</v>
      </c>
      <c r="G8" s="19">
        <v>3186160</v>
      </c>
      <c r="H8" s="19">
        <v>11438360</v>
      </c>
      <c r="I8" s="19">
        <v>27300459</v>
      </c>
      <c r="J8" s="19">
        <v>41924979</v>
      </c>
      <c r="K8" s="19">
        <v>46015538</v>
      </c>
      <c r="L8" s="19">
        <v>31828723</v>
      </c>
      <c r="M8" s="19">
        <v>13369459</v>
      </c>
      <c r="N8" s="19">
        <v>91213720</v>
      </c>
      <c r="O8" s="19">
        <v>9525666</v>
      </c>
      <c r="P8" s="19">
        <v>11285982</v>
      </c>
      <c r="Q8" s="19">
        <v>21996147</v>
      </c>
      <c r="R8" s="19">
        <v>42807795</v>
      </c>
      <c r="S8" s="19">
        <v>4846608</v>
      </c>
      <c r="T8" s="19">
        <v>31067437</v>
      </c>
      <c r="U8" s="19">
        <v>38527592</v>
      </c>
      <c r="V8" s="19">
        <v>74441637</v>
      </c>
      <c r="W8" s="19">
        <v>250388131</v>
      </c>
      <c r="X8" s="19">
        <v>68523500</v>
      </c>
      <c r="Y8" s="19">
        <v>181864631</v>
      </c>
      <c r="Z8" s="20">
        <v>265.4</v>
      </c>
      <c r="AA8" s="21">
        <v>68523500</v>
      </c>
    </row>
    <row r="9" spans="1:27" ht="13.5">
      <c r="A9" s="22" t="s">
        <v>36</v>
      </c>
      <c r="B9" s="16"/>
      <c r="C9" s="17">
        <v>267494245</v>
      </c>
      <c r="D9" s="17"/>
      <c r="E9" s="18">
        <v>298236900</v>
      </c>
      <c r="F9" s="19">
        <v>296992900</v>
      </c>
      <c r="G9" s="19">
        <v>44167000</v>
      </c>
      <c r="H9" s="19">
        <v>68409000</v>
      </c>
      <c r="I9" s="19">
        <v>4265000</v>
      </c>
      <c r="J9" s="19">
        <v>116841000</v>
      </c>
      <c r="K9" s="19"/>
      <c r="L9" s="19">
        <v>2278000</v>
      </c>
      <c r="M9" s="19">
        <v>71638000</v>
      </c>
      <c r="N9" s="19">
        <v>73916000</v>
      </c>
      <c r="O9" s="19"/>
      <c r="P9" s="19">
        <v>5018000</v>
      </c>
      <c r="Q9" s="19">
        <v>77242880</v>
      </c>
      <c r="R9" s="19">
        <v>82260880</v>
      </c>
      <c r="S9" s="19">
        <v>2895000</v>
      </c>
      <c r="T9" s="19"/>
      <c r="U9" s="19"/>
      <c r="V9" s="19">
        <v>2895000</v>
      </c>
      <c r="W9" s="19">
        <v>275912880</v>
      </c>
      <c r="X9" s="19">
        <v>296992900</v>
      </c>
      <c r="Y9" s="19">
        <v>-21080020</v>
      </c>
      <c r="Z9" s="20">
        <v>-7.1</v>
      </c>
      <c r="AA9" s="21">
        <v>296992900</v>
      </c>
    </row>
    <row r="10" spans="1:27" ht="13.5">
      <c r="A10" s="22" t="s">
        <v>37</v>
      </c>
      <c r="B10" s="16"/>
      <c r="C10" s="17">
        <v>225013765</v>
      </c>
      <c r="D10" s="17"/>
      <c r="E10" s="18">
        <v>145747100</v>
      </c>
      <c r="F10" s="19">
        <v>145747098</v>
      </c>
      <c r="G10" s="19"/>
      <c r="H10" s="19"/>
      <c r="I10" s="19">
        <v>44183000</v>
      </c>
      <c r="J10" s="19">
        <v>44183000</v>
      </c>
      <c r="K10" s="19">
        <v>25460000</v>
      </c>
      <c r="L10" s="19"/>
      <c r="M10" s="19">
        <v>30893000</v>
      </c>
      <c r="N10" s="19">
        <v>56353000</v>
      </c>
      <c r="O10" s="19"/>
      <c r="P10" s="19"/>
      <c r="Q10" s="19">
        <v>40017000</v>
      </c>
      <c r="R10" s="19">
        <v>40017000</v>
      </c>
      <c r="S10" s="19">
        <v>3827000</v>
      </c>
      <c r="T10" s="19"/>
      <c r="U10" s="19"/>
      <c r="V10" s="19">
        <v>3827000</v>
      </c>
      <c r="W10" s="19">
        <v>144380000</v>
      </c>
      <c r="X10" s="19">
        <v>145747098</v>
      </c>
      <c r="Y10" s="19">
        <v>-1367098</v>
      </c>
      <c r="Z10" s="20">
        <v>-0.94</v>
      </c>
      <c r="AA10" s="21">
        <v>145747098</v>
      </c>
    </row>
    <row r="11" spans="1:27" ht="13.5">
      <c r="A11" s="22" t="s">
        <v>38</v>
      </c>
      <c r="B11" s="16"/>
      <c r="C11" s="17">
        <v>32465079</v>
      </c>
      <c r="D11" s="17"/>
      <c r="E11" s="18">
        <v>29100000</v>
      </c>
      <c r="F11" s="19">
        <v>32561000</v>
      </c>
      <c r="G11" s="19">
        <v>1561105</v>
      </c>
      <c r="H11" s="19">
        <v>2905249</v>
      </c>
      <c r="I11" s="19">
        <v>3321585</v>
      </c>
      <c r="J11" s="19">
        <v>7787939</v>
      </c>
      <c r="K11" s="19">
        <v>3520768</v>
      </c>
      <c r="L11" s="19">
        <v>2195423</v>
      </c>
      <c r="M11" s="19">
        <v>1626112</v>
      </c>
      <c r="N11" s="19">
        <v>7342303</v>
      </c>
      <c r="O11" s="19">
        <v>4005077</v>
      </c>
      <c r="P11" s="19">
        <v>5115348</v>
      </c>
      <c r="Q11" s="19">
        <v>1696453</v>
      </c>
      <c r="R11" s="19">
        <v>10816878</v>
      </c>
      <c r="S11" s="19">
        <v>2693333</v>
      </c>
      <c r="T11" s="19">
        <v>6465167</v>
      </c>
      <c r="U11" s="19">
        <v>9669759</v>
      </c>
      <c r="V11" s="19">
        <v>18828259</v>
      </c>
      <c r="W11" s="19">
        <v>44775379</v>
      </c>
      <c r="X11" s="19">
        <v>32561000</v>
      </c>
      <c r="Y11" s="19">
        <v>12214379</v>
      </c>
      <c r="Z11" s="20">
        <v>37.51</v>
      </c>
      <c r="AA11" s="21">
        <v>32561000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-2191023939</v>
      </c>
      <c r="D14" s="17"/>
      <c r="E14" s="18">
        <v>-2192856630</v>
      </c>
      <c r="F14" s="19">
        <v>-2335937852</v>
      </c>
      <c r="G14" s="19">
        <v>-201585588</v>
      </c>
      <c r="H14" s="19">
        <v>-214085111</v>
      </c>
      <c r="I14" s="19">
        <v>-237662171</v>
      </c>
      <c r="J14" s="19">
        <v>-653332870</v>
      </c>
      <c r="K14" s="19">
        <v>-200951539</v>
      </c>
      <c r="L14" s="19">
        <v>-183776451</v>
      </c>
      <c r="M14" s="19">
        <v>-191219185</v>
      </c>
      <c r="N14" s="19">
        <v>-575947175</v>
      </c>
      <c r="O14" s="19">
        <v>-196808653</v>
      </c>
      <c r="P14" s="19">
        <v>-210462625</v>
      </c>
      <c r="Q14" s="19">
        <v>-221722418</v>
      </c>
      <c r="R14" s="19">
        <v>-628993696</v>
      </c>
      <c r="S14" s="19">
        <v>-182738052</v>
      </c>
      <c r="T14" s="19">
        <v>-213737867</v>
      </c>
      <c r="U14" s="19">
        <v>-185737384</v>
      </c>
      <c r="V14" s="19">
        <v>-582213303</v>
      </c>
      <c r="W14" s="19">
        <v>-2440487044</v>
      </c>
      <c r="X14" s="19">
        <v>-2335937852</v>
      </c>
      <c r="Y14" s="19">
        <v>-104549192</v>
      </c>
      <c r="Z14" s="20">
        <v>4.48</v>
      </c>
      <c r="AA14" s="21">
        <v>-2335937852</v>
      </c>
    </row>
    <row r="15" spans="1:27" ht="13.5">
      <c r="A15" s="22" t="s">
        <v>42</v>
      </c>
      <c r="B15" s="16"/>
      <c r="C15" s="17">
        <v>-58693589</v>
      </c>
      <c r="D15" s="17"/>
      <c r="E15" s="18">
        <v>-80335400</v>
      </c>
      <c r="F15" s="19">
        <v>-69387900</v>
      </c>
      <c r="G15" s="19"/>
      <c r="H15" s="19"/>
      <c r="I15" s="19">
        <v>-516973</v>
      </c>
      <c r="J15" s="19">
        <v>-516973</v>
      </c>
      <c r="K15" s="19"/>
      <c r="L15" s="19"/>
      <c r="M15" s="19">
        <v>-20705786</v>
      </c>
      <c r="N15" s="19">
        <v>-20705786</v>
      </c>
      <c r="O15" s="19">
        <v>-8177622</v>
      </c>
      <c r="P15" s="19"/>
      <c r="Q15" s="19"/>
      <c r="R15" s="19">
        <v>-8177622</v>
      </c>
      <c r="S15" s="19"/>
      <c r="T15" s="19"/>
      <c r="U15" s="19">
        <v>-39339125</v>
      </c>
      <c r="V15" s="19">
        <v>-39339125</v>
      </c>
      <c r="W15" s="19">
        <v>-68739506</v>
      </c>
      <c r="X15" s="19">
        <v>-69387900</v>
      </c>
      <c r="Y15" s="19">
        <v>648394</v>
      </c>
      <c r="Z15" s="20">
        <v>-0.93</v>
      </c>
      <c r="AA15" s="21">
        <v>-69387900</v>
      </c>
    </row>
    <row r="16" spans="1:27" ht="13.5">
      <c r="A16" s="22" t="s">
        <v>43</v>
      </c>
      <c r="B16" s="16"/>
      <c r="C16" s="17">
        <v>-18149132</v>
      </c>
      <c r="D16" s="17"/>
      <c r="E16" s="18">
        <v>-12681100</v>
      </c>
      <c r="F16" s="19">
        <v>-11035800</v>
      </c>
      <c r="G16" s="19">
        <v>-726661</v>
      </c>
      <c r="H16" s="19">
        <v>-1526079</v>
      </c>
      <c r="I16" s="19">
        <v>-233314</v>
      </c>
      <c r="J16" s="19">
        <v>-2486054</v>
      </c>
      <c r="K16" s="19">
        <v>-1779158</v>
      </c>
      <c r="L16" s="19">
        <v>-1488078</v>
      </c>
      <c r="M16" s="19">
        <v>-262634</v>
      </c>
      <c r="N16" s="19">
        <v>-3529870</v>
      </c>
      <c r="O16" s="19">
        <v>-180128</v>
      </c>
      <c r="P16" s="19">
        <v>-379239</v>
      </c>
      <c r="Q16" s="19">
        <v>-237467</v>
      </c>
      <c r="R16" s="19">
        <v>-796834</v>
      </c>
      <c r="S16" s="19">
        <v>-1056758</v>
      </c>
      <c r="T16" s="19">
        <v>-983260</v>
      </c>
      <c r="U16" s="19">
        <v>-680382</v>
      </c>
      <c r="V16" s="19">
        <v>-2720400</v>
      </c>
      <c r="W16" s="19">
        <v>-9533158</v>
      </c>
      <c r="X16" s="19">
        <v>-11035800</v>
      </c>
      <c r="Y16" s="19">
        <v>1502642</v>
      </c>
      <c r="Z16" s="20">
        <v>-13.62</v>
      </c>
      <c r="AA16" s="21">
        <v>-11035800</v>
      </c>
    </row>
    <row r="17" spans="1:27" ht="13.5">
      <c r="A17" s="23" t="s">
        <v>44</v>
      </c>
      <c r="B17" s="24"/>
      <c r="C17" s="25">
        <f aca="true" t="shared" si="0" ref="C17:Y17">SUM(C6:C16)</f>
        <v>435791185</v>
      </c>
      <c r="D17" s="25">
        <f>SUM(D6:D16)</f>
        <v>0</v>
      </c>
      <c r="E17" s="26">
        <f t="shared" si="0"/>
        <v>346461882</v>
      </c>
      <c r="F17" s="27">
        <f t="shared" si="0"/>
        <v>398818050</v>
      </c>
      <c r="G17" s="27">
        <f t="shared" si="0"/>
        <v>27368038</v>
      </c>
      <c r="H17" s="27">
        <f t="shared" si="0"/>
        <v>67614612</v>
      </c>
      <c r="I17" s="27">
        <f t="shared" si="0"/>
        <v>49528918</v>
      </c>
      <c r="J17" s="27">
        <f t="shared" si="0"/>
        <v>144511568</v>
      </c>
      <c r="K17" s="27">
        <f t="shared" si="0"/>
        <v>57310414</v>
      </c>
      <c r="L17" s="27">
        <f t="shared" si="0"/>
        <v>33156965</v>
      </c>
      <c r="M17" s="27">
        <f t="shared" si="0"/>
        <v>87949349</v>
      </c>
      <c r="N17" s="27">
        <f t="shared" si="0"/>
        <v>178416728</v>
      </c>
      <c r="O17" s="27">
        <f t="shared" si="0"/>
        <v>3306999</v>
      </c>
      <c r="P17" s="27">
        <f t="shared" si="0"/>
        <v>90588172</v>
      </c>
      <c r="Q17" s="27">
        <f t="shared" si="0"/>
        <v>114083082</v>
      </c>
      <c r="R17" s="27">
        <f t="shared" si="0"/>
        <v>207978253</v>
      </c>
      <c r="S17" s="27">
        <f t="shared" si="0"/>
        <v>9018614</v>
      </c>
      <c r="T17" s="27">
        <f t="shared" si="0"/>
        <v>16485005</v>
      </c>
      <c r="U17" s="27">
        <f t="shared" si="0"/>
        <v>18514265</v>
      </c>
      <c r="V17" s="27">
        <f t="shared" si="0"/>
        <v>44017884</v>
      </c>
      <c r="W17" s="27">
        <f t="shared" si="0"/>
        <v>574924433</v>
      </c>
      <c r="X17" s="27">
        <f t="shared" si="0"/>
        <v>398818050</v>
      </c>
      <c r="Y17" s="27">
        <f t="shared" si="0"/>
        <v>176106383</v>
      </c>
      <c r="Z17" s="28">
        <f>+IF(X17&lt;&gt;0,+(Y17/X17)*100,0)</f>
        <v>44.157074385173885</v>
      </c>
      <c r="AA17" s="29">
        <f>SUM(AA6:AA16)</f>
        <v>398818050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1065710</v>
      </c>
      <c r="D21" s="17"/>
      <c r="E21" s="18"/>
      <c r="F21" s="19"/>
      <c r="G21" s="36"/>
      <c r="H21" s="36"/>
      <c r="I21" s="36">
        <v>45600</v>
      </c>
      <c r="J21" s="19">
        <v>45600</v>
      </c>
      <c r="K21" s="36"/>
      <c r="L21" s="36">
        <v>150000</v>
      </c>
      <c r="M21" s="19"/>
      <c r="N21" s="36">
        <v>150000</v>
      </c>
      <c r="O21" s="36"/>
      <c r="P21" s="36">
        <v>20000</v>
      </c>
      <c r="Q21" s="19">
        <v>1586000</v>
      </c>
      <c r="R21" s="36">
        <v>1606000</v>
      </c>
      <c r="S21" s="36"/>
      <c r="T21" s="19"/>
      <c r="U21" s="36"/>
      <c r="V21" s="36"/>
      <c r="W21" s="36">
        <v>1801600</v>
      </c>
      <c r="X21" s="19"/>
      <c r="Y21" s="36">
        <v>1801600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47897</v>
      </c>
      <c r="D23" s="40"/>
      <c r="E23" s="18">
        <v>90000</v>
      </c>
      <c r="F23" s="19">
        <v>90000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>
        <v>7000</v>
      </c>
      <c r="T23" s="19"/>
      <c r="U23" s="36"/>
      <c r="V23" s="36">
        <v>7000</v>
      </c>
      <c r="W23" s="36">
        <v>7000</v>
      </c>
      <c r="X23" s="19">
        <v>90000</v>
      </c>
      <c r="Y23" s="36">
        <v>-83000</v>
      </c>
      <c r="Z23" s="37">
        <v>-92.22</v>
      </c>
      <c r="AA23" s="38">
        <v>90000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-310881611</v>
      </c>
      <c r="D26" s="17"/>
      <c r="E26" s="18">
        <v>-471385499</v>
      </c>
      <c r="F26" s="19">
        <v>-466245145</v>
      </c>
      <c r="G26" s="19">
        <v>-84554588</v>
      </c>
      <c r="H26" s="19">
        <v>-7496372</v>
      </c>
      <c r="I26" s="19">
        <v>-45354316</v>
      </c>
      <c r="J26" s="19">
        <v>-137405276</v>
      </c>
      <c r="K26" s="19">
        <v>-29995014</v>
      </c>
      <c r="L26" s="19">
        <v>-16708800</v>
      </c>
      <c r="M26" s="19">
        <v>-36956497</v>
      </c>
      <c r="N26" s="19">
        <v>-83660311</v>
      </c>
      <c r="O26" s="19">
        <v>-31048167</v>
      </c>
      <c r="P26" s="19">
        <v>-37381671</v>
      </c>
      <c r="Q26" s="19">
        <v>-38343216</v>
      </c>
      <c r="R26" s="19">
        <v>-106773054</v>
      </c>
      <c r="S26" s="19">
        <v>-45500000</v>
      </c>
      <c r="T26" s="19">
        <v>-45155205</v>
      </c>
      <c r="U26" s="19">
        <v>-121366870</v>
      </c>
      <c r="V26" s="19">
        <v>-212022075</v>
      </c>
      <c r="W26" s="19">
        <v>-539860716</v>
      </c>
      <c r="X26" s="19">
        <v>-466245145</v>
      </c>
      <c r="Y26" s="19">
        <v>-73615571</v>
      </c>
      <c r="Z26" s="20">
        <v>15.79</v>
      </c>
      <c r="AA26" s="21">
        <v>-466245145</v>
      </c>
    </row>
    <row r="27" spans="1:27" ht="13.5">
      <c r="A27" s="23" t="s">
        <v>51</v>
      </c>
      <c r="B27" s="24"/>
      <c r="C27" s="25">
        <f aca="true" t="shared" si="1" ref="C27:Y27">SUM(C21:C26)</f>
        <v>-309768004</v>
      </c>
      <c r="D27" s="25">
        <f>SUM(D21:D26)</f>
        <v>0</v>
      </c>
      <c r="E27" s="26">
        <f t="shared" si="1"/>
        <v>-471295499</v>
      </c>
      <c r="F27" s="27">
        <f t="shared" si="1"/>
        <v>-466155145</v>
      </c>
      <c r="G27" s="27">
        <f t="shared" si="1"/>
        <v>-84554588</v>
      </c>
      <c r="H27" s="27">
        <f t="shared" si="1"/>
        <v>-7496372</v>
      </c>
      <c r="I27" s="27">
        <f t="shared" si="1"/>
        <v>-45308716</v>
      </c>
      <c r="J27" s="27">
        <f t="shared" si="1"/>
        <v>-137359676</v>
      </c>
      <c r="K27" s="27">
        <f t="shared" si="1"/>
        <v>-29995014</v>
      </c>
      <c r="L27" s="27">
        <f t="shared" si="1"/>
        <v>-16558800</v>
      </c>
      <c r="M27" s="27">
        <f t="shared" si="1"/>
        <v>-36956497</v>
      </c>
      <c r="N27" s="27">
        <f t="shared" si="1"/>
        <v>-83510311</v>
      </c>
      <c r="O27" s="27">
        <f t="shared" si="1"/>
        <v>-31048167</v>
      </c>
      <c r="P27" s="27">
        <f t="shared" si="1"/>
        <v>-37361671</v>
      </c>
      <c r="Q27" s="27">
        <f t="shared" si="1"/>
        <v>-36757216</v>
      </c>
      <c r="R27" s="27">
        <f t="shared" si="1"/>
        <v>-105167054</v>
      </c>
      <c r="S27" s="27">
        <f t="shared" si="1"/>
        <v>-45493000</v>
      </c>
      <c r="T27" s="27">
        <f t="shared" si="1"/>
        <v>-45155205</v>
      </c>
      <c r="U27" s="27">
        <f t="shared" si="1"/>
        <v>-121366870</v>
      </c>
      <c r="V27" s="27">
        <f t="shared" si="1"/>
        <v>-212015075</v>
      </c>
      <c r="W27" s="27">
        <f t="shared" si="1"/>
        <v>-538052116</v>
      </c>
      <c r="X27" s="27">
        <f t="shared" si="1"/>
        <v>-466155145</v>
      </c>
      <c r="Y27" s="27">
        <f t="shared" si="1"/>
        <v>-71896971</v>
      </c>
      <c r="Z27" s="28">
        <f>+IF(X27&lt;&gt;0,+(Y27/X27)*100,0)</f>
        <v>15.42339964948794</v>
      </c>
      <c r="AA27" s="29">
        <f>SUM(AA21:AA26)</f>
        <v>-466155145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385500000</v>
      </c>
      <c r="F32" s="19">
        <v>385500000</v>
      </c>
      <c r="G32" s="19"/>
      <c r="H32" s="19"/>
      <c r="I32" s="19">
        <v>185500000</v>
      </c>
      <c r="J32" s="19">
        <v>185500000</v>
      </c>
      <c r="K32" s="19"/>
      <c r="L32" s="19"/>
      <c r="M32" s="19">
        <v>200000000</v>
      </c>
      <c r="N32" s="19">
        <v>200000000</v>
      </c>
      <c r="O32" s="19"/>
      <c r="P32" s="19"/>
      <c r="Q32" s="19"/>
      <c r="R32" s="19"/>
      <c r="S32" s="19"/>
      <c r="T32" s="19"/>
      <c r="U32" s="19"/>
      <c r="V32" s="19"/>
      <c r="W32" s="19">
        <v>385500000</v>
      </c>
      <c r="X32" s="19">
        <v>385500000</v>
      </c>
      <c r="Y32" s="19"/>
      <c r="Z32" s="20"/>
      <c r="AA32" s="21">
        <v>385500000</v>
      </c>
    </row>
    <row r="33" spans="1:27" ht="13.5">
      <c r="A33" s="22" t="s">
        <v>55</v>
      </c>
      <c r="B33" s="16"/>
      <c r="C33" s="17">
        <v>45196572</v>
      </c>
      <c r="D33" s="17"/>
      <c r="E33" s="18">
        <v>943000</v>
      </c>
      <c r="F33" s="19">
        <v>943000</v>
      </c>
      <c r="G33" s="19">
        <v>532550</v>
      </c>
      <c r="H33" s="36">
        <v>283760</v>
      </c>
      <c r="I33" s="36">
        <v>273240</v>
      </c>
      <c r="J33" s="36">
        <v>1089550</v>
      </c>
      <c r="K33" s="19">
        <v>454600</v>
      </c>
      <c r="L33" s="19">
        <v>253835</v>
      </c>
      <c r="M33" s="19">
        <v>271290</v>
      </c>
      <c r="N33" s="19">
        <v>979725</v>
      </c>
      <c r="O33" s="36">
        <v>3743990</v>
      </c>
      <c r="P33" s="36">
        <v>451499</v>
      </c>
      <c r="Q33" s="36">
        <v>2321134</v>
      </c>
      <c r="R33" s="19">
        <v>6516623</v>
      </c>
      <c r="S33" s="19">
        <v>78000</v>
      </c>
      <c r="T33" s="19">
        <v>760200</v>
      </c>
      <c r="U33" s="19">
        <v>1074966</v>
      </c>
      <c r="V33" s="36">
        <v>1913166</v>
      </c>
      <c r="W33" s="36">
        <v>10499064</v>
      </c>
      <c r="X33" s="36">
        <v>943000</v>
      </c>
      <c r="Y33" s="19">
        <v>9556064</v>
      </c>
      <c r="Z33" s="20">
        <v>1013.37</v>
      </c>
      <c r="AA33" s="21">
        <v>943000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-130450983</v>
      </c>
      <c r="D35" s="17"/>
      <c r="E35" s="18">
        <v>-142914312</v>
      </c>
      <c r="F35" s="19">
        <v>-159485162</v>
      </c>
      <c r="G35" s="19"/>
      <c r="H35" s="19"/>
      <c r="I35" s="19">
        <v>-2858442</v>
      </c>
      <c r="J35" s="19">
        <v>-2858442</v>
      </c>
      <c r="K35" s="19"/>
      <c r="L35" s="19"/>
      <c r="M35" s="19">
        <v>-58565142</v>
      </c>
      <c r="N35" s="19">
        <v>-58565142</v>
      </c>
      <c r="O35" s="19">
        <v>-23934822</v>
      </c>
      <c r="P35" s="19"/>
      <c r="Q35" s="19"/>
      <c r="R35" s="19">
        <v>-23934822</v>
      </c>
      <c r="S35" s="19"/>
      <c r="T35" s="19"/>
      <c r="U35" s="19">
        <v>-85179361</v>
      </c>
      <c r="V35" s="19">
        <v>-85179361</v>
      </c>
      <c r="W35" s="19">
        <v>-170537767</v>
      </c>
      <c r="X35" s="19">
        <v>-159485162</v>
      </c>
      <c r="Y35" s="19">
        <v>-11052605</v>
      </c>
      <c r="Z35" s="20">
        <v>6.93</v>
      </c>
      <c r="AA35" s="21">
        <v>-159485162</v>
      </c>
    </row>
    <row r="36" spans="1:27" ht="13.5">
      <c r="A36" s="23" t="s">
        <v>57</v>
      </c>
      <c r="B36" s="24"/>
      <c r="C36" s="25">
        <f aca="true" t="shared" si="2" ref="C36:Y36">SUM(C31:C35)</f>
        <v>-85254411</v>
      </c>
      <c r="D36" s="25">
        <f>SUM(D31:D35)</f>
        <v>0</v>
      </c>
      <c r="E36" s="26">
        <f t="shared" si="2"/>
        <v>243528688</v>
      </c>
      <c r="F36" s="27">
        <f t="shared" si="2"/>
        <v>226957838</v>
      </c>
      <c r="G36" s="27">
        <f t="shared" si="2"/>
        <v>532550</v>
      </c>
      <c r="H36" s="27">
        <f t="shared" si="2"/>
        <v>283760</v>
      </c>
      <c r="I36" s="27">
        <f t="shared" si="2"/>
        <v>182914798</v>
      </c>
      <c r="J36" s="27">
        <f t="shared" si="2"/>
        <v>183731108</v>
      </c>
      <c r="K36" s="27">
        <f t="shared" si="2"/>
        <v>454600</v>
      </c>
      <c r="L36" s="27">
        <f t="shared" si="2"/>
        <v>253835</v>
      </c>
      <c r="M36" s="27">
        <f t="shared" si="2"/>
        <v>141706148</v>
      </c>
      <c r="N36" s="27">
        <f t="shared" si="2"/>
        <v>142414583</v>
      </c>
      <c r="O36" s="27">
        <f t="shared" si="2"/>
        <v>-20190832</v>
      </c>
      <c r="P36" s="27">
        <f t="shared" si="2"/>
        <v>451499</v>
      </c>
      <c r="Q36" s="27">
        <f t="shared" si="2"/>
        <v>2321134</v>
      </c>
      <c r="R36" s="27">
        <f t="shared" si="2"/>
        <v>-17418199</v>
      </c>
      <c r="S36" s="27">
        <f t="shared" si="2"/>
        <v>78000</v>
      </c>
      <c r="T36" s="27">
        <f t="shared" si="2"/>
        <v>760200</v>
      </c>
      <c r="U36" s="27">
        <f t="shared" si="2"/>
        <v>-84104395</v>
      </c>
      <c r="V36" s="27">
        <f t="shared" si="2"/>
        <v>-83266195</v>
      </c>
      <c r="W36" s="27">
        <f t="shared" si="2"/>
        <v>225461297</v>
      </c>
      <c r="X36" s="27">
        <f t="shared" si="2"/>
        <v>226957838</v>
      </c>
      <c r="Y36" s="27">
        <f t="shared" si="2"/>
        <v>-1496541</v>
      </c>
      <c r="Z36" s="28">
        <f>+IF(X36&lt;&gt;0,+(Y36/X36)*100,0)</f>
        <v>-0.6593916355512692</v>
      </c>
      <c r="AA36" s="29">
        <f>SUM(AA31:AA35)</f>
        <v>226957838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40768770</v>
      </c>
      <c r="D38" s="31">
        <f>+D17+D27+D36</f>
        <v>0</v>
      </c>
      <c r="E38" s="32">
        <f t="shared" si="3"/>
        <v>118695071</v>
      </c>
      <c r="F38" s="33">
        <f t="shared" si="3"/>
        <v>159620743</v>
      </c>
      <c r="G38" s="33">
        <f t="shared" si="3"/>
        <v>-56654000</v>
      </c>
      <c r="H38" s="33">
        <f t="shared" si="3"/>
        <v>60402000</v>
      </c>
      <c r="I38" s="33">
        <f t="shared" si="3"/>
        <v>187135000</v>
      </c>
      <c r="J38" s="33">
        <f t="shared" si="3"/>
        <v>190883000</v>
      </c>
      <c r="K38" s="33">
        <f t="shared" si="3"/>
        <v>27770000</v>
      </c>
      <c r="L38" s="33">
        <f t="shared" si="3"/>
        <v>16852000</v>
      </c>
      <c r="M38" s="33">
        <f t="shared" si="3"/>
        <v>192699000</v>
      </c>
      <c r="N38" s="33">
        <f t="shared" si="3"/>
        <v>237321000</v>
      </c>
      <c r="O38" s="33">
        <f t="shared" si="3"/>
        <v>-47932000</v>
      </c>
      <c r="P38" s="33">
        <f t="shared" si="3"/>
        <v>53678000</v>
      </c>
      <c r="Q38" s="33">
        <f t="shared" si="3"/>
        <v>79647000</v>
      </c>
      <c r="R38" s="33">
        <f t="shared" si="3"/>
        <v>85393000</v>
      </c>
      <c r="S38" s="33">
        <f t="shared" si="3"/>
        <v>-36396386</v>
      </c>
      <c r="T38" s="33">
        <f t="shared" si="3"/>
        <v>-27910000</v>
      </c>
      <c r="U38" s="33">
        <f t="shared" si="3"/>
        <v>-186957000</v>
      </c>
      <c r="V38" s="33">
        <f t="shared" si="3"/>
        <v>-251263386</v>
      </c>
      <c r="W38" s="33">
        <f t="shared" si="3"/>
        <v>262333614</v>
      </c>
      <c r="X38" s="33">
        <f t="shared" si="3"/>
        <v>159620743</v>
      </c>
      <c r="Y38" s="33">
        <f t="shared" si="3"/>
        <v>102712871</v>
      </c>
      <c r="Z38" s="34">
        <f>+IF(X38&lt;&gt;0,+(Y38/X38)*100,0)</f>
        <v>64.34807223018628</v>
      </c>
      <c r="AA38" s="35">
        <f>+AA17+AA27+AA36</f>
        <v>159620743</v>
      </c>
    </row>
    <row r="39" spans="1:27" ht="13.5">
      <c r="A39" s="22" t="s">
        <v>59</v>
      </c>
      <c r="B39" s="16"/>
      <c r="C39" s="31">
        <v>421637538</v>
      </c>
      <c r="D39" s="31"/>
      <c r="E39" s="32">
        <v>346529000</v>
      </c>
      <c r="F39" s="33">
        <v>432557000</v>
      </c>
      <c r="G39" s="33">
        <v>432557000</v>
      </c>
      <c r="H39" s="33">
        <v>375903000</v>
      </c>
      <c r="I39" s="33">
        <v>436305000</v>
      </c>
      <c r="J39" s="33">
        <v>432557000</v>
      </c>
      <c r="K39" s="33">
        <v>623440000</v>
      </c>
      <c r="L39" s="33">
        <v>651210000</v>
      </c>
      <c r="M39" s="33">
        <v>668062000</v>
      </c>
      <c r="N39" s="33">
        <v>623440000</v>
      </c>
      <c r="O39" s="33">
        <v>860761000</v>
      </c>
      <c r="P39" s="33">
        <v>812829000</v>
      </c>
      <c r="Q39" s="33">
        <v>866507000</v>
      </c>
      <c r="R39" s="33">
        <v>860761000</v>
      </c>
      <c r="S39" s="33">
        <v>946154000</v>
      </c>
      <c r="T39" s="33">
        <v>909757614</v>
      </c>
      <c r="U39" s="33">
        <v>881847614</v>
      </c>
      <c r="V39" s="33">
        <v>946154000</v>
      </c>
      <c r="W39" s="33">
        <v>432557000</v>
      </c>
      <c r="X39" s="33">
        <v>432557000</v>
      </c>
      <c r="Y39" s="33"/>
      <c r="Z39" s="34"/>
      <c r="AA39" s="35">
        <v>432557000</v>
      </c>
    </row>
    <row r="40" spans="1:27" ht="13.5">
      <c r="A40" s="41" t="s">
        <v>60</v>
      </c>
      <c r="B40" s="42"/>
      <c r="C40" s="43">
        <v>462406308</v>
      </c>
      <c r="D40" s="43"/>
      <c r="E40" s="44">
        <v>465224071</v>
      </c>
      <c r="F40" s="45">
        <v>592177743</v>
      </c>
      <c r="G40" s="45">
        <v>375903000</v>
      </c>
      <c r="H40" s="45">
        <v>436305000</v>
      </c>
      <c r="I40" s="45">
        <v>623440000</v>
      </c>
      <c r="J40" s="45">
        <v>623440000</v>
      </c>
      <c r="K40" s="45">
        <v>651210000</v>
      </c>
      <c r="L40" s="45">
        <v>668062000</v>
      </c>
      <c r="M40" s="45">
        <v>860761000</v>
      </c>
      <c r="N40" s="45">
        <v>860761000</v>
      </c>
      <c r="O40" s="45">
        <v>812829000</v>
      </c>
      <c r="P40" s="45">
        <v>866507000</v>
      </c>
      <c r="Q40" s="45">
        <v>946154000</v>
      </c>
      <c r="R40" s="45">
        <v>812829000</v>
      </c>
      <c r="S40" s="45">
        <v>909757614</v>
      </c>
      <c r="T40" s="45">
        <v>881847614</v>
      </c>
      <c r="U40" s="45">
        <v>694890614</v>
      </c>
      <c r="V40" s="45">
        <v>694890614</v>
      </c>
      <c r="W40" s="45">
        <v>694890614</v>
      </c>
      <c r="X40" s="45">
        <v>592177743</v>
      </c>
      <c r="Y40" s="45">
        <v>102712871</v>
      </c>
      <c r="Z40" s="46">
        <v>17.34</v>
      </c>
      <c r="AA40" s="47">
        <v>592177743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100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36741681</v>
      </c>
      <c r="D6" s="17"/>
      <c r="E6" s="18">
        <v>48178660</v>
      </c>
      <c r="F6" s="19">
        <v>48958489</v>
      </c>
      <c r="G6" s="19">
        <v>2713940</v>
      </c>
      <c r="H6" s="19">
        <v>4712430</v>
      </c>
      <c r="I6" s="19">
        <v>7935091</v>
      </c>
      <c r="J6" s="19">
        <v>15361461</v>
      </c>
      <c r="K6" s="19">
        <v>5663513</v>
      </c>
      <c r="L6" s="19">
        <v>3613666</v>
      </c>
      <c r="M6" s="19">
        <v>2293495</v>
      </c>
      <c r="N6" s="19">
        <v>11570674</v>
      </c>
      <c r="O6" s="19">
        <v>2461941</v>
      </c>
      <c r="P6" s="19">
        <v>1793256</v>
      </c>
      <c r="Q6" s="19">
        <v>1679374</v>
      </c>
      <c r="R6" s="19">
        <v>5934571</v>
      </c>
      <c r="S6" s="19">
        <v>3018816</v>
      </c>
      <c r="T6" s="19">
        <v>1845436</v>
      </c>
      <c r="U6" s="19">
        <v>1845235</v>
      </c>
      <c r="V6" s="19">
        <v>6709487</v>
      </c>
      <c r="W6" s="19">
        <v>39576193</v>
      </c>
      <c r="X6" s="19">
        <v>48958489</v>
      </c>
      <c r="Y6" s="19">
        <v>-9382296</v>
      </c>
      <c r="Z6" s="20">
        <v>-19.16</v>
      </c>
      <c r="AA6" s="21">
        <v>48958489</v>
      </c>
    </row>
    <row r="7" spans="1:27" ht="13.5">
      <c r="A7" s="22" t="s">
        <v>34</v>
      </c>
      <c r="B7" s="16"/>
      <c r="C7" s="17">
        <v>66757690</v>
      </c>
      <c r="D7" s="17"/>
      <c r="E7" s="18">
        <v>60634571</v>
      </c>
      <c r="F7" s="19">
        <v>60271843</v>
      </c>
      <c r="G7" s="19">
        <v>5879047</v>
      </c>
      <c r="H7" s="19">
        <v>6119734</v>
      </c>
      <c r="I7" s="19">
        <v>6195053</v>
      </c>
      <c r="J7" s="19">
        <v>18193834</v>
      </c>
      <c r="K7" s="19">
        <v>5437896</v>
      </c>
      <c r="L7" s="19">
        <v>6242264</v>
      </c>
      <c r="M7" s="19">
        <v>5991437</v>
      </c>
      <c r="N7" s="19">
        <v>17671597</v>
      </c>
      <c r="O7" s="19">
        <v>6327094</v>
      </c>
      <c r="P7" s="19">
        <v>5419156</v>
      </c>
      <c r="Q7" s="19">
        <v>6106870</v>
      </c>
      <c r="R7" s="19">
        <v>17853120</v>
      </c>
      <c r="S7" s="19">
        <v>5658994</v>
      </c>
      <c r="T7" s="19">
        <v>6495146</v>
      </c>
      <c r="U7" s="19">
        <v>6151679</v>
      </c>
      <c r="V7" s="19">
        <v>18305819</v>
      </c>
      <c r="W7" s="19">
        <v>72024370</v>
      </c>
      <c r="X7" s="19">
        <v>60271843</v>
      </c>
      <c r="Y7" s="19">
        <v>11752527</v>
      </c>
      <c r="Z7" s="20">
        <v>19.5</v>
      </c>
      <c r="AA7" s="21">
        <v>60271843</v>
      </c>
    </row>
    <row r="8" spans="1:27" ht="13.5">
      <c r="A8" s="22" t="s">
        <v>35</v>
      </c>
      <c r="B8" s="16"/>
      <c r="C8" s="17">
        <v>-7907586</v>
      </c>
      <c r="D8" s="17"/>
      <c r="E8" s="18">
        <v>12052149</v>
      </c>
      <c r="F8" s="19">
        <v>15422147</v>
      </c>
      <c r="G8" s="19">
        <v>511915</v>
      </c>
      <c r="H8" s="19">
        <v>2145590</v>
      </c>
      <c r="I8" s="19">
        <v>11122645</v>
      </c>
      <c r="J8" s="19">
        <v>13780150</v>
      </c>
      <c r="K8" s="19">
        <v>1827404</v>
      </c>
      <c r="L8" s="19">
        <v>1896720</v>
      </c>
      <c r="M8" s="19">
        <v>2195563</v>
      </c>
      <c r="N8" s="19">
        <v>5919687</v>
      </c>
      <c r="O8" s="19">
        <v>2013658</v>
      </c>
      <c r="P8" s="19">
        <v>2466476</v>
      </c>
      <c r="Q8" s="19">
        <v>1769507</v>
      </c>
      <c r="R8" s="19">
        <v>6249641</v>
      </c>
      <c r="S8" s="19">
        <v>10512000</v>
      </c>
      <c r="T8" s="19">
        <v>2396259</v>
      </c>
      <c r="U8" s="19">
        <v>4813530</v>
      </c>
      <c r="V8" s="19">
        <v>17721789</v>
      </c>
      <c r="W8" s="19">
        <v>43671267</v>
      </c>
      <c r="X8" s="19">
        <v>15422147</v>
      </c>
      <c r="Y8" s="19">
        <v>28249120</v>
      </c>
      <c r="Z8" s="20">
        <v>183.17</v>
      </c>
      <c r="AA8" s="21">
        <v>15422147</v>
      </c>
    </row>
    <row r="9" spans="1:27" ht="13.5">
      <c r="A9" s="22" t="s">
        <v>36</v>
      </c>
      <c r="B9" s="16"/>
      <c r="C9" s="17">
        <v>135560171</v>
      </c>
      <c r="D9" s="17"/>
      <c r="E9" s="18">
        <v>150263561</v>
      </c>
      <c r="F9" s="19">
        <v>151462480</v>
      </c>
      <c r="G9" s="19">
        <v>61840000</v>
      </c>
      <c r="H9" s="19">
        <v>2656000</v>
      </c>
      <c r="I9" s="19">
        <v>2000000</v>
      </c>
      <c r="J9" s="19">
        <v>66496000</v>
      </c>
      <c r="K9" s="19">
        <v>2000000</v>
      </c>
      <c r="L9" s="19">
        <v>141200</v>
      </c>
      <c r="M9" s="19">
        <v>40374000</v>
      </c>
      <c r="N9" s="19">
        <v>42515200</v>
      </c>
      <c r="O9" s="19">
        <v>4998000</v>
      </c>
      <c r="P9" s="19">
        <v>1057000</v>
      </c>
      <c r="Q9" s="19">
        <v>40805000</v>
      </c>
      <c r="R9" s="19">
        <v>46860000</v>
      </c>
      <c r="S9" s="19"/>
      <c r="T9" s="19"/>
      <c r="U9" s="19">
        <v>300000</v>
      </c>
      <c r="V9" s="19">
        <v>300000</v>
      </c>
      <c r="W9" s="19">
        <v>156171200</v>
      </c>
      <c r="X9" s="19">
        <v>151462480</v>
      </c>
      <c r="Y9" s="19">
        <v>4708720</v>
      </c>
      <c r="Z9" s="20">
        <v>3.11</v>
      </c>
      <c r="AA9" s="21">
        <v>151462480</v>
      </c>
    </row>
    <row r="10" spans="1:27" ht="13.5">
      <c r="A10" s="22" t="s">
        <v>37</v>
      </c>
      <c r="B10" s="16"/>
      <c r="C10" s="17">
        <v>65674184</v>
      </c>
      <c r="D10" s="17"/>
      <c r="E10" s="18">
        <v>58137440</v>
      </c>
      <c r="F10" s="19">
        <v>54503130</v>
      </c>
      <c r="G10" s="19">
        <v>15000000</v>
      </c>
      <c r="H10" s="19"/>
      <c r="I10" s="19"/>
      <c r="J10" s="19">
        <v>15000000</v>
      </c>
      <c r="K10" s="19"/>
      <c r="L10" s="19"/>
      <c r="M10" s="19">
        <v>20000000</v>
      </c>
      <c r="N10" s="19">
        <v>20000000</v>
      </c>
      <c r="O10" s="19"/>
      <c r="P10" s="19"/>
      <c r="Q10" s="19">
        <v>2539000</v>
      </c>
      <c r="R10" s="19">
        <v>2539000</v>
      </c>
      <c r="S10" s="19"/>
      <c r="T10" s="19"/>
      <c r="U10" s="19"/>
      <c r="V10" s="19"/>
      <c r="W10" s="19">
        <v>37539000</v>
      </c>
      <c r="X10" s="19">
        <v>54503130</v>
      </c>
      <c r="Y10" s="19">
        <v>-16964130</v>
      </c>
      <c r="Z10" s="20">
        <v>-31.13</v>
      </c>
      <c r="AA10" s="21">
        <v>54503130</v>
      </c>
    </row>
    <row r="11" spans="1:27" ht="13.5">
      <c r="A11" s="22" t="s">
        <v>38</v>
      </c>
      <c r="B11" s="16"/>
      <c r="C11" s="17">
        <v>6466900</v>
      </c>
      <c r="D11" s="17"/>
      <c r="E11" s="18">
        <v>6384374</v>
      </c>
      <c r="F11" s="19">
        <v>6483891</v>
      </c>
      <c r="G11" s="19">
        <v>632505</v>
      </c>
      <c r="H11" s="19">
        <v>600588</v>
      </c>
      <c r="I11" s="19">
        <v>28597</v>
      </c>
      <c r="J11" s="19">
        <v>1261690</v>
      </c>
      <c r="K11" s="19">
        <v>465791</v>
      </c>
      <c r="L11" s="19">
        <v>414630</v>
      </c>
      <c r="M11" s="19">
        <v>570277</v>
      </c>
      <c r="N11" s="19">
        <v>1450698</v>
      </c>
      <c r="O11" s="19">
        <v>510901</v>
      </c>
      <c r="P11" s="19"/>
      <c r="Q11" s="19">
        <v>374036</v>
      </c>
      <c r="R11" s="19">
        <v>884937</v>
      </c>
      <c r="S11" s="19">
        <v>442860</v>
      </c>
      <c r="T11" s="19"/>
      <c r="U11" s="19"/>
      <c r="V11" s="19">
        <v>442860</v>
      </c>
      <c r="W11" s="19">
        <v>4040185</v>
      </c>
      <c r="X11" s="19">
        <v>6483891</v>
      </c>
      <c r="Y11" s="19">
        <v>-2443706</v>
      </c>
      <c r="Z11" s="20">
        <v>-37.69</v>
      </c>
      <c r="AA11" s="21">
        <v>6483891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-197987085</v>
      </c>
      <c r="D14" s="17"/>
      <c r="E14" s="18">
        <v>-296194074</v>
      </c>
      <c r="F14" s="19">
        <v>-308088997</v>
      </c>
      <c r="G14" s="19">
        <v>-31568136</v>
      </c>
      <c r="H14" s="19">
        <v>-40164933</v>
      </c>
      <c r="I14" s="19">
        <v>-27311192</v>
      </c>
      <c r="J14" s="19">
        <v>-99044261</v>
      </c>
      <c r="K14" s="19">
        <v>-21060934</v>
      </c>
      <c r="L14" s="19">
        <v>-26951945</v>
      </c>
      <c r="M14" s="19">
        <v>-26375556</v>
      </c>
      <c r="N14" s="19">
        <v>-74388435</v>
      </c>
      <c r="O14" s="19">
        <v>-21518182</v>
      </c>
      <c r="P14" s="19">
        <v>-24253209</v>
      </c>
      <c r="Q14" s="19">
        <v>4320843</v>
      </c>
      <c r="R14" s="19">
        <v>-41450548</v>
      </c>
      <c r="S14" s="19">
        <v>-45754687</v>
      </c>
      <c r="T14" s="19">
        <v>-33780718</v>
      </c>
      <c r="U14" s="19">
        <v>-20341390</v>
      </c>
      <c r="V14" s="19">
        <v>-99876795</v>
      </c>
      <c r="W14" s="19">
        <v>-314760039</v>
      </c>
      <c r="X14" s="19">
        <v>-308088997</v>
      </c>
      <c r="Y14" s="19">
        <v>-6671042</v>
      </c>
      <c r="Z14" s="20">
        <v>2.17</v>
      </c>
      <c r="AA14" s="21">
        <v>-308088997</v>
      </c>
    </row>
    <row r="15" spans="1:27" ht="13.5">
      <c r="A15" s="22" t="s">
        <v>42</v>
      </c>
      <c r="B15" s="16"/>
      <c r="C15" s="17">
        <v>-576525</v>
      </c>
      <c r="D15" s="17"/>
      <c r="E15" s="18">
        <v>-540550</v>
      </c>
      <c r="F15" s="19">
        <v>-540550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-540550</v>
      </c>
      <c r="Y15" s="19">
        <v>540550</v>
      </c>
      <c r="Z15" s="20">
        <v>-100</v>
      </c>
      <c r="AA15" s="21">
        <v>-540550</v>
      </c>
    </row>
    <row r="16" spans="1:27" ht="13.5">
      <c r="A16" s="22" t="s">
        <v>43</v>
      </c>
      <c r="B16" s="16"/>
      <c r="C16" s="17">
        <v>-3865496</v>
      </c>
      <c r="D16" s="17"/>
      <c r="E16" s="18">
        <v>-4302404</v>
      </c>
      <c r="F16" s="19">
        <v>-5051999</v>
      </c>
      <c r="G16" s="19">
        <v>-240091</v>
      </c>
      <c r="H16" s="19">
        <v>-255026</v>
      </c>
      <c r="I16" s="19">
        <v>-266123</v>
      </c>
      <c r="J16" s="19">
        <v>-761240</v>
      </c>
      <c r="K16" s="19">
        <v>-277690</v>
      </c>
      <c r="L16" s="19">
        <v>-751050</v>
      </c>
      <c r="M16" s="19">
        <v>-289408</v>
      </c>
      <c r="N16" s="19">
        <v>-1318148</v>
      </c>
      <c r="O16" s="19">
        <v>-307327</v>
      </c>
      <c r="P16" s="19">
        <v>-497162</v>
      </c>
      <c r="Q16" s="19">
        <v>-312942</v>
      </c>
      <c r="R16" s="19">
        <v>-1117431</v>
      </c>
      <c r="S16" s="19">
        <v>-313368</v>
      </c>
      <c r="T16" s="19">
        <v>-313755</v>
      </c>
      <c r="U16" s="19"/>
      <c r="V16" s="19">
        <v>-627123</v>
      </c>
      <c r="W16" s="19">
        <v>-3823942</v>
      </c>
      <c r="X16" s="19">
        <v>-5051999</v>
      </c>
      <c r="Y16" s="19">
        <v>1228057</v>
      </c>
      <c r="Z16" s="20">
        <v>-24.31</v>
      </c>
      <c r="AA16" s="21">
        <v>-5051999</v>
      </c>
    </row>
    <row r="17" spans="1:27" ht="13.5">
      <c r="A17" s="23" t="s">
        <v>44</v>
      </c>
      <c r="B17" s="24"/>
      <c r="C17" s="25">
        <f aca="true" t="shared" si="0" ref="C17:Y17">SUM(C6:C16)</f>
        <v>100863934</v>
      </c>
      <c r="D17" s="25">
        <f>SUM(D6:D16)</f>
        <v>0</v>
      </c>
      <c r="E17" s="26">
        <f t="shared" si="0"/>
        <v>34613727</v>
      </c>
      <c r="F17" s="27">
        <f t="shared" si="0"/>
        <v>23420434</v>
      </c>
      <c r="G17" s="27">
        <f t="shared" si="0"/>
        <v>54769180</v>
      </c>
      <c r="H17" s="27">
        <f t="shared" si="0"/>
        <v>-24185617</v>
      </c>
      <c r="I17" s="27">
        <f t="shared" si="0"/>
        <v>-295929</v>
      </c>
      <c r="J17" s="27">
        <f t="shared" si="0"/>
        <v>30287634</v>
      </c>
      <c r="K17" s="27">
        <f t="shared" si="0"/>
        <v>-5944020</v>
      </c>
      <c r="L17" s="27">
        <f t="shared" si="0"/>
        <v>-15394515</v>
      </c>
      <c r="M17" s="27">
        <f t="shared" si="0"/>
        <v>44759808</v>
      </c>
      <c r="N17" s="27">
        <f t="shared" si="0"/>
        <v>23421273</v>
      </c>
      <c r="O17" s="27">
        <f t="shared" si="0"/>
        <v>-5513915</v>
      </c>
      <c r="P17" s="27">
        <f t="shared" si="0"/>
        <v>-14014483</v>
      </c>
      <c r="Q17" s="27">
        <f t="shared" si="0"/>
        <v>57281688</v>
      </c>
      <c r="R17" s="27">
        <f t="shared" si="0"/>
        <v>37753290</v>
      </c>
      <c r="S17" s="27">
        <f t="shared" si="0"/>
        <v>-26435385</v>
      </c>
      <c r="T17" s="27">
        <f t="shared" si="0"/>
        <v>-23357632</v>
      </c>
      <c r="U17" s="27">
        <f t="shared" si="0"/>
        <v>-7230946</v>
      </c>
      <c r="V17" s="27">
        <f t="shared" si="0"/>
        <v>-57023963</v>
      </c>
      <c r="W17" s="27">
        <f t="shared" si="0"/>
        <v>34438234</v>
      </c>
      <c r="X17" s="27">
        <f t="shared" si="0"/>
        <v>23420434</v>
      </c>
      <c r="Y17" s="27">
        <f t="shared" si="0"/>
        <v>11017800</v>
      </c>
      <c r="Z17" s="28">
        <f>+IF(X17&lt;&gt;0,+(Y17/X17)*100,0)</f>
        <v>47.04353471844288</v>
      </c>
      <c r="AA17" s="29">
        <f>SUM(AA6:AA16)</f>
        <v>23420434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911450</v>
      </c>
      <c r="D21" s="17"/>
      <c r="E21" s="18">
        <v>129996</v>
      </c>
      <c r="F21" s="19">
        <v>130000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130000</v>
      </c>
      <c r="Y21" s="36">
        <v>-130000</v>
      </c>
      <c r="Z21" s="37">
        <v>-100</v>
      </c>
      <c r="AA21" s="38">
        <v>130000</v>
      </c>
    </row>
    <row r="22" spans="1:27" ht="13.5">
      <c r="A22" s="22" t="s">
        <v>47</v>
      </c>
      <c r="B22" s="16"/>
      <c r="C22" s="17"/>
      <c r="D22" s="17"/>
      <c r="E22" s="39">
        <v>-18000</v>
      </c>
      <c r="F22" s="36">
        <v>-77000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-77000</v>
      </c>
      <c r="Y22" s="19">
        <v>77000</v>
      </c>
      <c r="Z22" s="20">
        <v>-100</v>
      </c>
      <c r="AA22" s="21">
        <v>-77000</v>
      </c>
    </row>
    <row r="23" spans="1:27" ht="13.5">
      <c r="A23" s="22" t="s">
        <v>48</v>
      </c>
      <c r="B23" s="16"/>
      <c r="C23" s="40">
        <v>95678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-68502049</v>
      </c>
      <c r="D26" s="17"/>
      <c r="E26" s="18">
        <v>-57965581</v>
      </c>
      <c r="F26" s="19">
        <v>-61506000</v>
      </c>
      <c r="G26" s="19">
        <v>-2313361</v>
      </c>
      <c r="H26" s="19">
        <v>-7143928</v>
      </c>
      <c r="I26" s="19">
        <v>-375008</v>
      </c>
      <c r="J26" s="19">
        <v>-9832297</v>
      </c>
      <c r="K26" s="19">
        <v>-3387650</v>
      </c>
      <c r="L26" s="19">
        <v>-3539811</v>
      </c>
      <c r="M26" s="19">
        <v>-8870084</v>
      </c>
      <c r="N26" s="19">
        <v>-15797545</v>
      </c>
      <c r="O26" s="19"/>
      <c r="P26" s="19">
        <v>-7348928</v>
      </c>
      <c r="Q26" s="19">
        <v>-5480687</v>
      </c>
      <c r="R26" s="19">
        <v>-12829615</v>
      </c>
      <c r="S26" s="19">
        <v>-4883118</v>
      </c>
      <c r="T26" s="19"/>
      <c r="U26" s="19">
        <v>-17407255</v>
      </c>
      <c r="V26" s="19">
        <v>-22290373</v>
      </c>
      <c r="W26" s="19">
        <v>-60749830</v>
      </c>
      <c r="X26" s="19">
        <v>-61506000</v>
      </c>
      <c r="Y26" s="19">
        <v>756170</v>
      </c>
      <c r="Z26" s="20">
        <v>-1.23</v>
      </c>
      <c r="AA26" s="21">
        <v>-61506000</v>
      </c>
    </row>
    <row r="27" spans="1:27" ht="13.5">
      <c r="A27" s="23" t="s">
        <v>51</v>
      </c>
      <c r="B27" s="24"/>
      <c r="C27" s="25">
        <f aca="true" t="shared" si="1" ref="C27:Y27">SUM(C21:C26)</f>
        <v>-67494921</v>
      </c>
      <c r="D27" s="25">
        <f>SUM(D21:D26)</f>
        <v>0</v>
      </c>
      <c r="E27" s="26">
        <f t="shared" si="1"/>
        <v>-57853585</v>
      </c>
      <c r="F27" s="27">
        <f t="shared" si="1"/>
        <v>-61453000</v>
      </c>
      <c r="G27" s="27">
        <f t="shared" si="1"/>
        <v>-2313361</v>
      </c>
      <c r="H27" s="27">
        <f t="shared" si="1"/>
        <v>-7143928</v>
      </c>
      <c r="I27" s="27">
        <f t="shared" si="1"/>
        <v>-375008</v>
      </c>
      <c r="J27" s="27">
        <f t="shared" si="1"/>
        <v>-9832297</v>
      </c>
      <c r="K27" s="27">
        <f t="shared" si="1"/>
        <v>-3387650</v>
      </c>
      <c r="L27" s="27">
        <f t="shared" si="1"/>
        <v>-3539811</v>
      </c>
      <c r="M27" s="27">
        <f t="shared" si="1"/>
        <v>-8870084</v>
      </c>
      <c r="N27" s="27">
        <f t="shared" si="1"/>
        <v>-15797545</v>
      </c>
      <c r="O27" s="27">
        <f t="shared" si="1"/>
        <v>0</v>
      </c>
      <c r="P27" s="27">
        <f t="shared" si="1"/>
        <v>-7348928</v>
      </c>
      <c r="Q27" s="27">
        <f t="shared" si="1"/>
        <v>-5480687</v>
      </c>
      <c r="R27" s="27">
        <f t="shared" si="1"/>
        <v>-12829615</v>
      </c>
      <c r="S27" s="27">
        <f t="shared" si="1"/>
        <v>-4883118</v>
      </c>
      <c r="T27" s="27">
        <f t="shared" si="1"/>
        <v>0</v>
      </c>
      <c r="U27" s="27">
        <f t="shared" si="1"/>
        <v>-17407255</v>
      </c>
      <c r="V27" s="27">
        <f t="shared" si="1"/>
        <v>-22290373</v>
      </c>
      <c r="W27" s="27">
        <f t="shared" si="1"/>
        <v>-60749830</v>
      </c>
      <c r="X27" s="27">
        <f t="shared" si="1"/>
        <v>-61453000</v>
      </c>
      <c r="Y27" s="27">
        <f t="shared" si="1"/>
        <v>703170</v>
      </c>
      <c r="Z27" s="28">
        <f>+IF(X27&lt;&gt;0,+(Y27/X27)*100,0)</f>
        <v>-1.1442403137357005</v>
      </c>
      <c r="AA27" s="29">
        <f>SUM(AA21:AA26)</f>
        <v>-61453000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377889</v>
      </c>
      <c r="D33" s="17"/>
      <c r="E33" s="18">
        <v>105000</v>
      </c>
      <c r="F33" s="19">
        <v>-174000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-174000</v>
      </c>
      <c r="Y33" s="19">
        <v>174000</v>
      </c>
      <c r="Z33" s="20">
        <v>-100</v>
      </c>
      <c r="AA33" s="21">
        <v>-174000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-342816</v>
      </c>
      <c r="D35" s="17"/>
      <c r="E35" s="18">
        <v>-343000</v>
      </c>
      <c r="F35" s="19">
        <v>-343000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-343000</v>
      </c>
      <c r="Y35" s="19">
        <v>343000</v>
      </c>
      <c r="Z35" s="20">
        <v>-100</v>
      </c>
      <c r="AA35" s="21">
        <v>-343000</v>
      </c>
    </row>
    <row r="36" spans="1:27" ht="13.5">
      <c r="A36" s="23" t="s">
        <v>57</v>
      </c>
      <c r="B36" s="24"/>
      <c r="C36" s="25">
        <f aca="true" t="shared" si="2" ref="C36:Y36">SUM(C31:C35)</f>
        <v>35073</v>
      </c>
      <c r="D36" s="25">
        <f>SUM(D31:D35)</f>
        <v>0</v>
      </c>
      <c r="E36" s="26">
        <f t="shared" si="2"/>
        <v>-238000</v>
      </c>
      <c r="F36" s="27">
        <f t="shared" si="2"/>
        <v>-517000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-517000</v>
      </c>
      <c r="Y36" s="27">
        <f t="shared" si="2"/>
        <v>517000</v>
      </c>
      <c r="Z36" s="28">
        <f>+IF(X36&lt;&gt;0,+(Y36/X36)*100,0)</f>
        <v>-100</v>
      </c>
      <c r="AA36" s="29">
        <f>SUM(AA31:AA35)</f>
        <v>-517000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33404086</v>
      </c>
      <c r="D38" s="31">
        <f>+D17+D27+D36</f>
        <v>0</v>
      </c>
      <c r="E38" s="32">
        <f t="shared" si="3"/>
        <v>-23477858</v>
      </c>
      <c r="F38" s="33">
        <f t="shared" si="3"/>
        <v>-38549566</v>
      </c>
      <c r="G38" s="33">
        <f t="shared" si="3"/>
        <v>52455819</v>
      </c>
      <c r="H38" s="33">
        <f t="shared" si="3"/>
        <v>-31329545</v>
      </c>
      <c r="I38" s="33">
        <f t="shared" si="3"/>
        <v>-670937</v>
      </c>
      <c r="J38" s="33">
        <f t="shared" si="3"/>
        <v>20455337</v>
      </c>
      <c r="K38" s="33">
        <f t="shared" si="3"/>
        <v>-9331670</v>
      </c>
      <c r="L38" s="33">
        <f t="shared" si="3"/>
        <v>-18934326</v>
      </c>
      <c r="M38" s="33">
        <f t="shared" si="3"/>
        <v>35889724</v>
      </c>
      <c r="N38" s="33">
        <f t="shared" si="3"/>
        <v>7623728</v>
      </c>
      <c r="O38" s="33">
        <f t="shared" si="3"/>
        <v>-5513915</v>
      </c>
      <c r="P38" s="33">
        <f t="shared" si="3"/>
        <v>-21363411</v>
      </c>
      <c r="Q38" s="33">
        <f t="shared" si="3"/>
        <v>51801001</v>
      </c>
      <c r="R38" s="33">
        <f t="shared" si="3"/>
        <v>24923675</v>
      </c>
      <c r="S38" s="33">
        <f t="shared" si="3"/>
        <v>-31318503</v>
      </c>
      <c r="T38" s="33">
        <f t="shared" si="3"/>
        <v>-23357632</v>
      </c>
      <c r="U38" s="33">
        <f t="shared" si="3"/>
        <v>-24638201</v>
      </c>
      <c r="V38" s="33">
        <f t="shared" si="3"/>
        <v>-79314336</v>
      </c>
      <c r="W38" s="33">
        <f t="shared" si="3"/>
        <v>-26311596</v>
      </c>
      <c r="X38" s="33">
        <f t="shared" si="3"/>
        <v>-38549566</v>
      </c>
      <c r="Y38" s="33">
        <f t="shared" si="3"/>
        <v>12237970</v>
      </c>
      <c r="Z38" s="34">
        <f>+IF(X38&lt;&gt;0,+(Y38/X38)*100,0)</f>
        <v>-31.746064274757334</v>
      </c>
      <c r="AA38" s="35">
        <f>+AA17+AA27+AA36</f>
        <v>-38549566</v>
      </c>
    </row>
    <row r="39" spans="1:27" ht="13.5">
      <c r="A39" s="22" t="s">
        <v>59</v>
      </c>
      <c r="B39" s="16"/>
      <c r="C39" s="31">
        <v>79034476</v>
      </c>
      <c r="D39" s="31"/>
      <c r="E39" s="32">
        <v>87326000</v>
      </c>
      <c r="F39" s="33">
        <v>112439000</v>
      </c>
      <c r="G39" s="33">
        <v>112434294</v>
      </c>
      <c r="H39" s="33">
        <v>164890113</v>
      </c>
      <c r="I39" s="33">
        <v>133560568</v>
      </c>
      <c r="J39" s="33">
        <v>112434294</v>
      </c>
      <c r="K39" s="33">
        <v>132889631</v>
      </c>
      <c r="L39" s="33">
        <v>123557961</v>
      </c>
      <c r="M39" s="33">
        <v>104623635</v>
      </c>
      <c r="N39" s="33">
        <v>132889631</v>
      </c>
      <c r="O39" s="33">
        <v>140513359</v>
      </c>
      <c r="P39" s="33">
        <v>134999444</v>
      </c>
      <c r="Q39" s="33">
        <v>113636033</v>
      </c>
      <c r="R39" s="33">
        <v>140513359</v>
      </c>
      <c r="S39" s="33">
        <v>165437034</v>
      </c>
      <c r="T39" s="33">
        <v>134118531</v>
      </c>
      <c r="U39" s="33">
        <v>110760899</v>
      </c>
      <c r="V39" s="33">
        <v>165437034</v>
      </c>
      <c r="W39" s="33">
        <v>112434294</v>
      </c>
      <c r="X39" s="33">
        <v>112439000</v>
      </c>
      <c r="Y39" s="33">
        <v>-4706</v>
      </c>
      <c r="Z39" s="34"/>
      <c r="AA39" s="35">
        <v>112439000</v>
      </c>
    </row>
    <row r="40" spans="1:27" ht="13.5">
      <c r="A40" s="41" t="s">
        <v>60</v>
      </c>
      <c r="B40" s="42"/>
      <c r="C40" s="43">
        <v>112438562</v>
      </c>
      <c r="D40" s="43"/>
      <c r="E40" s="44">
        <v>63848143</v>
      </c>
      <c r="F40" s="45">
        <v>73889434</v>
      </c>
      <c r="G40" s="45">
        <v>164890113</v>
      </c>
      <c r="H40" s="45">
        <v>133560568</v>
      </c>
      <c r="I40" s="45">
        <v>132889631</v>
      </c>
      <c r="J40" s="45">
        <v>132889631</v>
      </c>
      <c r="K40" s="45">
        <v>123557961</v>
      </c>
      <c r="L40" s="45">
        <v>104623635</v>
      </c>
      <c r="M40" s="45">
        <v>140513359</v>
      </c>
      <c r="N40" s="45">
        <v>140513359</v>
      </c>
      <c r="O40" s="45">
        <v>134999444</v>
      </c>
      <c r="P40" s="45">
        <v>113636033</v>
      </c>
      <c r="Q40" s="45">
        <v>165437034</v>
      </c>
      <c r="R40" s="45">
        <v>134999444</v>
      </c>
      <c r="S40" s="45">
        <v>134118531</v>
      </c>
      <c r="T40" s="45">
        <v>110760899</v>
      </c>
      <c r="U40" s="45">
        <v>86122698</v>
      </c>
      <c r="V40" s="45">
        <v>86122698</v>
      </c>
      <c r="W40" s="45">
        <v>86122698</v>
      </c>
      <c r="X40" s="45">
        <v>73889434</v>
      </c>
      <c r="Y40" s="45">
        <v>12233264</v>
      </c>
      <c r="Z40" s="46">
        <v>16.56</v>
      </c>
      <c r="AA40" s="47">
        <v>73889434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101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6331298</v>
      </c>
      <c r="D6" s="17"/>
      <c r="E6" s="18">
        <v>9900528</v>
      </c>
      <c r="F6" s="19">
        <v>7124698</v>
      </c>
      <c r="G6" s="19">
        <v>224575</v>
      </c>
      <c r="H6" s="19">
        <v>304773</v>
      </c>
      <c r="I6" s="19">
        <v>429457</v>
      </c>
      <c r="J6" s="19">
        <v>958805</v>
      </c>
      <c r="K6" s="19">
        <v>454749</v>
      </c>
      <c r="L6" s="19">
        <v>674342</v>
      </c>
      <c r="M6" s="19">
        <v>672240</v>
      </c>
      <c r="N6" s="19">
        <v>1801331</v>
      </c>
      <c r="O6" s="19">
        <v>1049373</v>
      </c>
      <c r="P6" s="19">
        <v>544310</v>
      </c>
      <c r="Q6" s="19">
        <v>476947</v>
      </c>
      <c r="R6" s="19">
        <v>2070630</v>
      </c>
      <c r="S6" s="19">
        <v>1050238</v>
      </c>
      <c r="T6" s="19">
        <v>545604</v>
      </c>
      <c r="U6" s="19">
        <v>279804</v>
      </c>
      <c r="V6" s="19">
        <v>1875646</v>
      </c>
      <c r="W6" s="19">
        <v>6706412</v>
      </c>
      <c r="X6" s="19">
        <v>7124698</v>
      </c>
      <c r="Y6" s="19">
        <v>-418286</v>
      </c>
      <c r="Z6" s="20">
        <v>-5.87</v>
      </c>
      <c r="AA6" s="21">
        <v>7124698</v>
      </c>
    </row>
    <row r="7" spans="1:27" ht="13.5">
      <c r="A7" s="22" t="s">
        <v>34</v>
      </c>
      <c r="B7" s="16"/>
      <c r="C7" s="17">
        <v>14783846</v>
      </c>
      <c r="D7" s="17"/>
      <c r="E7" s="18">
        <v>23788308</v>
      </c>
      <c r="F7" s="19">
        <v>21957047</v>
      </c>
      <c r="G7" s="19">
        <v>1135843</v>
      </c>
      <c r="H7" s="19">
        <v>1812724</v>
      </c>
      <c r="I7" s="19">
        <v>1731448</v>
      </c>
      <c r="J7" s="19">
        <v>4680015</v>
      </c>
      <c r="K7" s="19">
        <v>842223</v>
      </c>
      <c r="L7" s="19">
        <v>1797658</v>
      </c>
      <c r="M7" s="19">
        <v>1762302</v>
      </c>
      <c r="N7" s="19">
        <v>4402183</v>
      </c>
      <c r="O7" s="19">
        <v>1951063</v>
      </c>
      <c r="P7" s="19">
        <v>1591418</v>
      </c>
      <c r="Q7" s="19">
        <v>2152101</v>
      </c>
      <c r="R7" s="19">
        <v>5694582</v>
      </c>
      <c r="S7" s="19">
        <v>1586536</v>
      </c>
      <c r="T7" s="19">
        <v>2270230</v>
      </c>
      <c r="U7" s="19">
        <v>2147364</v>
      </c>
      <c r="V7" s="19">
        <v>6004130</v>
      </c>
      <c r="W7" s="19">
        <v>20780910</v>
      </c>
      <c r="X7" s="19">
        <v>21957047</v>
      </c>
      <c r="Y7" s="19">
        <v>-1176137</v>
      </c>
      <c r="Z7" s="20">
        <v>-5.36</v>
      </c>
      <c r="AA7" s="21">
        <v>21957047</v>
      </c>
    </row>
    <row r="8" spans="1:27" ht="13.5">
      <c r="A8" s="22" t="s">
        <v>35</v>
      </c>
      <c r="B8" s="16"/>
      <c r="C8" s="17">
        <v>7547576</v>
      </c>
      <c r="D8" s="17"/>
      <c r="E8" s="18">
        <v>24918144</v>
      </c>
      <c r="F8" s="19">
        <v>10099971</v>
      </c>
      <c r="G8" s="19">
        <v>241969</v>
      </c>
      <c r="H8" s="19">
        <v>6072760</v>
      </c>
      <c r="I8" s="19">
        <v>439078</v>
      </c>
      <c r="J8" s="19">
        <v>6753807</v>
      </c>
      <c r="K8" s="19">
        <v>1870628</v>
      </c>
      <c r="L8" s="19">
        <v>1114671</v>
      </c>
      <c r="M8" s="19">
        <v>1337253</v>
      </c>
      <c r="N8" s="19">
        <v>4322552</v>
      </c>
      <c r="O8" s="19">
        <v>663194</v>
      </c>
      <c r="P8" s="19">
        <v>537713</v>
      </c>
      <c r="Q8" s="19">
        <v>907924</v>
      </c>
      <c r="R8" s="19">
        <v>2108831</v>
      </c>
      <c r="S8" s="19">
        <v>1330362</v>
      </c>
      <c r="T8" s="19">
        <v>604495</v>
      </c>
      <c r="U8" s="19">
        <v>748726</v>
      </c>
      <c r="V8" s="19">
        <v>2683583</v>
      </c>
      <c r="W8" s="19">
        <v>15868773</v>
      </c>
      <c r="X8" s="19">
        <v>10099971</v>
      </c>
      <c r="Y8" s="19">
        <v>5768802</v>
      </c>
      <c r="Z8" s="20">
        <v>57.12</v>
      </c>
      <c r="AA8" s="21">
        <v>10099971</v>
      </c>
    </row>
    <row r="9" spans="1:27" ht="13.5">
      <c r="A9" s="22" t="s">
        <v>36</v>
      </c>
      <c r="B9" s="16"/>
      <c r="C9" s="17">
        <v>69642549</v>
      </c>
      <c r="D9" s="17"/>
      <c r="E9" s="18">
        <v>77171796</v>
      </c>
      <c r="F9" s="19">
        <v>71851000</v>
      </c>
      <c r="G9" s="19">
        <v>9379464</v>
      </c>
      <c r="H9" s="19">
        <v>18660000</v>
      </c>
      <c r="I9" s="19"/>
      <c r="J9" s="19">
        <v>28039464</v>
      </c>
      <c r="K9" s="19">
        <v>1278000</v>
      </c>
      <c r="L9" s="19"/>
      <c r="M9" s="19">
        <v>23594000</v>
      </c>
      <c r="N9" s="19">
        <v>24872000</v>
      </c>
      <c r="O9" s="19">
        <v>973000</v>
      </c>
      <c r="P9" s="19">
        <v>648000</v>
      </c>
      <c r="Q9" s="19">
        <v>17379000</v>
      </c>
      <c r="R9" s="19">
        <v>19000000</v>
      </c>
      <c r="S9" s="19"/>
      <c r="T9" s="19">
        <v>1500</v>
      </c>
      <c r="U9" s="19"/>
      <c r="V9" s="19">
        <v>1500</v>
      </c>
      <c r="W9" s="19">
        <v>71912964</v>
      </c>
      <c r="X9" s="19">
        <v>71851000</v>
      </c>
      <c r="Y9" s="19">
        <v>61964</v>
      </c>
      <c r="Z9" s="20">
        <v>0.09</v>
      </c>
      <c r="AA9" s="21">
        <v>71851000</v>
      </c>
    </row>
    <row r="10" spans="1:27" ht="13.5">
      <c r="A10" s="22" t="s">
        <v>37</v>
      </c>
      <c r="B10" s="16"/>
      <c r="C10" s="17">
        <v>20904000</v>
      </c>
      <c r="D10" s="17"/>
      <c r="E10" s="18">
        <v>27399000</v>
      </c>
      <c r="F10" s="19">
        <v>27399000</v>
      </c>
      <c r="G10" s="19">
        <v>7150415</v>
      </c>
      <c r="H10" s="19">
        <v>7973000</v>
      </c>
      <c r="I10" s="19">
        <v>2500000</v>
      </c>
      <c r="J10" s="19">
        <v>17623415</v>
      </c>
      <c r="K10" s="19"/>
      <c r="L10" s="19">
        <v>4000000</v>
      </c>
      <c r="M10" s="19">
        <v>10000000</v>
      </c>
      <c r="N10" s="19">
        <v>14000000</v>
      </c>
      <c r="O10" s="19">
        <v>2000000</v>
      </c>
      <c r="P10" s="19"/>
      <c r="Q10" s="19">
        <v>13426000</v>
      </c>
      <c r="R10" s="19">
        <v>15426000</v>
      </c>
      <c r="S10" s="19"/>
      <c r="T10" s="19"/>
      <c r="U10" s="19"/>
      <c r="V10" s="19"/>
      <c r="W10" s="19">
        <v>47049415</v>
      </c>
      <c r="X10" s="19">
        <v>27399000</v>
      </c>
      <c r="Y10" s="19">
        <v>19650415</v>
      </c>
      <c r="Z10" s="20">
        <v>71.72</v>
      </c>
      <c r="AA10" s="21">
        <v>27399000</v>
      </c>
    </row>
    <row r="11" spans="1:27" ht="13.5">
      <c r="A11" s="22" t="s">
        <v>38</v>
      </c>
      <c r="B11" s="16"/>
      <c r="C11" s="17">
        <v>3283879</v>
      </c>
      <c r="D11" s="17"/>
      <c r="E11" s="18">
        <v>3146076</v>
      </c>
      <c r="F11" s="19">
        <v>1206000</v>
      </c>
      <c r="G11" s="19">
        <v>519247</v>
      </c>
      <c r="H11" s="19">
        <v>126536</v>
      </c>
      <c r="I11" s="19">
        <v>172997</v>
      </c>
      <c r="J11" s="19">
        <v>818780</v>
      </c>
      <c r="K11" s="19">
        <v>190024</v>
      </c>
      <c r="L11" s="19">
        <v>136716</v>
      </c>
      <c r="M11" s="19">
        <v>172824</v>
      </c>
      <c r="N11" s="19">
        <v>499564</v>
      </c>
      <c r="O11" s="19">
        <v>165287</v>
      </c>
      <c r="P11" s="19">
        <v>184305</v>
      </c>
      <c r="Q11" s="19">
        <v>158463</v>
      </c>
      <c r="R11" s="19">
        <v>508055</v>
      </c>
      <c r="S11" s="19">
        <v>277345</v>
      </c>
      <c r="T11" s="19">
        <v>230873</v>
      </c>
      <c r="U11" s="19">
        <v>122284</v>
      </c>
      <c r="V11" s="19">
        <v>630502</v>
      </c>
      <c r="W11" s="19">
        <v>2456901</v>
      </c>
      <c r="X11" s="19">
        <v>1206000</v>
      </c>
      <c r="Y11" s="19">
        <v>1250901</v>
      </c>
      <c r="Z11" s="20">
        <v>103.72</v>
      </c>
      <c r="AA11" s="21">
        <v>1206000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-95654199</v>
      </c>
      <c r="D14" s="17"/>
      <c r="E14" s="18">
        <v>-126580872</v>
      </c>
      <c r="F14" s="19">
        <v>-110667663</v>
      </c>
      <c r="G14" s="19">
        <v>-7365950</v>
      </c>
      <c r="H14" s="19">
        <v>-8907168</v>
      </c>
      <c r="I14" s="19">
        <v>-9565656</v>
      </c>
      <c r="J14" s="19">
        <v>-25838774</v>
      </c>
      <c r="K14" s="19">
        <v>-7897224</v>
      </c>
      <c r="L14" s="19">
        <v>-7919068</v>
      </c>
      <c r="M14" s="19">
        <v>-9536709</v>
      </c>
      <c r="N14" s="19">
        <v>-25353001</v>
      </c>
      <c r="O14" s="19">
        <v>-8082671</v>
      </c>
      <c r="P14" s="19">
        <v>-5614736</v>
      </c>
      <c r="Q14" s="19">
        <v>-7644945</v>
      </c>
      <c r="R14" s="19">
        <v>-21342352</v>
      </c>
      <c r="S14" s="19">
        <v>-8640174</v>
      </c>
      <c r="T14" s="19">
        <v>-8980710</v>
      </c>
      <c r="U14" s="19">
        <v>-8170576</v>
      </c>
      <c r="V14" s="19">
        <v>-25791460</v>
      </c>
      <c r="W14" s="19">
        <v>-98325587</v>
      </c>
      <c r="X14" s="19">
        <v>-110667663</v>
      </c>
      <c r="Y14" s="19">
        <v>12342076</v>
      </c>
      <c r="Z14" s="20">
        <v>-11.15</v>
      </c>
      <c r="AA14" s="21">
        <v>-110667663</v>
      </c>
    </row>
    <row r="15" spans="1:27" ht="13.5">
      <c r="A15" s="22" t="s">
        <v>42</v>
      </c>
      <c r="B15" s="16"/>
      <c r="C15" s="17"/>
      <c r="D15" s="17"/>
      <c r="E15" s="18">
        <v>-11130288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>
        <v>-1694199</v>
      </c>
      <c r="Q15" s="19"/>
      <c r="R15" s="19">
        <v>-1694199</v>
      </c>
      <c r="S15" s="19"/>
      <c r="T15" s="19"/>
      <c r="U15" s="19"/>
      <c r="V15" s="19"/>
      <c r="W15" s="19">
        <v>-1694199</v>
      </c>
      <c r="X15" s="19"/>
      <c r="Y15" s="19">
        <v>-1694199</v>
      </c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-1189104</v>
      </c>
      <c r="F16" s="19">
        <v>-1299665</v>
      </c>
      <c r="G16" s="19"/>
      <c r="H16" s="19">
        <v>-68043</v>
      </c>
      <c r="I16" s="19">
        <v>-28397</v>
      </c>
      <c r="J16" s="19">
        <v>-96440</v>
      </c>
      <c r="K16" s="19">
        <v>-57743</v>
      </c>
      <c r="L16" s="19">
        <v>-43362</v>
      </c>
      <c r="M16" s="19">
        <v>-614710</v>
      </c>
      <c r="N16" s="19">
        <v>-715815</v>
      </c>
      <c r="O16" s="19">
        <v>-81866</v>
      </c>
      <c r="P16" s="19">
        <v>-2657076</v>
      </c>
      <c r="Q16" s="19">
        <v>-639573</v>
      </c>
      <c r="R16" s="19">
        <v>-3378515</v>
      </c>
      <c r="S16" s="19">
        <v>-889839</v>
      </c>
      <c r="T16" s="19">
        <v>-1762582</v>
      </c>
      <c r="U16" s="19">
        <v>-1278078</v>
      </c>
      <c r="V16" s="19">
        <v>-3930499</v>
      </c>
      <c r="W16" s="19">
        <v>-8121269</v>
      </c>
      <c r="X16" s="19">
        <v>-1299665</v>
      </c>
      <c r="Y16" s="19">
        <v>-6821604</v>
      </c>
      <c r="Z16" s="20">
        <v>524.87</v>
      </c>
      <c r="AA16" s="21">
        <v>-1299665</v>
      </c>
    </row>
    <row r="17" spans="1:27" ht="13.5">
      <c r="A17" s="23" t="s">
        <v>44</v>
      </c>
      <c r="B17" s="24"/>
      <c r="C17" s="25">
        <f aca="true" t="shared" si="0" ref="C17:Y17">SUM(C6:C16)</f>
        <v>26838949</v>
      </c>
      <c r="D17" s="25">
        <f>SUM(D6:D16)</f>
        <v>0</v>
      </c>
      <c r="E17" s="26">
        <f t="shared" si="0"/>
        <v>27423588</v>
      </c>
      <c r="F17" s="27">
        <f t="shared" si="0"/>
        <v>27670388</v>
      </c>
      <c r="G17" s="27">
        <f t="shared" si="0"/>
        <v>11285563</v>
      </c>
      <c r="H17" s="27">
        <f t="shared" si="0"/>
        <v>25974582</v>
      </c>
      <c r="I17" s="27">
        <f t="shared" si="0"/>
        <v>-4321073</v>
      </c>
      <c r="J17" s="27">
        <f t="shared" si="0"/>
        <v>32939072</v>
      </c>
      <c r="K17" s="27">
        <f t="shared" si="0"/>
        <v>-3319343</v>
      </c>
      <c r="L17" s="27">
        <f t="shared" si="0"/>
        <v>-239043</v>
      </c>
      <c r="M17" s="27">
        <f t="shared" si="0"/>
        <v>27387200</v>
      </c>
      <c r="N17" s="27">
        <f t="shared" si="0"/>
        <v>23828814</v>
      </c>
      <c r="O17" s="27">
        <f t="shared" si="0"/>
        <v>-1362620</v>
      </c>
      <c r="P17" s="27">
        <f t="shared" si="0"/>
        <v>-6460265</v>
      </c>
      <c r="Q17" s="27">
        <f t="shared" si="0"/>
        <v>26215917</v>
      </c>
      <c r="R17" s="27">
        <f t="shared" si="0"/>
        <v>18393032</v>
      </c>
      <c r="S17" s="27">
        <f t="shared" si="0"/>
        <v>-5285532</v>
      </c>
      <c r="T17" s="27">
        <f t="shared" si="0"/>
        <v>-7090590</v>
      </c>
      <c r="U17" s="27">
        <f t="shared" si="0"/>
        <v>-6150476</v>
      </c>
      <c r="V17" s="27">
        <f t="shared" si="0"/>
        <v>-18526598</v>
      </c>
      <c r="W17" s="27">
        <f t="shared" si="0"/>
        <v>56634320</v>
      </c>
      <c r="X17" s="27">
        <f t="shared" si="0"/>
        <v>27670388</v>
      </c>
      <c r="Y17" s="27">
        <f t="shared" si="0"/>
        <v>28963932</v>
      </c>
      <c r="Z17" s="28">
        <f>+IF(X17&lt;&gt;0,+(Y17/X17)*100,0)</f>
        <v>104.67483144797247</v>
      </c>
      <c r="AA17" s="29">
        <f>SUM(AA6:AA16)</f>
        <v>27670388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>
        <v>2229626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2229626</v>
      </c>
      <c r="Y21" s="36">
        <v>-2229626</v>
      </c>
      <c r="Z21" s="37">
        <v>-100</v>
      </c>
      <c r="AA21" s="38">
        <v>2229626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-33627730</v>
      </c>
      <c r="D26" s="17"/>
      <c r="E26" s="18">
        <v>-34241580</v>
      </c>
      <c r="F26" s="19">
        <v>-52304599</v>
      </c>
      <c r="G26" s="19">
        <v>-7326908</v>
      </c>
      <c r="H26" s="19">
        <v>-4464585</v>
      </c>
      <c r="I26" s="19">
        <v>-4483262</v>
      </c>
      <c r="J26" s="19">
        <v>-16274755</v>
      </c>
      <c r="K26" s="19">
        <v>-828509</v>
      </c>
      <c r="L26" s="19">
        <v>-2268069</v>
      </c>
      <c r="M26" s="19">
        <v>-5061678</v>
      </c>
      <c r="N26" s="19">
        <v>-8158256</v>
      </c>
      <c r="O26" s="19">
        <v>-1335792</v>
      </c>
      <c r="P26" s="19">
        <v>-2307087</v>
      </c>
      <c r="Q26" s="19">
        <v>-4611398</v>
      </c>
      <c r="R26" s="19">
        <v>-8254277</v>
      </c>
      <c r="S26" s="19">
        <v>-7381122</v>
      </c>
      <c r="T26" s="19">
        <v>-2983302</v>
      </c>
      <c r="U26" s="19">
        <v>-13398844</v>
      </c>
      <c r="V26" s="19">
        <v>-23763268</v>
      </c>
      <c r="W26" s="19">
        <v>-56450556</v>
      </c>
      <c r="X26" s="19">
        <v>-52304599</v>
      </c>
      <c r="Y26" s="19">
        <v>-4145957</v>
      </c>
      <c r="Z26" s="20">
        <v>7.93</v>
      </c>
      <c r="AA26" s="21">
        <v>-52304599</v>
      </c>
    </row>
    <row r="27" spans="1:27" ht="13.5">
      <c r="A27" s="23" t="s">
        <v>51</v>
      </c>
      <c r="B27" s="24"/>
      <c r="C27" s="25">
        <f aca="true" t="shared" si="1" ref="C27:Y27">SUM(C21:C26)</f>
        <v>-33627730</v>
      </c>
      <c r="D27" s="25">
        <f>SUM(D21:D26)</f>
        <v>0</v>
      </c>
      <c r="E27" s="26">
        <f t="shared" si="1"/>
        <v>-34241580</v>
      </c>
      <c r="F27" s="27">
        <f t="shared" si="1"/>
        <v>-50074973</v>
      </c>
      <c r="G27" s="27">
        <f t="shared" si="1"/>
        <v>-7326908</v>
      </c>
      <c r="H27" s="27">
        <f t="shared" si="1"/>
        <v>-4464585</v>
      </c>
      <c r="I27" s="27">
        <f t="shared" si="1"/>
        <v>-4483262</v>
      </c>
      <c r="J27" s="27">
        <f t="shared" si="1"/>
        <v>-16274755</v>
      </c>
      <c r="K27" s="27">
        <f t="shared" si="1"/>
        <v>-828509</v>
      </c>
      <c r="L27" s="27">
        <f t="shared" si="1"/>
        <v>-2268069</v>
      </c>
      <c r="M27" s="27">
        <f t="shared" si="1"/>
        <v>-5061678</v>
      </c>
      <c r="N27" s="27">
        <f t="shared" si="1"/>
        <v>-8158256</v>
      </c>
      <c r="O27" s="27">
        <f t="shared" si="1"/>
        <v>-1335792</v>
      </c>
      <c r="P27" s="27">
        <f t="shared" si="1"/>
        <v>-2307087</v>
      </c>
      <c r="Q27" s="27">
        <f t="shared" si="1"/>
        <v>-4611398</v>
      </c>
      <c r="R27" s="27">
        <f t="shared" si="1"/>
        <v>-8254277</v>
      </c>
      <c r="S27" s="27">
        <f t="shared" si="1"/>
        <v>-7381122</v>
      </c>
      <c r="T27" s="27">
        <f t="shared" si="1"/>
        <v>-2983302</v>
      </c>
      <c r="U27" s="27">
        <f t="shared" si="1"/>
        <v>-13398844</v>
      </c>
      <c r="V27" s="27">
        <f t="shared" si="1"/>
        <v>-23763268</v>
      </c>
      <c r="W27" s="27">
        <f t="shared" si="1"/>
        <v>-56450556</v>
      </c>
      <c r="X27" s="27">
        <f t="shared" si="1"/>
        <v>-50074973</v>
      </c>
      <c r="Y27" s="27">
        <f t="shared" si="1"/>
        <v>-6375583</v>
      </c>
      <c r="Z27" s="28">
        <f>+IF(X27&lt;&gt;0,+(Y27/X27)*100,0)</f>
        <v>12.732074763175607</v>
      </c>
      <c r="AA27" s="29">
        <f>SUM(AA21:AA26)</f>
        <v>-50074973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-6788781</v>
      </c>
      <c r="D38" s="31">
        <f>+D17+D27+D36</f>
        <v>0</v>
      </c>
      <c r="E38" s="32">
        <f t="shared" si="3"/>
        <v>-6817992</v>
      </c>
      <c r="F38" s="33">
        <f t="shared" si="3"/>
        <v>-22404585</v>
      </c>
      <c r="G38" s="33">
        <f t="shared" si="3"/>
        <v>3958655</v>
      </c>
      <c r="H38" s="33">
        <f t="shared" si="3"/>
        <v>21509997</v>
      </c>
      <c r="I38" s="33">
        <f t="shared" si="3"/>
        <v>-8804335</v>
      </c>
      <c r="J38" s="33">
        <f t="shared" si="3"/>
        <v>16664317</v>
      </c>
      <c r="K38" s="33">
        <f t="shared" si="3"/>
        <v>-4147852</v>
      </c>
      <c r="L38" s="33">
        <f t="shared" si="3"/>
        <v>-2507112</v>
      </c>
      <c r="M38" s="33">
        <f t="shared" si="3"/>
        <v>22325522</v>
      </c>
      <c r="N38" s="33">
        <f t="shared" si="3"/>
        <v>15670558</v>
      </c>
      <c r="O38" s="33">
        <f t="shared" si="3"/>
        <v>-2698412</v>
      </c>
      <c r="P38" s="33">
        <f t="shared" si="3"/>
        <v>-8767352</v>
      </c>
      <c r="Q38" s="33">
        <f t="shared" si="3"/>
        <v>21604519</v>
      </c>
      <c r="R38" s="33">
        <f t="shared" si="3"/>
        <v>10138755</v>
      </c>
      <c r="S38" s="33">
        <f t="shared" si="3"/>
        <v>-12666654</v>
      </c>
      <c r="T38" s="33">
        <f t="shared" si="3"/>
        <v>-10073892</v>
      </c>
      <c r="U38" s="33">
        <f t="shared" si="3"/>
        <v>-19549320</v>
      </c>
      <c r="V38" s="33">
        <f t="shared" si="3"/>
        <v>-42289866</v>
      </c>
      <c r="W38" s="33">
        <f t="shared" si="3"/>
        <v>183764</v>
      </c>
      <c r="X38" s="33">
        <f t="shared" si="3"/>
        <v>-22404585</v>
      </c>
      <c r="Y38" s="33">
        <f t="shared" si="3"/>
        <v>22588349</v>
      </c>
      <c r="Z38" s="34">
        <f>+IF(X38&lt;&gt;0,+(Y38/X38)*100,0)</f>
        <v>-100.82020711385637</v>
      </c>
      <c r="AA38" s="35">
        <f>+AA17+AA27+AA36</f>
        <v>-22404585</v>
      </c>
    </row>
    <row r="39" spans="1:27" ht="13.5">
      <c r="A39" s="22" t="s">
        <v>59</v>
      </c>
      <c r="B39" s="16"/>
      <c r="C39" s="31">
        <v>49259035</v>
      </c>
      <c r="D39" s="31"/>
      <c r="E39" s="32">
        <v>49259099</v>
      </c>
      <c r="F39" s="33">
        <v>42470320</v>
      </c>
      <c r="G39" s="33">
        <v>42139000</v>
      </c>
      <c r="H39" s="33">
        <v>46097655</v>
      </c>
      <c r="I39" s="33">
        <v>67607652</v>
      </c>
      <c r="J39" s="33">
        <v>42139000</v>
      </c>
      <c r="K39" s="33">
        <v>58803317</v>
      </c>
      <c r="L39" s="33">
        <v>54655465</v>
      </c>
      <c r="M39" s="33">
        <v>52148353</v>
      </c>
      <c r="N39" s="33">
        <v>58803317</v>
      </c>
      <c r="O39" s="33">
        <v>74473875</v>
      </c>
      <c r="P39" s="33">
        <v>71775463</v>
      </c>
      <c r="Q39" s="33">
        <v>63008111</v>
      </c>
      <c r="R39" s="33">
        <v>74473875</v>
      </c>
      <c r="S39" s="33">
        <v>84612630</v>
      </c>
      <c r="T39" s="33">
        <v>71945976</v>
      </c>
      <c r="U39" s="33">
        <v>61872084</v>
      </c>
      <c r="V39" s="33">
        <v>84612630</v>
      </c>
      <c r="W39" s="33">
        <v>42139000</v>
      </c>
      <c r="X39" s="33">
        <v>42470320</v>
      </c>
      <c r="Y39" s="33">
        <v>-331320</v>
      </c>
      <c r="Z39" s="34">
        <v>-0.78</v>
      </c>
      <c r="AA39" s="35">
        <v>42470320</v>
      </c>
    </row>
    <row r="40" spans="1:27" ht="13.5">
      <c r="A40" s="41" t="s">
        <v>60</v>
      </c>
      <c r="B40" s="42"/>
      <c r="C40" s="43">
        <v>42470254</v>
      </c>
      <c r="D40" s="43"/>
      <c r="E40" s="44">
        <v>42441108</v>
      </c>
      <c r="F40" s="45">
        <v>20065735</v>
      </c>
      <c r="G40" s="45">
        <v>46097655</v>
      </c>
      <c r="H40" s="45">
        <v>67607652</v>
      </c>
      <c r="I40" s="45">
        <v>58803317</v>
      </c>
      <c r="J40" s="45">
        <v>58803317</v>
      </c>
      <c r="K40" s="45">
        <v>54655465</v>
      </c>
      <c r="L40" s="45">
        <v>52148353</v>
      </c>
      <c r="M40" s="45">
        <v>74473875</v>
      </c>
      <c r="N40" s="45">
        <v>74473875</v>
      </c>
      <c r="O40" s="45">
        <v>71775463</v>
      </c>
      <c r="P40" s="45">
        <v>63008111</v>
      </c>
      <c r="Q40" s="45">
        <v>84612630</v>
      </c>
      <c r="R40" s="45">
        <v>71775463</v>
      </c>
      <c r="S40" s="45">
        <v>71945976</v>
      </c>
      <c r="T40" s="45">
        <v>61872084</v>
      </c>
      <c r="U40" s="45">
        <v>42322764</v>
      </c>
      <c r="V40" s="45">
        <v>42322764</v>
      </c>
      <c r="W40" s="45">
        <v>42322764</v>
      </c>
      <c r="X40" s="45">
        <v>20065735</v>
      </c>
      <c r="Y40" s="45">
        <v>22257029</v>
      </c>
      <c r="Z40" s="46">
        <v>110.92</v>
      </c>
      <c r="AA40" s="47">
        <v>20065735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102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10818076</v>
      </c>
      <c r="D6" s="17"/>
      <c r="E6" s="18">
        <v>11879996</v>
      </c>
      <c r="F6" s="19">
        <v>13342000</v>
      </c>
      <c r="G6" s="19">
        <v>137303</v>
      </c>
      <c r="H6" s="19">
        <v>55374</v>
      </c>
      <c r="I6" s="19">
        <v>157693</v>
      </c>
      <c r="J6" s="19">
        <v>350370</v>
      </c>
      <c r="K6" s="19">
        <v>9352685</v>
      </c>
      <c r="L6" s="19">
        <v>350694</v>
      </c>
      <c r="M6" s="19">
        <v>736200</v>
      </c>
      <c r="N6" s="19">
        <v>10439579</v>
      </c>
      <c r="O6" s="19">
        <v>154957</v>
      </c>
      <c r="P6" s="19">
        <v>1133787</v>
      </c>
      <c r="Q6" s="19">
        <v>2196354</v>
      </c>
      <c r="R6" s="19">
        <v>3485098</v>
      </c>
      <c r="S6" s="19">
        <v>910148</v>
      </c>
      <c r="T6" s="19">
        <v>243479</v>
      </c>
      <c r="U6" s="19">
        <v>156031</v>
      </c>
      <c r="V6" s="19">
        <v>1309658</v>
      </c>
      <c r="W6" s="19">
        <v>15584705</v>
      </c>
      <c r="X6" s="19">
        <v>13342000</v>
      </c>
      <c r="Y6" s="19">
        <v>2242705</v>
      </c>
      <c r="Z6" s="20">
        <v>16.81</v>
      </c>
      <c r="AA6" s="21">
        <v>13342000</v>
      </c>
    </row>
    <row r="7" spans="1:27" ht="13.5">
      <c r="A7" s="22" t="s">
        <v>34</v>
      </c>
      <c r="B7" s="16"/>
      <c r="C7" s="17">
        <v>7064736</v>
      </c>
      <c r="D7" s="17"/>
      <c r="E7" s="18">
        <v>16623003</v>
      </c>
      <c r="F7" s="19">
        <v>11848959</v>
      </c>
      <c r="G7" s="19">
        <v>629607</v>
      </c>
      <c r="H7" s="19">
        <v>320167</v>
      </c>
      <c r="I7" s="19">
        <v>601593</v>
      </c>
      <c r="J7" s="19">
        <v>1551367</v>
      </c>
      <c r="K7" s="19">
        <v>1073466</v>
      </c>
      <c r="L7" s="19">
        <v>719185</v>
      </c>
      <c r="M7" s="19">
        <v>1003915</v>
      </c>
      <c r="N7" s="19">
        <v>2796566</v>
      </c>
      <c r="O7" s="19">
        <v>851288</v>
      </c>
      <c r="P7" s="19">
        <v>923272</v>
      </c>
      <c r="Q7" s="19">
        <v>1220166</v>
      </c>
      <c r="R7" s="19">
        <v>2994726</v>
      </c>
      <c r="S7" s="19">
        <v>712825</v>
      </c>
      <c r="T7" s="19">
        <v>1201531</v>
      </c>
      <c r="U7" s="19">
        <v>1034877</v>
      </c>
      <c r="V7" s="19">
        <v>2949233</v>
      </c>
      <c r="W7" s="19">
        <v>10291892</v>
      </c>
      <c r="X7" s="19">
        <v>11848959</v>
      </c>
      <c r="Y7" s="19">
        <v>-1557067</v>
      </c>
      <c r="Z7" s="20">
        <v>-13.14</v>
      </c>
      <c r="AA7" s="21">
        <v>11848959</v>
      </c>
    </row>
    <row r="8" spans="1:27" ht="13.5">
      <c r="A8" s="22" t="s">
        <v>35</v>
      </c>
      <c r="B8" s="16"/>
      <c r="C8" s="17">
        <v>2955912</v>
      </c>
      <c r="D8" s="17"/>
      <c r="E8" s="18">
        <v>1454052</v>
      </c>
      <c r="F8" s="19">
        <v>1454240</v>
      </c>
      <c r="G8" s="19">
        <v>4529439</v>
      </c>
      <c r="H8" s="19">
        <v>2446681</v>
      </c>
      <c r="I8" s="19">
        <v>151961</v>
      </c>
      <c r="J8" s="19">
        <v>7128081</v>
      </c>
      <c r="K8" s="19">
        <v>736811</v>
      </c>
      <c r="L8" s="19">
        <v>4554229</v>
      </c>
      <c r="M8" s="19">
        <v>1070852</v>
      </c>
      <c r="N8" s="19">
        <v>6361892</v>
      </c>
      <c r="O8" s="19">
        <v>83242</v>
      </c>
      <c r="P8" s="19">
        <v>74255</v>
      </c>
      <c r="Q8" s="19">
        <v>3775052</v>
      </c>
      <c r="R8" s="19">
        <v>3932549</v>
      </c>
      <c r="S8" s="19">
        <v>137571</v>
      </c>
      <c r="T8" s="19">
        <v>355650</v>
      </c>
      <c r="U8" s="19">
        <v>1907444</v>
      </c>
      <c r="V8" s="19">
        <v>2400665</v>
      </c>
      <c r="W8" s="19">
        <v>19823187</v>
      </c>
      <c r="X8" s="19">
        <v>1454240</v>
      </c>
      <c r="Y8" s="19">
        <v>18368947</v>
      </c>
      <c r="Z8" s="20">
        <v>1263.13</v>
      </c>
      <c r="AA8" s="21">
        <v>1454240</v>
      </c>
    </row>
    <row r="9" spans="1:27" ht="13.5">
      <c r="A9" s="22" t="s">
        <v>36</v>
      </c>
      <c r="B9" s="16"/>
      <c r="C9" s="17">
        <v>86587025</v>
      </c>
      <c r="D9" s="17"/>
      <c r="E9" s="18">
        <v>83881001</v>
      </c>
      <c r="F9" s="19">
        <v>83881000</v>
      </c>
      <c r="G9" s="19">
        <v>32987000</v>
      </c>
      <c r="H9" s="19">
        <v>1825000</v>
      </c>
      <c r="I9" s="19">
        <v>537000</v>
      </c>
      <c r="J9" s="19">
        <v>35349000</v>
      </c>
      <c r="K9" s="19">
        <v>738000</v>
      </c>
      <c r="L9" s="19"/>
      <c r="M9" s="19">
        <v>27358000</v>
      </c>
      <c r="N9" s="19">
        <v>28096000</v>
      </c>
      <c r="O9" s="19"/>
      <c r="P9" s="19">
        <v>644000</v>
      </c>
      <c r="Q9" s="19">
        <v>19792000</v>
      </c>
      <c r="R9" s="19">
        <v>20436000</v>
      </c>
      <c r="S9" s="19"/>
      <c r="T9" s="19"/>
      <c r="U9" s="19"/>
      <c r="V9" s="19"/>
      <c r="W9" s="19">
        <v>83881000</v>
      </c>
      <c r="X9" s="19">
        <v>83881000</v>
      </c>
      <c r="Y9" s="19"/>
      <c r="Z9" s="20"/>
      <c r="AA9" s="21">
        <v>83881000</v>
      </c>
    </row>
    <row r="10" spans="1:27" ht="13.5">
      <c r="A10" s="22" t="s">
        <v>37</v>
      </c>
      <c r="B10" s="16"/>
      <c r="C10" s="17">
        <v>57187362</v>
      </c>
      <c r="D10" s="17"/>
      <c r="E10" s="18">
        <v>39795000</v>
      </c>
      <c r="F10" s="19">
        <v>39795000</v>
      </c>
      <c r="G10" s="19">
        <v>15500000</v>
      </c>
      <c r="H10" s="19">
        <v>5000000</v>
      </c>
      <c r="I10" s="19">
        <v>5000000</v>
      </c>
      <c r="J10" s="19">
        <v>25500000</v>
      </c>
      <c r="K10" s="19">
        <v>1500000</v>
      </c>
      <c r="L10" s="19">
        <v>1000000</v>
      </c>
      <c r="M10" s="19">
        <v>8000000</v>
      </c>
      <c r="N10" s="19">
        <v>10500000</v>
      </c>
      <c r="O10" s="19"/>
      <c r="P10" s="19"/>
      <c r="Q10" s="19">
        <v>3795000</v>
      </c>
      <c r="R10" s="19">
        <v>3795000</v>
      </c>
      <c r="S10" s="19"/>
      <c r="T10" s="19"/>
      <c r="U10" s="19"/>
      <c r="V10" s="19"/>
      <c r="W10" s="19">
        <v>39795000</v>
      </c>
      <c r="X10" s="19">
        <v>39795000</v>
      </c>
      <c r="Y10" s="19"/>
      <c r="Z10" s="20"/>
      <c r="AA10" s="21">
        <v>39795000</v>
      </c>
    </row>
    <row r="11" spans="1:27" ht="13.5">
      <c r="A11" s="22" t="s">
        <v>38</v>
      </c>
      <c r="B11" s="16"/>
      <c r="C11" s="17">
        <v>2077041</v>
      </c>
      <c r="D11" s="17"/>
      <c r="E11" s="18">
        <v>1335000</v>
      </c>
      <c r="F11" s="19">
        <v>1880000</v>
      </c>
      <c r="G11" s="19">
        <v>35295</v>
      </c>
      <c r="H11" s="19">
        <v>112901</v>
      </c>
      <c r="I11" s="19">
        <v>119659</v>
      </c>
      <c r="J11" s="19">
        <v>267855</v>
      </c>
      <c r="K11" s="19">
        <v>75662</v>
      </c>
      <c r="L11" s="19">
        <v>54688</v>
      </c>
      <c r="M11" s="19">
        <v>20831</v>
      </c>
      <c r="N11" s="19">
        <v>151181</v>
      </c>
      <c r="O11" s="19">
        <v>118187</v>
      </c>
      <c r="P11" s="19">
        <v>19429</v>
      </c>
      <c r="Q11" s="19">
        <v>10012</v>
      </c>
      <c r="R11" s="19">
        <v>147628</v>
      </c>
      <c r="S11" s="19">
        <v>34915</v>
      </c>
      <c r="T11" s="19">
        <v>36732</v>
      </c>
      <c r="U11" s="19">
        <v>17798</v>
      </c>
      <c r="V11" s="19">
        <v>89445</v>
      </c>
      <c r="W11" s="19">
        <v>656109</v>
      </c>
      <c r="X11" s="19">
        <v>1880000</v>
      </c>
      <c r="Y11" s="19">
        <v>-1223891</v>
      </c>
      <c r="Z11" s="20">
        <v>-65.1</v>
      </c>
      <c r="AA11" s="21">
        <v>1880000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>
        <v>800</v>
      </c>
      <c r="J12" s="19">
        <v>800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>
        <v>800</v>
      </c>
      <c r="X12" s="19"/>
      <c r="Y12" s="19">
        <v>800</v>
      </c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-103225773</v>
      </c>
      <c r="D14" s="17"/>
      <c r="E14" s="18">
        <v>-114622469</v>
      </c>
      <c r="F14" s="19">
        <v>-121814000</v>
      </c>
      <c r="G14" s="19">
        <v>-28504485</v>
      </c>
      <c r="H14" s="19">
        <v>-10458919</v>
      </c>
      <c r="I14" s="19">
        <v>-10182064</v>
      </c>
      <c r="J14" s="19">
        <v>-49145468</v>
      </c>
      <c r="K14" s="19">
        <v>-11396209</v>
      </c>
      <c r="L14" s="19">
        <v>-10116629</v>
      </c>
      <c r="M14" s="19">
        <v>-21555846</v>
      </c>
      <c r="N14" s="19">
        <v>-43068684</v>
      </c>
      <c r="O14" s="19">
        <v>-9360613</v>
      </c>
      <c r="P14" s="19">
        <v>-4409404</v>
      </c>
      <c r="Q14" s="19">
        <v>-12993935</v>
      </c>
      <c r="R14" s="19">
        <v>-26763952</v>
      </c>
      <c r="S14" s="19">
        <v>-8132917</v>
      </c>
      <c r="T14" s="19">
        <v>-5067087</v>
      </c>
      <c r="U14" s="19">
        <v>-2661281</v>
      </c>
      <c r="V14" s="19">
        <v>-15861285</v>
      </c>
      <c r="W14" s="19">
        <v>-134839389</v>
      </c>
      <c r="X14" s="19">
        <v>-121814000</v>
      </c>
      <c r="Y14" s="19">
        <v>-13025389</v>
      </c>
      <c r="Z14" s="20">
        <v>10.69</v>
      </c>
      <c r="AA14" s="21">
        <v>-121814000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>
        <v>-885000</v>
      </c>
      <c r="G16" s="19">
        <v>-203484</v>
      </c>
      <c r="H16" s="19">
        <v>-123061</v>
      </c>
      <c r="I16" s="19">
        <v>-140290</v>
      </c>
      <c r="J16" s="19">
        <v>-466835</v>
      </c>
      <c r="K16" s="19">
        <v>-77805</v>
      </c>
      <c r="L16" s="19"/>
      <c r="M16" s="19">
        <v>-233215</v>
      </c>
      <c r="N16" s="19">
        <v>-311020</v>
      </c>
      <c r="O16" s="19"/>
      <c r="P16" s="19"/>
      <c r="Q16" s="19"/>
      <c r="R16" s="19"/>
      <c r="S16" s="19"/>
      <c r="T16" s="19"/>
      <c r="U16" s="19"/>
      <c r="V16" s="19"/>
      <c r="W16" s="19">
        <v>-777855</v>
      </c>
      <c r="X16" s="19">
        <v>-885000</v>
      </c>
      <c r="Y16" s="19">
        <v>107145</v>
      </c>
      <c r="Z16" s="20">
        <v>-12.11</v>
      </c>
      <c r="AA16" s="21">
        <v>-885000</v>
      </c>
    </row>
    <row r="17" spans="1:27" ht="13.5">
      <c r="A17" s="23" t="s">
        <v>44</v>
      </c>
      <c r="B17" s="24"/>
      <c r="C17" s="25">
        <f aca="true" t="shared" si="0" ref="C17:Y17">SUM(C6:C16)</f>
        <v>63464379</v>
      </c>
      <c r="D17" s="25">
        <f>SUM(D6:D16)</f>
        <v>0</v>
      </c>
      <c r="E17" s="26">
        <f t="shared" si="0"/>
        <v>40345583</v>
      </c>
      <c r="F17" s="27">
        <f t="shared" si="0"/>
        <v>29502199</v>
      </c>
      <c r="G17" s="27">
        <f t="shared" si="0"/>
        <v>25110675</v>
      </c>
      <c r="H17" s="27">
        <f t="shared" si="0"/>
        <v>-821857</v>
      </c>
      <c r="I17" s="27">
        <f t="shared" si="0"/>
        <v>-3753648</v>
      </c>
      <c r="J17" s="27">
        <f t="shared" si="0"/>
        <v>20535170</v>
      </c>
      <c r="K17" s="27">
        <f t="shared" si="0"/>
        <v>2002610</v>
      </c>
      <c r="L17" s="27">
        <f t="shared" si="0"/>
        <v>-3437833</v>
      </c>
      <c r="M17" s="27">
        <f t="shared" si="0"/>
        <v>16400737</v>
      </c>
      <c r="N17" s="27">
        <f t="shared" si="0"/>
        <v>14965514</v>
      </c>
      <c r="O17" s="27">
        <f t="shared" si="0"/>
        <v>-8152939</v>
      </c>
      <c r="P17" s="27">
        <f t="shared" si="0"/>
        <v>-1614661</v>
      </c>
      <c r="Q17" s="27">
        <f t="shared" si="0"/>
        <v>17794649</v>
      </c>
      <c r="R17" s="27">
        <f t="shared" si="0"/>
        <v>8027049</v>
      </c>
      <c r="S17" s="27">
        <f t="shared" si="0"/>
        <v>-6337458</v>
      </c>
      <c r="T17" s="27">
        <f t="shared" si="0"/>
        <v>-3229695</v>
      </c>
      <c r="U17" s="27">
        <f t="shared" si="0"/>
        <v>454869</v>
      </c>
      <c r="V17" s="27">
        <f t="shared" si="0"/>
        <v>-9112284</v>
      </c>
      <c r="W17" s="27">
        <f t="shared" si="0"/>
        <v>34415449</v>
      </c>
      <c r="X17" s="27">
        <f t="shared" si="0"/>
        <v>29502199</v>
      </c>
      <c r="Y17" s="27">
        <f t="shared" si="0"/>
        <v>4913250</v>
      </c>
      <c r="Z17" s="28">
        <f>+IF(X17&lt;&gt;0,+(Y17/X17)*100,0)</f>
        <v>16.65384332876339</v>
      </c>
      <c r="AA17" s="29">
        <f>SUM(AA6:AA16)</f>
        <v>29502199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761403</v>
      </c>
      <c r="D21" s="17"/>
      <c r="E21" s="18">
        <v>2500000</v>
      </c>
      <c r="F21" s="19">
        <v>1183000</v>
      </c>
      <c r="G21" s="36"/>
      <c r="H21" s="36"/>
      <c r="I21" s="36"/>
      <c r="J21" s="19"/>
      <c r="K21" s="36"/>
      <c r="L21" s="36">
        <v>380780</v>
      </c>
      <c r="M21" s="19"/>
      <c r="N21" s="36">
        <v>380780</v>
      </c>
      <c r="O21" s="36"/>
      <c r="P21" s="36"/>
      <c r="Q21" s="19"/>
      <c r="R21" s="36"/>
      <c r="S21" s="36"/>
      <c r="T21" s="19"/>
      <c r="U21" s="36"/>
      <c r="V21" s="36"/>
      <c r="W21" s="36">
        <v>380780</v>
      </c>
      <c r="X21" s="19">
        <v>1183000</v>
      </c>
      <c r="Y21" s="36">
        <v>-802220</v>
      </c>
      <c r="Z21" s="37">
        <v>-67.81</v>
      </c>
      <c r="AA21" s="38">
        <v>1183000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-68794726</v>
      </c>
      <c r="D26" s="17"/>
      <c r="E26" s="18">
        <v>-43311600</v>
      </c>
      <c r="F26" s="19">
        <v>-42602000</v>
      </c>
      <c r="G26" s="19">
        <v>-5199180</v>
      </c>
      <c r="H26" s="19">
        <v>-149591</v>
      </c>
      <c r="I26" s="19">
        <v>-8694683</v>
      </c>
      <c r="J26" s="19">
        <v>-14043454</v>
      </c>
      <c r="K26" s="19">
        <v>-1021186</v>
      </c>
      <c r="L26" s="19">
        <v>-1624391</v>
      </c>
      <c r="M26" s="19">
        <v>-8447401</v>
      </c>
      <c r="N26" s="19">
        <v>-11092978</v>
      </c>
      <c r="O26" s="19">
        <v>-2611047</v>
      </c>
      <c r="P26" s="19"/>
      <c r="Q26" s="19">
        <v>-8715327</v>
      </c>
      <c r="R26" s="19">
        <v>-11326374</v>
      </c>
      <c r="S26" s="19"/>
      <c r="T26" s="19"/>
      <c r="U26" s="19">
        <v>-258860</v>
      </c>
      <c r="V26" s="19">
        <v>-258860</v>
      </c>
      <c r="W26" s="19">
        <v>-36721666</v>
      </c>
      <c r="X26" s="19">
        <v>-42602000</v>
      </c>
      <c r="Y26" s="19">
        <v>5880334</v>
      </c>
      <c r="Z26" s="20">
        <v>-13.8</v>
      </c>
      <c r="AA26" s="21">
        <v>-42602000</v>
      </c>
    </row>
    <row r="27" spans="1:27" ht="13.5">
      <c r="A27" s="23" t="s">
        <v>51</v>
      </c>
      <c r="B27" s="24"/>
      <c r="C27" s="25">
        <f aca="true" t="shared" si="1" ref="C27:Y27">SUM(C21:C26)</f>
        <v>-68033323</v>
      </c>
      <c r="D27" s="25">
        <f>SUM(D21:D26)</f>
        <v>0</v>
      </c>
      <c r="E27" s="26">
        <f t="shared" si="1"/>
        <v>-40811600</v>
      </c>
      <c r="F27" s="27">
        <f t="shared" si="1"/>
        <v>-41419000</v>
      </c>
      <c r="G27" s="27">
        <f t="shared" si="1"/>
        <v>-5199180</v>
      </c>
      <c r="H27" s="27">
        <f t="shared" si="1"/>
        <v>-149591</v>
      </c>
      <c r="I27" s="27">
        <f t="shared" si="1"/>
        <v>-8694683</v>
      </c>
      <c r="J27" s="27">
        <f t="shared" si="1"/>
        <v>-14043454</v>
      </c>
      <c r="K27" s="27">
        <f t="shared" si="1"/>
        <v>-1021186</v>
      </c>
      <c r="L27" s="27">
        <f t="shared" si="1"/>
        <v>-1243611</v>
      </c>
      <c r="M27" s="27">
        <f t="shared" si="1"/>
        <v>-8447401</v>
      </c>
      <c r="N27" s="27">
        <f t="shared" si="1"/>
        <v>-10712198</v>
      </c>
      <c r="O27" s="27">
        <f t="shared" si="1"/>
        <v>-2611047</v>
      </c>
      <c r="P27" s="27">
        <f t="shared" si="1"/>
        <v>0</v>
      </c>
      <c r="Q27" s="27">
        <f t="shared" si="1"/>
        <v>-8715327</v>
      </c>
      <c r="R27" s="27">
        <f t="shared" si="1"/>
        <v>-11326374</v>
      </c>
      <c r="S27" s="27">
        <f t="shared" si="1"/>
        <v>0</v>
      </c>
      <c r="T27" s="27">
        <f t="shared" si="1"/>
        <v>0</v>
      </c>
      <c r="U27" s="27">
        <f t="shared" si="1"/>
        <v>-258860</v>
      </c>
      <c r="V27" s="27">
        <f t="shared" si="1"/>
        <v>-258860</v>
      </c>
      <c r="W27" s="27">
        <f t="shared" si="1"/>
        <v>-36340886</v>
      </c>
      <c r="X27" s="27">
        <f t="shared" si="1"/>
        <v>-41419000</v>
      </c>
      <c r="Y27" s="27">
        <f t="shared" si="1"/>
        <v>5078114</v>
      </c>
      <c r="Z27" s="28">
        <f>+IF(X27&lt;&gt;0,+(Y27/X27)*100,0)</f>
        <v>-12.260349115140395</v>
      </c>
      <c r="AA27" s="29">
        <f>SUM(AA21:AA26)</f>
        <v>-41419000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-4568944</v>
      </c>
      <c r="D38" s="31">
        <f>+D17+D27+D36</f>
        <v>0</v>
      </c>
      <c r="E38" s="32">
        <f t="shared" si="3"/>
        <v>-466017</v>
      </c>
      <c r="F38" s="33">
        <f t="shared" si="3"/>
        <v>-11916801</v>
      </c>
      <c r="G38" s="33">
        <f t="shared" si="3"/>
        <v>19911495</v>
      </c>
      <c r="H38" s="33">
        <f t="shared" si="3"/>
        <v>-971448</v>
      </c>
      <c r="I38" s="33">
        <f t="shared" si="3"/>
        <v>-12448331</v>
      </c>
      <c r="J38" s="33">
        <f t="shared" si="3"/>
        <v>6491716</v>
      </c>
      <c r="K38" s="33">
        <f t="shared" si="3"/>
        <v>981424</v>
      </c>
      <c r="L38" s="33">
        <f t="shared" si="3"/>
        <v>-4681444</v>
      </c>
      <c r="M38" s="33">
        <f t="shared" si="3"/>
        <v>7953336</v>
      </c>
      <c r="N38" s="33">
        <f t="shared" si="3"/>
        <v>4253316</v>
      </c>
      <c r="O38" s="33">
        <f t="shared" si="3"/>
        <v>-10763986</v>
      </c>
      <c r="P38" s="33">
        <f t="shared" si="3"/>
        <v>-1614661</v>
      </c>
      <c r="Q38" s="33">
        <f t="shared" si="3"/>
        <v>9079322</v>
      </c>
      <c r="R38" s="33">
        <f t="shared" si="3"/>
        <v>-3299325</v>
      </c>
      <c r="S38" s="33">
        <f t="shared" si="3"/>
        <v>-6337458</v>
      </c>
      <c r="T38" s="33">
        <f t="shared" si="3"/>
        <v>-3229695</v>
      </c>
      <c r="U38" s="33">
        <f t="shared" si="3"/>
        <v>196009</v>
      </c>
      <c r="V38" s="33">
        <f t="shared" si="3"/>
        <v>-9371144</v>
      </c>
      <c r="W38" s="33">
        <f t="shared" si="3"/>
        <v>-1925437</v>
      </c>
      <c r="X38" s="33">
        <f t="shared" si="3"/>
        <v>-11916801</v>
      </c>
      <c r="Y38" s="33">
        <f t="shared" si="3"/>
        <v>9991364</v>
      </c>
      <c r="Z38" s="34">
        <f>+IF(X38&lt;&gt;0,+(Y38/X38)*100,0)</f>
        <v>-83.84266885047423</v>
      </c>
      <c r="AA38" s="35">
        <f>+AA17+AA27+AA36</f>
        <v>-11916801</v>
      </c>
    </row>
    <row r="39" spans="1:27" ht="13.5">
      <c r="A39" s="22" t="s">
        <v>59</v>
      </c>
      <c r="B39" s="16"/>
      <c r="C39" s="31">
        <v>9050757</v>
      </c>
      <c r="D39" s="31"/>
      <c r="E39" s="32">
        <v>9050757</v>
      </c>
      <c r="F39" s="33">
        <v>4481813</v>
      </c>
      <c r="G39" s="33">
        <v>4481813</v>
      </c>
      <c r="H39" s="33">
        <v>24393308</v>
      </c>
      <c r="I39" s="33">
        <v>23421860</v>
      </c>
      <c r="J39" s="33">
        <v>4481813</v>
      </c>
      <c r="K39" s="33">
        <v>10973529</v>
      </c>
      <c r="L39" s="33">
        <v>11954953</v>
      </c>
      <c r="M39" s="33">
        <v>7273509</v>
      </c>
      <c r="N39" s="33">
        <v>10973529</v>
      </c>
      <c r="O39" s="33">
        <v>15226845</v>
      </c>
      <c r="P39" s="33">
        <v>4462859</v>
      </c>
      <c r="Q39" s="33">
        <v>2848198</v>
      </c>
      <c r="R39" s="33">
        <v>15226845</v>
      </c>
      <c r="S39" s="33">
        <v>11927520</v>
      </c>
      <c r="T39" s="33">
        <v>5590062</v>
      </c>
      <c r="U39" s="33">
        <v>2360367</v>
      </c>
      <c r="V39" s="33">
        <v>11927520</v>
      </c>
      <c r="W39" s="33">
        <v>4481813</v>
      </c>
      <c r="X39" s="33">
        <v>4481813</v>
      </c>
      <c r="Y39" s="33"/>
      <c r="Z39" s="34"/>
      <c r="AA39" s="35">
        <v>4481813</v>
      </c>
    </row>
    <row r="40" spans="1:27" ht="13.5">
      <c r="A40" s="41" t="s">
        <v>60</v>
      </c>
      <c r="B40" s="42"/>
      <c r="C40" s="43">
        <v>4481813</v>
      </c>
      <c r="D40" s="43"/>
      <c r="E40" s="44">
        <v>8584740</v>
      </c>
      <c r="F40" s="45">
        <v>-7434987</v>
      </c>
      <c r="G40" s="45">
        <v>24393308</v>
      </c>
      <c r="H40" s="45">
        <v>23421860</v>
      </c>
      <c r="I40" s="45">
        <v>10973529</v>
      </c>
      <c r="J40" s="45">
        <v>10973529</v>
      </c>
      <c r="K40" s="45">
        <v>11954953</v>
      </c>
      <c r="L40" s="45">
        <v>7273509</v>
      </c>
      <c r="M40" s="45">
        <v>15226845</v>
      </c>
      <c r="N40" s="45">
        <v>15226845</v>
      </c>
      <c r="O40" s="45">
        <v>4462859</v>
      </c>
      <c r="P40" s="45">
        <v>2848198</v>
      </c>
      <c r="Q40" s="45">
        <v>11927520</v>
      </c>
      <c r="R40" s="45">
        <v>4462859</v>
      </c>
      <c r="S40" s="45">
        <v>5590062</v>
      </c>
      <c r="T40" s="45">
        <v>2360367</v>
      </c>
      <c r="U40" s="45">
        <v>2556376</v>
      </c>
      <c r="V40" s="45">
        <v>2556376</v>
      </c>
      <c r="W40" s="45">
        <v>2556376</v>
      </c>
      <c r="X40" s="45">
        <v>-7434987</v>
      </c>
      <c r="Y40" s="45">
        <v>9991363</v>
      </c>
      <c r="Z40" s="46">
        <v>-134.38</v>
      </c>
      <c r="AA40" s="47">
        <v>-7434987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103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62958216</v>
      </c>
      <c r="D7" s="17"/>
      <c r="E7" s="18">
        <v>68250300</v>
      </c>
      <c r="F7" s="19">
        <v>58580470</v>
      </c>
      <c r="G7" s="19">
        <v>3580892</v>
      </c>
      <c r="H7" s="19">
        <v>4281847</v>
      </c>
      <c r="I7" s="19">
        <v>3874506</v>
      </c>
      <c r="J7" s="19">
        <v>11737245</v>
      </c>
      <c r="K7" s="19">
        <v>4354486</v>
      </c>
      <c r="L7" s="19">
        <v>5481846</v>
      </c>
      <c r="M7" s="19">
        <v>6028378</v>
      </c>
      <c r="N7" s="19">
        <v>15864710</v>
      </c>
      <c r="O7" s="19">
        <v>6124790</v>
      </c>
      <c r="P7" s="19">
        <v>5826995</v>
      </c>
      <c r="Q7" s="19">
        <v>6611360</v>
      </c>
      <c r="R7" s="19">
        <v>18563145</v>
      </c>
      <c r="S7" s="19">
        <v>5997993</v>
      </c>
      <c r="T7" s="19">
        <v>7068964</v>
      </c>
      <c r="U7" s="19">
        <v>6625092</v>
      </c>
      <c r="V7" s="19">
        <v>19692049</v>
      </c>
      <c r="W7" s="19">
        <v>65857149</v>
      </c>
      <c r="X7" s="19">
        <v>58580470</v>
      </c>
      <c r="Y7" s="19">
        <v>7276679</v>
      </c>
      <c r="Z7" s="20">
        <v>12.42</v>
      </c>
      <c r="AA7" s="21">
        <v>58580470</v>
      </c>
    </row>
    <row r="8" spans="1:27" ht="13.5">
      <c r="A8" s="22" t="s">
        <v>35</v>
      </c>
      <c r="B8" s="16"/>
      <c r="C8" s="17">
        <v>26842598</v>
      </c>
      <c r="D8" s="17"/>
      <c r="E8" s="18">
        <v>11714160</v>
      </c>
      <c r="F8" s="19">
        <v>40859355</v>
      </c>
      <c r="G8" s="19">
        <v>120666942</v>
      </c>
      <c r="H8" s="19">
        <v>122353642</v>
      </c>
      <c r="I8" s="19">
        <v>99928787</v>
      </c>
      <c r="J8" s="19">
        <v>342949371</v>
      </c>
      <c r="K8" s="19">
        <v>124332878</v>
      </c>
      <c r="L8" s="19">
        <v>72636591</v>
      </c>
      <c r="M8" s="19">
        <v>269083769</v>
      </c>
      <c r="N8" s="19">
        <v>466053238</v>
      </c>
      <c r="O8" s="19">
        <v>71346780</v>
      </c>
      <c r="P8" s="19">
        <v>112373699</v>
      </c>
      <c r="Q8" s="19">
        <v>72253865</v>
      </c>
      <c r="R8" s="19">
        <v>255974344</v>
      </c>
      <c r="S8" s="19">
        <v>136135474</v>
      </c>
      <c r="T8" s="19">
        <v>101911026</v>
      </c>
      <c r="U8" s="19">
        <v>175150384</v>
      </c>
      <c r="V8" s="19">
        <v>413196884</v>
      </c>
      <c r="W8" s="19">
        <v>1478173837</v>
      </c>
      <c r="X8" s="19">
        <v>40859355</v>
      </c>
      <c r="Y8" s="19">
        <v>1437314482</v>
      </c>
      <c r="Z8" s="20">
        <v>3517.71</v>
      </c>
      <c r="AA8" s="21">
        <v>40859355</v>
      </c>
    </row>
    <row r="9" spans="1:27" ht="13.5">
      <c r="A9" s="22" t="s">
        <v>36</v>
      </c>
      <c r="B9" s="16"/>
      <c r="C9" s="17">
        <v>401533545</v>
      </c>
      <c r="D9" s="17"/>
      <c r="E9" s="18">
        <v>472692504</v>
      </c>
      <c r="F9" s="19">
        <v>471851716</v>
      </c>
      <c r="G9" s="19">
        <v>180586000</v>
      </c>
      <c r="H9" s="19">
        <v>1250000</v>
      </c>
      <c r="I9" s="19"/>
      <c r="J9" s="19">
        <v>181836000</v>
      </c>
      <c r="K9" s="19"/>
      <c r="L9" s="19"/>
      <c r="M9" s="19"/>
      <c r="N9" s="19"/>
      <c r="O9" s="19"/>
      <c r="P9" s="19"/>
      <c r="Q9" s="19">
        <v>108351000</v>
      </c>
      <c r="R9" s="19">
        <v>108351000</v>
      </c>
      <c r="S9" s="19"/>
      <c r="T9" s="19"/>
      <c r="U9" s="19"/>
      <c r="V9" s="19"/>
      <c r="W9" s="19">
        <v>290187000</v>
      </c>
      <c r="X9" s="19">
        <v>471851716</v>
      </c>
      <c r="Y9" s="19">
        <v>-181664716</v>
      </c>
      <c r="Z9" s="20">
        <v>-38.5</v>
      </c>
      <c r="AA9" s="21">
        <v>471851716</v>
      </c>
    </row>
    <row r="10" spans="1:27" ht="13.5">
      <c r="A10" s="22" t="s">
        <v>37</v>
      </c>
      <c r="B10" s="16"/>
      <c r="C10" s="17">
        <v>499956756</v>
      </c>
      <c r="D10" s="17"/>
      <c r="E10" s="18">
        <v>433011504</v>
      </c>
      <c r="F10" s="19">
        <v>427011500</v>
      </c>
      <c r="G10" s="19">
        <v>65610987</v>
      </c>
      <c r="H10" s="19">
        <v>1367000</v>
      </c>
      <c r="I10" s="19">
        <v>105612000</v>
      </c>
      <c r="J10" s="19">
        <v>172589987</v>
      </c>
      <c r="K10" s="19">
        <v>106051000</v>
      </c>
      <c r="L10" s="19">
        <v>3660000</v>
      </c>
      <c r="M10" s="19">
        <v>71179000</v>
      </c>
      <c r="N10" s="19">
        <v>180890000</v>
      </c>
      <c r="O10" s="19">
        <v>17074000</v>
      </c>
      <c r="P10" s="19">
        <v>43884000</v>
      </c>
      <c r="Q10" s="19">
        <v>55170000</v>
      </c>
      <c r="R10" s="19">
        <v>116128000</v>
      </c>
      <c r="S10" s="19"/>
      <c r="T10" s="19"/>
      <c r="U10" s="19"/>
      <c r="V10" s="19"/>
      <c r="W10" s="19">
        <v>469607987</v>
      </c>
      <c r="X10" s="19">
        <v>427011500</v>
      </c>
      <c r="Y10" s="19">
        <v>42596487</v>
      </c>
      <c r="Z10" s="20">
        <v>9.98</v>
      </c>
      <c r="AA10" s="21">
        <v>427011500</v>
      </c>
    </row>
    <row r="11" spans="1:27" ht="13.5">
      <c r="A11" s="22" t="s">
        <v>38</v>
      </c>
      <c r="B11" s="16"/>
      <c r="C11" s="17">
        <v>40631838</v>
      </c>
      <c r="D11" s="17"/>
      <c r="E11" s="18">
        <v>37489380</v>
      </c>
      <c r="F11" s="19">
        <v>43707190</v>
      </c>
      <c r="G11" s="19">
        <v>1646027</v>
      </c>
      <c r="H11" s="19">
        <v>2177154</v>
      </c>
      <c r="I11" s="19">
        <v>2591151</v>
      </c>
      <c r="J11" s="19">
        <v>6414332</v>
      </c>
      <c r="K11" s="19">
        <v>1450192</v>
      </c>
      <c r="L11" s="19">
        <v>2672811</v>
      </c>
      <c r="M11" s="19">
        <v>1749781</v>
      </c>
      <c r="N11" s="19">
        <v>5872784</v>
      </c>
      <c r="O11" s="19">
        <v>3108521</v>
      </c>
      <c r="P11" s="19">
        <v>3500110</v>
      </c>
      <c r="Q11" s="19">
        <v>3874163</v>
      </c>
      <c r="R11" s="19">
        <v>10482794</v>
      </c>
      <c r="S11" s="19">
        <v>1054682</v>
      </c>
      <c r="T11" s="19">
        <v>2796233</v>
      </c>
      <c r="U11" s="19">
        <v>4407699</v>
      </c>
      <c r="V11" s="19">
        <v>8258614</v>
      </c>
      <c r="W11" s="19">
        <v>31028524</v>
      </c>
      <c r="X11" s="19">
        <v>43707190</v>
      </c>
      <c r="Y11" s="19">
        <v>-12678666</v>
      </c>
      <c r="Z11" s="20">
        <v>-29.01</v>
      </c>
      <c r="AA11" s="21">
        <v>43707190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-640201647</v>
      </c>
      <c r="D14" s="17"/>
      <c r="E14" s="18">
        <v>-579202933</v>
      </c>
      <c r="F14" s="19">
        <v>-635146041</v>
      </c>
      <c r="G14" s="19">
        <v>-127349209</v>
      </c>
      <c r="H14" s="19">
        <v>-147285904</v>
      </c>
      <c r="I14" s="19">
        <v>-163442859</v>
      </c>
      <c r="J14" s="19">
        <v>-438077972</v>
      </c>
      <c r="K14" s="19">
        <v>-163365920</v>
      </c>
      <c r="L14" s="19">
        <v>-126831891</v>
      </c>
      <c r="M14" s="19">
        <v>-182405807</v>
      </c>
      <c r="N14" s="19">
        <v>-472603618</v>
      </c>
      <c r="O14" s="19">
        <v>-103780785</v>
      </c>
      <c r="P14" s="19">
        <v>-117254817</v>
      </c>
      <c r="Q14" s="19">
        <v>-142901182</v>
      </c>
      <c r="R14" s="19">
        <v>-363936784</v>
      </c>
      <c r="S14" s="19">
        <v>-152107354</v>
      </c>
      <c r="T14" s="19">
        <v>-155893359</v>
      </c>
      <c r="U14" s="19">
        <v>-235476387</v>
      </c>
      <c r="V14" s="19">
        <v>-543477100</v>
      </c>
      <c r="W14" s="19">
        <v>-1818095474</v>
      </c>
      <c r="X14" s="19">
        <v>-635146041</v>
      </c>
      <c r="Y14" s="19">
        <v>-1182949433</v>
      </c>
      <c r="Z14" s="20">
        <v>186.25</v>
      </c>
      <c r="AA14" s="21">
        <v>-635146041</v>
      </c>
    </row>
    <row r="15" spans="1:27" ht="13.5">
      <c r="A15" s="22" t="s">
        <v>42</v>
      </c>
      <c r="B15" s="16"/>
      <c r="C15" s="17">
        <v>-11251516</v>
      </c>
      <c r="D15" s="17"/>
      <c r="E15" s="18">
        <v>-17447136</v>
      </c>
      <c r="F15" s="19">
        <v>-17447135</v>
      </c>
      <c r="G15" s="19"/>
      <c r="H15" s="19"/>
      <c r="I15" s="19"/>
      <c r="J15" s="19"/>
      <c r="K15" s="19">
        <v>-5787333</v>
      </c>
      <c r="L15" s="19"/>
      <c r="M15" s="19">
        <v>-3376385</v>
      </c>
      <c r="N15" s="19">
        <v>-9163718</v>
      </c>
      <c r="O15" s="19"/>
      <c r="P15" s="19"/>
      <c r="Q15" s="19"/>
      <c r="R15" s="19"/>
      <c r="S15" s="19">
        <v>-5076609</v>
      </c>
      <c r="T15" s="19"/>
      <c r="U15" s="19">
        <v>-3206809</v>
      </c>
      <c r="V15" s="19">
        <v>-8283418</v>
      </c>
      <c r="W15" s="19">
        <v>-17447136</v>
      </c>
      <c r="X15" s="19">
        <v>-17447135</v>
      </c>
      <c r="Y15" s="19">
        <v>-1</v>
      </c>
      <c r="Z15" s="20"/>
      <c r="AA15" s="21">
        <v>-17447135</v>
      </c>
    </row>
    <row r="16" spans="1:27" ht="13.5">
      <c r="A16" s="22" t="s">
        <v>43</v>
      </c>
      <c r="B16" s="16"/>
      <c r="C16" s="17">
        <v>-30109719</v>
      </c>
      <c r="D16" s="17"/>
      <c r="E16" s="18">
        <v>-5000004</v>
      </c>
      <c r="F16" s="19">
        <v>-9779035</v>
      </c>
      <c r="G16" s="19">
        <v>-2083340</v>
      </c>
      <c r="H16" s="19"/>
      <c r="I16" s="19">
        <v>-2916660</v>
      </c>
      <c r="J16" s="19">
        <v>-5000000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-5000000</v>
      </c>
      <c r="X16" s="19">
        <v>-9779035</v>
      </c>
      <c r="Y16" s="19">
        <v>4779035</v>
      </c>
      <c r="Z16" s="20">
        <v>-48.87</v>
      </c>
      <c r="AA16" s="21">
        <v>-9779035</v>
      </c>
    </row>
    <row r="17" spans="1:27" ht="13.5">
      <c r="A17" s="23" t="s">
        <v>44</v>
      </c>
      <c r="B17" s="24"/>
      <c r="C17" s="25">
        <f aca="true" t="shared" si="0" ref="C17:Y17">SUM(C6:C16)</f>
        <v>350360071</v>
      </c>
      <c r="D17" s="25">
        <f>SUM(D6:D16)</f>
        <v>0</v>
      </c>
      <c r="E17" s="26">
        <f t="shared" si="0"/>
        <v>421507775</v>
      </c>
      <c r="F17" s="27">
        <f t="shared" si="0"/>
        <v>379638020</v>
      </c>
      <c r="G17" s="27">
        <f t="shared" si="0"/>
        <v>242658299</v>
      </c>
      <c r="H17" s="27">
        <f t="shared" si="0"/>
        <v>-15856261</v>
      </c>
      <c r="I17" s="27">
        <f t="shared" si="0"/>
        <v>45646925</v>
      </c>
      <c r="J17" s="27">
        <f t="shared" si="0"/>
        <v>272448963</v>
      </c>
      <c r="K17" s="27">
        <f t="shared" si="0"/>
        <v>67035303</v>
      </c>
      <c r="L17" s="27">
        <f t="shared" si="0"/>
        <v>-42380643</v>
      </c>
      <c r="M17" s="27">
        <f t="shared" si="0"/>
        <v>162258736</v>
      </c>
      <c r="N17" s="27">
        <f t="shared" si="0"/>
        <v>186913396</v>
      </c>
      <c r="O17" s="27">
        <f t="shared" si="0"/>
        <v>-6126694</v>
      </c>
      <c r="P17" s="27">
        <f t="shared" si="0"/>
        <v>48329987</v>
      </c>
      <c r="Q17" s="27">
        <f t="shared" si="0"/>
        <v>103359206</v>
      </c>
      <c r="R17" s="27">
        <f t="shared" si="0"/>
        <v>145562499</v>
      </c>
      <c r="S17" s="27">
        <f t="shared" si="0"/>
        <v>-13995814</v>
      </c>
      <c r="T17" s="27">
        <f t="shared" si="0"/>
        <v>-44117136</v>
      </c>
      <c r="U17" s="27">
        <f t="shared" si="0"/>
        <v>-52500021</v>
      </c>
      <c r="V17" s="27">
        <f t="shared" si="0"/>
        <v>-110612971</v>
      </c>
      <c r="W17" s="27">
        <f t="shared" si="0"/>
        <v>494311887</v>
      </c>
      <c r="X17" s="27">
        <f t="shared" si="0"/>
        <v>379638020</v>
      </c>
      <c r="Y17" s="27">
        <f t="shared" si="0"/>
        <v>114673867</v>
      </c>
      <c r="Z17" s="28">
        <f>+IF(X17&lt;&gt;0,+(Y17/X17)*100,0)</f>
        <v>30.206107122779745</v>
      </c>
      <c r="AA17" s="29">
        <f>SUM(AA6:AA16)</f>
        <v>379638020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6000000</v>
      </c>
      <c r="F21" s="19">
        <v>6000000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6000000</v>
      </c>
      <c r="Y21" s="36">
        <v>-6000000</v>
      </c>
      <c r="Z21" s="37">
        <v>-100</v>
      </c>
      <c r="AA21" s="38">
        <v>6000000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47004</v>
      </c>
      <c r="F23" s="19">
        <v>47000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47000</v>
      </c>
      <c r="Y23" s="36">
        <v>-47000</v>
      </c>
      <c r="Z23" s="37">
        <v>-100</v>
      </c>
      <c r="AA23" s="38">
        <v>47000</v>
      </c>
    </row>
    <row r="24" spans="1:27" ht="13.5">
      <c r="A24" s="22" t="s">
        <v>49</v>
      </c>
      <c r="B24" s="16"/>
      <c r="C24" s="17"/>
      <c r="D24" s="17"/>
      <c r="E24" s="18">
        <v>8292996</v>
      </c>
      <c r="F24" s="19">
        <v>8293000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8293000</v>
      </c>
      <c r="Y24" s="19">
        <v>-8293000</v>
      </c>
      <c r="Z24" s="20">
        <v>-100</v>
      </c>
      <c r="AA24" s="21">
        <v>8293000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-347023652</v>
      </c>
      <c r="D26" s="17"/>
      <c r="E26" s="18">
        <v>-466192495</v>
      </c>
      <c r="F26" s="19">
        <v>-464456894</v>
      </c>
      <c r="G26" s="19">
        <v>-51010500</v>
      </c>
      <c r="H26" s="19">
        <v>-31196514</v>
      </c>
      <c r="I26" s="19">
        <v>-43919590</v>
      </c>
      <c r="J26" s="19">
        <v>-126126604</v>
      </c>
      <c r="K26" s="19">
        <v>-28334763</v>
      </c>
      <c r="L26" s="19">
        <v>-30592461</v>
      </c>
      <c r="M26" s="19">
        <v>-30103423</v>
      </c>
      <c r="N26" s="19">
        <v>-89030647</v>
      </c>
      <c r="O26" s="19">
        <v>-31855498</v>
      </c>
      <c r="P26" s="19">
        <v>-20204736</v>
      </c>
      <c r="Q26" s="19">
        <v>-45089246</v>
      </c>
      <c r="R26" s="19">
        <v>-97149480</v>
      </c>
      <c r="S26" s="19">
        <v>-15729631</v>
      </c>
      <c r="T26" s="19">
        <v>-47606692</v>
      </c>
      <c r="U26" s="19">
        <v>-19370124</v>
      </c>
      <c r="V26" s="19">
        <v>-82706447</v>
      </c>
      <c r="W26" s="19">
        <v>-395013178</v>
      </c>
      <c r="X26" s="19">
        <v>-464456894</v>
      </c>
      <c r="Y26" s="19">
        <v>69443716</v>
      </c>
      <c r="Z26" s="20">
        <v>-14.95</v>
      </c>
      <c r="AA26" s="21">
        <v>-464456894</v>
      </c>
    </row>
    <row r="27" spans="1:27" ht="13.5">
      <c r="A27" s="23" t="s">
        <v>51</v>
      </c>
      <c r="B27" s="24"/>
      <c r="C27" s="25">
        <f aca="true" t="shared" si="1" ref="C27:Y27">SUM(C21:C26)</f>
        <v>-347023652</v>
      </c>
      <c r="D27" s="25">
        <f>SUM(D21:D26)</f>
        <v>0</v>
      </c>
      <c r="E27" s="26">
        <f t="shared" si="1"/>
        <v>-451852495</v>
      </c>
      <c r="F27" s="27">
        <f t="shared" si="1"/>
        <v>-450116894</v>
      </c>
      <c r="G27" s="27">
        <f t="shared" si="1"/>
        <v>-51010500</v>
      </c>
      <c r="H27" s="27">
        <f t="shared" si="1"/>
        <v>-31196514</v>
      </c>
      <c r="I27" s="27">
        <f t="shared" si="1"/>
        <v>-43919590</v>
      </c>
      <c r="J27" s="27">
        <f t="shared" si="1"/>
        <v>-126126604</v>
      </c>
      <c r="K27" s="27">
        <f t="shared" si="1"/>
        <v>-28334763</v>
      </c>
      <c r="L27" s="27">
        <f t="shared" si="1"/>
        <v>-30592461</v>
      </c>
      <c r="M27" s="27">
        <f t="shared" si="1"/>
        <v>-30103423</v>
      </c>
      <c r="N27" s="27">
        <f t="shared" si="1"/>
        <v>-89030647</v>
      </c>
      <c r="O27" s="27">
        <f t="shared" si="1"/>
        <v>-31855498</v>
      </c>
      <c r="P27" s="27">
        <f t="shared" si="1"/>
        <v>-20204736</v>
      </c>
      <c r="Q27" s="27">
        <f t="shared" si="1"/>
        <v>-45089246</v>
      </c>
      <c r="R27" s="27">
        <f t="shared" si="1"/>
        <v>-97149480</v>
      </c>
      <c r="S27" s="27">
        <f t="shared" si="1"/>
        <v>-15729631</v>
      </c>
      <c r="T27" s="27">
        <f t="shared" si="1"/>
        <v>-47606692</v>
      </c>
      <c r="U27" s="27">
        <f t="shared" si="1"/>
        <v>-19370124</v>
      </c>
      <c r="V27" s="27">
        <f t="shared" si="1"/>
        <v>-82706447</v>
      </c>
      <c r="W27" s="27">
        <f t="shared" si="1"/>
        <v>-395013178</v>
      </c>
      <c r="X27" s="27">
        <f t="shared" si="1"/>
        <v>-450116894</v>
      </c>
      <c r="Y27" s="27">
        <f t="shared" si="1"/>
        <v>55103716</v>
      </c>
      <c r="Z27" s="28">
        <f>+IF(X27&lt;&gt;0,+(Y27/X27)*100,0)</f>
        <v>-12.242090162472328</v>
      </c>
      <c r="AA27" s="29">
        <f>SUM(AA21:AA26)</f>
        <v>-450116894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440322</v>
      </c>
      <c r="D33" s="17"/>
      <c r="E33" s="18">
        <v>951996</v>
      </c>
      <c r="F33" s="19">
        <v>952000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952000</v>
      </c>
      <c r="Y33" s="19">
        <v>-952000</v>
      </c>
      <c r="Z33" s="20">
        <v>-100</v>
      </c>
      <c r="AA33" s="21">
        <v>952000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-9528740</v>
      </c>
      <c r="D35" s="17"/>
      <c r="E35" s="18">
        <v>-12988989</v>
      </c>
      <c r="F35" s="19">
        <v>-12988990</v>
      </c>
      <c r="G35" s="19"/>
      <c r="H35" s="19"/>
      <c r="I35" s="19"/>
      <c r="J35" s="19"/>
      <c r="K35" s="19"/>
      <c r="L35" s="19"/>
      <c r="M35" s="19">
        <v>-2248856</v>
      </c>
      <c r="N35" s="19">
        <v>-2248856</v>
      </c>
      <c r="O35" s="19"/>
      <c r="P35" s="19"/>
      <c r="Q35" s="19"/>
      <c r="R35" s="19"/>
      <c r="S35" s="19"/>
      <c r="T35" s="19"/>
      <c r="U35" s="19">
        <v>-2418433</v>
      </c>
      <c r="V35" s="19">
        <v>-2418433</v>
      </c>
      <c r="W35" s="19">
        <v>-4667289</v>
      </c>
      <c r="X35" s="19">
        <v>-12988990</v>
      </c>
      <c r="Y35" s="19">
        <v>8321701</v>
      </c>
      <c r="Z35" s="20">
        <v>-64.07</v>
      </c>
      <c r="AA35" s="21">
        <v>-12988990</v>
      </c>
    </row>
    <row r="36" spans="1:27" ht="13.5">
      <c r="A36" s="23" t="s">
        <v>57</v>
      </c>
      <c r="B36" s="24"/>
      <c r="C36" s="25">
        <f aca="true" t="shared" si="2" ref="C36:Y36">SUM(C31:C35)</f>
        <v>-9088418</v>
      </c>
      <c r="D36" s="25">
        <f>SUM(D31:D35)</f>
        <v>0</v>
      </c>
      <c r="E36" s="26">
        <f t="shared" si="2"/>
        <v>-12036993</v>
      </c>
      <c r="F36" s="27">
        <f t="shared" si="2"/>
        <v>-12036990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-2248856</v>
      </c>
      <c r="N36" s="27">
        <f t="shared" si="2"/>
        <v>-2248856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-2418433</v>
      </c>
      <c r="V36" s="27">
        <f t="shared" si="2"/>
        <v>-2418433</v>
      </c>
      <c r="W36" s="27">
        <f t="shared" si="2"/>
        <v>-4667289</v>
      </c>
      <c r="X36" s="27">
        <f t="shared" si="2"/>
        <v>-12036990</v>
      </c>
      <c r="Y36" s="27">
        <f t="shared" si="2"/>
        <v>7369701</v>
      </c>
      <c r="Z36" s="28">
        <f>+IF(X36&lt;&gt;0,+(Y36/X36)*100,0)</f>
        <v>-61.22544755790277</v>
      </c>
      <c r="AA36" s="29">
        <f>SUM(AA31:AA35)</f>
        <v>-12036990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-5751999</v>
      </c>
      <c r="D38" s="31">
        <f>+D17+D27+D36</f>
        <v>0</v>
      </c>
      <c r="E38" s="32">
        <f t="shared" si="3"/>
        <v>-42381713</v>
      </c>
      <c r="F38" s="33">
        <f t="shared" si="3"/>
        <v>-82515864</v>
      </c>
      <c r="G38" s="33">
        <f t="shared" si="3"/>
        <v>191647799</v>
      </c>
      <c r="H38" s="33">
        <f t="shared" si="3"/>
        <v>-47052775</v>
      </c>
      <c r="I38" s="33">
        <f t="shared" si="3"/>
        <v>1727335</v>
      </c>
      <c r="J38" s="33">
        <f t="shared" si="3"/>
        <v>146322359</v>
      </c>
      <c r="K38" s="33">
        <f t="shared" si="3"/>
        <v>38700540</v>
      </c>
      <c r="L38" s="33">
        <f t="shared" si="3"/>
        <v>-72973104</v>
      </c>
      <c r="M38" s="33">
        <f t="shared" si="3"/>
        <v>129906457</v>
      </c>
      <c r="N38" s="33">
        <f t="shared" si="3"/>
        <v>95633893</v>
      </c>
      <c r="O38" s="33">
        <f t="shared" si="3"/>
        <v>-37982192</v>
      </c>
      <c r="P38" s="33">
        <f t="shared" si="3"/>
        <v>28125251</v>
      </c>
      <c r="Q38" s="33">
        <f t="shared" si="3"/>
        <v>58269960</v>
      </c>
      <c r="R38" s="33">
        <f t="shared" si="3"/>
        <v>48413019</v>
      </c>
      <c r="S38" s="33">
        <f t="shared" si="3"/>
        <v>-29725445</v>
      </c>
      <c r="T38" s="33">
        <f t="shared" si="3"/>
        <v>-91723828</v>
      </c>
      <c r="U38" s="33">
        <f t="shared" si="3"/>
        <v>-74288578</v>
      </c>
      <c r="V38" s="33">
        <f t="shared" si="3"/>
        <v>-195737851</v>
      </c>
      <c r="W38" s="33">
        <f t="shared" si="3"/>
        <v>94631420</v>
      </c>
      <c r="X38" s="33">
        <f t="shared" si="3"/>
        <v>-82515864</v>
      </c>
      <c r="Y38" s="33">
        <f t="shared" si="3"/>
        <v>177147284</v>
      </c>
      <c r="Z38" s="34">
        <f>+IF(X38&lt;&gt;0,+(Y38/X38)*100,0)</f>
        <v>-214.68269907468945</v>
      </c>
      <c r="AA38" s="35">
        <f>+AA17+AA27+AA36</f>
        <v>-82515864</v>
      </c>
    </row>
    <row r="39" spans="1:27" ht="13.5">
      <c r="A39" s="22" t="s">
        <v>59</v>
      </c>
      <c r="B39" s="16"/>
      <c r="C39" s="31">
        <v>428309327</v>
      </c>
      <c r="D39" s="31"/>
      <c r="E39" s="32">
        <v>345808000</v>
      </c>
      <c r="F39" s="33">
        <v>422557325</v>
      </c>
      <c r="G39" s="33">
        <v>82532697</v>
      </c>
      <c r="H39" s="33">
        <v>274180496</v>
      </c>
      <c r="I39" s="33">
        <v>227127721</v>
      </c>
      <c r="J39" s="33">
        <v>82532697</v>
      </c>
      <c r="K39" s="33">
        <v>228855056</v>
      </c>
      <c r="L39" s="33">
        <v>267555596</v>
      </c>
      <c r="M39" s="33">
        <v>194582492</v>
      </c>
      <c r="N39" s="33">
        <v>228855056</v>
      </c>
      <c r="O39" s="33">
        <v>324488949</v>
      </c>
      <c r="P39" s="33">
        <v>286506757</v>
      </c>
      <c r="Q39" s="33">
        <v>314632008</v>
      </c>
      <c r="R39" s="33">
        <v>324488949</v>
      </c>
      <c r="S39" s="33">
        <v>372901968</v>
      </c>
      <c r="T39" s="33">
        <v>343176523</v>
      </c>
      <c r="U39" s="33">
        <v>251452695</v>
      </c>
      <c r="V39" s="33">
        <v>372901968</v>
      </c>
      <c r="W39" s="33">
        <v>82532697</v>
      </c>
      <c r="X39" s="33">
        <v>422557325</v>
      </c>
      <c r="Y39" s="33">
        <v>-340024628</v>
      </c>
      <c r="Z39" s="34">
        <v>-80.47</v>
      </c>
      <c r="AA39" s="35">
        <v>422557325</v>
      </c>
    </row>
    <row r="40" spans="1:27" ht="13.5">
      <c r="A40" s="41" t="s">
        <v>60</v>
      </c>
      <c r="B40" s="42"/>
      <c r="C40" s="43">
        <v>422557328</v>
      </c>
      <c r="D40" s="43"/>
      <c r="E40" s="44">
        <v>303426288</v>
      </c>
      <c r="F40" s="45">
        <v>340041461</v>
      </c>
      <c r="G40" s="45">
        <v>274180496</v>
      </c>
      <c r="H40" s="45">
        <v>227127721</v>
      </c>
      <c r="I40" s="45">
        <v>228855056</v>
      </c>
      <c r="J40" s="45">
        <v>228855056</v>
      </c>
      <c r="K40" s="45">
        <v>267555596</v>
      </c>
      <c r="L40" s="45">
        <v>194582492</v>
      </c>
      <c r="M40" s="45">
        <v>324488949</v>
      </c>
      <c r="N40" s="45">
        <v>324488949</v>
      </c>
      <c r="O40" s="45">
        <v>286506757</v>
      </c>
      <c r="P40" s="45">
        <v>314632008</v>
      </c>
      <c r="Q40" s="45">
        <v>372901968</v>
      </c>
      <c r="R40" s="45">
        <v>286506757</v>
      </c>
      <c r="S40" s="45">
        <v>343176523</v>
      </c>
      <c r="T40" s="45">
        <v>251452695</v>
      </c>
      <c r="U40" s="45">
        <v>177164117</v>
      </c>
      <c r="V40" s="45">
        <v>177164117</v>
      </c>
      <c r="W40" s="45">
        <v>177164117</v>
      </c>
      <c r="X40" s="45">
        <v>340041461</v>
      </c>
      <c r="Y40" s="45">
        <v>-162877344</v>
      </c>
      <c r="Z40" s="46">
        <v>-47.9</v>
      </c>
      <c r="AA40" s="47">
        <v>340041461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104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29548229</v>
      </c>
      <c r="D6" s="17"/>
      <c r="E6" s="18">
        <v>19180000</v>
      </c>
      <c r="F6" s="19">
        <v>19180000</v>
      </c>
      <c r="G6" s="19">
        <v>615367</v>
      </c>
      <c r="H6" s="19">
        <v>352889</v>
      </c>
      <c r="I6" s="19">
        <v>1095032</v>
      </c>
      <c r="J6" s="19">
        <v>2063288</v>
      </c>
      <c r="K6" s="19">
        <v>1115096</v>
      </c>
      <c r="L6" s="19">
        <v>1641137</v>
      </c>
      <c r="M6" s="19">
        <v>805299</v>
      </c>
      <c r="N6" s="19">
        <v>3561532</v>
      </c>
      <c r="O6" s="19">
        <v>1206123</v>
      </c>
      <c r="P6" s="19">
        <v>1090102</v>
      </c>
      <c r="Q6" s="19">
        <v>857926</v>
      </c>
      <c r="R6" s="19">
        <v>3154151</v>
      </c>
      <c r="S6" s="19">
        <v>7716483</v>
      </c>
      <c r="T6" s="19">
        <v>1173973</v>
      </c>
      <c r="U6" s="19">
        <v>-115726</v>
      </c>
      <c r="V6" s="19">
        <v>8774730</v>
      </c>
      <c r="W6" s="19">
        <v>17553701</v>
      </c>
      <c r="X6" s="19">
        <v>19180000</v>
      </c>
      <c r="Y6" s="19">
        <v>-1626299</v>
      </c>
      <c r="Z6" s="20">
        <v>-8.48</v>
      </c>
      <c r="AA6" s="21">
        <v>19180000</v>
      </c>
    </row>
    <row r="7" spans="1:27" ht="13.5">
      <c r="A7" s="22" t="s">
        <v>34</v>
      </c>
      <c r="B7" s="16"/>
      <c r="C7" s="17">
        <v>28682094</v>
      </c>
      <c r="D7" s="17"/>
      <c r="E7" s="18">
        <v>13356000</v>
      </c>
      <c r="F7" s="19">
        <v>18309929</v>
      </c>
      <c r="G7" s="19">
        <v>1574825</v>
      </c>
      <c r="H7" s="19">
        <v>1362699</v>
      </c>
      <c r="I7" s="19">
        <v>1327112</v>
      </c>
      <c r="J7" s="19">
        <v>4264636</v>
      </c>
      <c r="K7" s="19">
        <v>1455861</v>
      </c>
      <c r="L7" s="19">
        <v>1274128</v>
      </c>
      <c r="M7" s="19">
        <v>1187899</v>
      </c>
      <c r="N7" s="19">
        <v>3917888</v>
      </c>
      <c r="O7" s="19">
        <v>1449267</v>
      </c>
      <c r="P7" s="19">
        <v>1569055</v>
      </c>
      <c r="Q7" s="19">
        <v>1880754</v>
      </c>
      <c r="R7" s="19">
        <v>4899076</v>
      </c>
      <c r="S7" s="19">
        <v>987001</v>
      </c>
      <c r="T7" s="19">
        <v>1101278</v>
      </c>
      <c r="U7" s="19">
        <v>1473700</v>
      </c>
      <c r="V7" s="19">
        <v>3561979</v>
      </c>
      <c r="W7" s="19">
        <v>16643579</v>
      </c>
      <c r="X7" s="19">
        <v>18309929</v>
      </c>
      <c r="Y7" s="19">
        <v>-1666350</v>
      </c>
      <c r="Z7" s="20">
        <v>-9.1</v>
      </c>
      <c r="AA7" s="21">
        <v>18309929</v>
      </c>
    </row>
    <row r="8" spans="1:27" ht="13.5">
      <c r="A8" s="22" t="s">
        <v>35</v>
      </c>
      <c r="B8" s="16"/>
      <c r="C8" s="17"/>
      <c r="D8" s="17"/>
      <c r="E8" s="18">
        <v>2184000</v>
      </c>
      <c r="F8" s="19">
        <v>7587011</v>
      </c>
      <c r="G8" s="19">
        <v>355988</v>
      </c>
      <c r="H8" s="19">
        <v>199189</v>
      </c>
      <c r="I8" s="19">
        <v>1570819</v>
      </c>
      <c r="J8" s="19">
        <v>2125996</v>
      </c>
      <c r="K8" s="19">
        <v>262702</v>
      </c>
      <c r="L8" s="19">
        <v>1090745</v>
      </c>
      <c r="M8" s="19">
        <v>272472</v>
      </c>
      <c r="N8" s="19">
        <v>1625919</v>
      </c>
      <c r="O8" s="19">
        <v>3497348</v>
      </c>
      <c r="P8" s="19">
        <v>166618</v>
      </c>
      <c r="Q8" s="19">
        <v>381212</v>
      </c>
      <c r="R8" s="19">
        <v>4045178</v>
      </c>
      <c r="S8" s="19">
        <v>221369</v>
      </c>
      <c r="T8" s="19">
        <v>363092</v>
      </c>
      <c r="U8" s="19">
        <v>1720258</v>
      </c>
      <c r="V8" s="19">
        <v>2304719</v>
      </c>
      <c r="W8" s="19">
        <v>10101812</v>
      </c>
      <c r="X8" s="19">
        <v>7587011</v>
      </c>
      <c r="Y8" s="19">
        <v>2514801</v>
      </c>
      <c r="Z8" s="20">
        <v>33.15</v>
      </c>
      <c r="AA8" s="21">
        <v>7587011</v>
      </c>
    </row>
    <row r="9" spans="1:27" ht="13.5">
      <c r="A9" s="22" t="s">
        <v>36</v>
      </c>
      <c r="B9" s="16"/>
      <c r="C9" s="17">
        <v>176024867</v>
      </c>
      <c r="D9" s="17"/>
      <c r="E9" s="18">
        <v>139308000</v>
      </c>
      <c r="F9" s="19">
        <v>139308000</v>
      </c>
      <c r="G9" s="19">
        <v>61198000</v>
      </c>
      <c r="H9" s="19">
        <v>1825000</v>
      </c>
      <c r="I9" s="19">
        <v>3000000</v>
      </c>
      <c r="J9" s="19">
        <v>66023000</v>
      </c>
      <c r="K9" s="19">
        <v>1019788</v>
      </c>
      <c r="L9" s="19">
        <v>1000000</v>
      </c>
      <c r="M9" s="19">
        <v>53958000</v>
      </c>
      <c r="N9" s="19">
        <v>55977788</v>
      </c>
      <c r="O9" s="19">
        <v>3513000</v>
      </c>
      <c r="P9" s="19">
        <v>1616000</v>
      </c>
      <c r="Q9" s="19">
        <v>51875000</v>
      </c>
      <c r="R9" s="19">
        <v>57004000</v>
      </c>
      <c r="S9" s="19"/>
      <c r="T9" s="19"/>
      <c r="U9" s="19">
        <v>4906021</v>
      </c>
      <c r="V9" s="19">
        <v>4906021</v>
      </c>
      <c r="W9" s="19">
        <v>183910809</v>
      </c>
      <c r="X9" s="19">
        <v>139308000</v>
      </c>
      <c r="Y9" s="19">
        <v>44602809</v>
      </c>
      <c r="Z9" s="20">
        <v>32.02</v>
      </c>
      <c r="AA9" s="21">
        <v>139308000</v>
      </c>
    </row>
    <row r="10" spans="1:27" ht="13.5">
      <c r="A10" s="22" t="s">
        <v>37</v>
      </c>
      <c r="B10" s="16"/>
      <c r="C10" s="17"/>
      <c r="D10" s="17"/>
      <c r="E10" s="18">
        <v>33757000</v>
      </c>
      <c r="F10" s="19">
        <v>25757000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>
        <v>6640610</v>
      </c>
      <c r="V10" s="19">
        <v>6640610</v>
      </c>
      <c r="W10" s="19">
        <v>6640610</v>
      </c>
      <c r="X10" s="19">
        <v>25757000</v>
      </c>
      <c r="Y10" s="19">
        <v>-19116390</v>
      </c>
      <c r="Z10" s="20">
        <v>-74.22</v>
      </c>
      <c r="AA10" s="21">
        <v>25757000</v>
      </c>
    </row>
    <row r="11" spans="1:27" ht="13.5">
      <c r="A11" s="22" t="s">
        <v>38</v>
      </c>
      <c r="B11" s="16"/>
      <c r="C11" s="17">
        <v>3627069</v>
      </c>
      <c r="D11" s="17"/>
      <c r="E11" s="18">
        <v>3948000</v>
      </c>
      <c r="F11" s="19">
        <v>3945000</v>
      </c>
      <c r="G11" s="19">
        <v>113437</v>
      </c>
      <c r="H11" s="19">
        <v>270916</v>
      </c>
      <c r="I11" s="19">
        <v>132183</v>
      </c>
      <c r="J11" s="19">
        <v>516536</v>
      </c>
      <c r="K11" s="19">
        <v>96219</v>
      </c>
      <c r="L11" s="19">
        <v>26734</v>
      </c>
      <c r="M11" s="19">
        <v>82925</v>
      </c>
      <c r="N11" s="19">
        <v>205878</v>
      </c>
      <c r="O11" s="19">
        <v>92957</v>
      </c>
      <c r="P11" s="19">
        <v>41011</v>
      </c>
      <c r="Q11" s="19">
        <v>35048</v>
      </c>
      <c r="R11" s="19">
        <v>169016</v>
      </c>
      <c r="S11" s="19">
        <v>127570</v>
      </c>
      <c r="T11" s="19">
        <v>60275</v>
      </c>
      <c r="U11" s="19"/>
      <c r="V11" s="19">
        <v>187845</v>
      </c>
      <c r="W11" s="19">
        <v>1079275</v>
      </c>
      <c r="X11" s="19">
        <v>3945000</v>
      </c>
      <c r="Y11" s="19">
        <v>-2865725</v>
      </c>
      <c r="Z11" s="20">
        <v>-72.64</v>
      </c>
      <c r="AA11" s="21">
        <v>3945000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-180242474</v>
      </c>
      <c r="D14" s="17"/>
      <c r="E14" s="18">
        <v>-167964000</v>
      </c>
      <c r="F14" s="19">
        <v>-170650906</v>
      </c>
      <c r="G14" s="19">
        <v>-14144528</v>
      </c>
      <c r="H14" s="19">
        <v>-17570414</v>
      </c>
      <c r="I14" s="19">
        <v>-8899538</v>
      </c>
      <c r="J14" s="19">
        <v>-40614480</v>
      </c>
      <c r="K14" s="19">
        <v>-20386400</v>
      </c>
      <c r="L14" s="19">
        <v>-10664945</v>
      </c>
      <c r="M14" s="19">
        <v>-23501236</v>
      </c>
      <c r="N14" s="19">
        <v>-54552581</v>
      </c>
      <c r="O14" s="19">
        <v>-11121681</v>
      </c>
      <c r="P14" s="19">
        <v>-19861687</v>
      </c>
      <c r="Q14" s="19">
        <v>-17283616</v>
      </c>
      <c r="R14" s="19">
        <v>-48266984</v>
      </c>
      <c r="S14" s="19">
        <v>-12422875</v>
      </c>
      <c r="T14" s="19">
        <v>-19388945</v>
      </c>
      <c r="U14" s="19">
        <v>-14172283</v>
      </c>
      <c r="V14" s="19">
        <v>-45984103</v>
      </c>
      <c r="W14" s="19">
        <v>-189418148</v>
      </c>
      <c r="X14" s="19">
        <v>-170650906</v>
      </c>
      <c r="Y14" s="19">
        <v>-18767242</v>
      </c>
      <c r="Z14" s="20">
        <v>11</v>
      </c>
      <c r="AA14" s="21">
        <v>-170650906</v>
      </c>
    </row>
    <row r="15" spans="1:27" ht="13.5">
      <c r="A15" s="22" t="s">
        <v>42</v>
      </c>
      <c r="B15" s="16"/>
      <c r="C15" s="17"/>
      <c r="D15" s="17"/>
      <c r="E15" s="18"/>
      <c r="F15" s="19">
        <v>-810000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-810000</v>
      </c>
      <c r="Y15" s="19">
        <v>810000</v>
      </c>
      <c r="Z15" s="20">
        <v>-100</v>
      </c>
      <c r="AA15" s="21">
        <v>-810000</v>
      </c>
    </row>
    <row r="16" spans="1:27" ht="13.5">
      <c r="A16" s="22" t="s">
        <v>43</v>
      </c>
      <c r="B16" s="16"/>
      <c r="C16" s="17"/>
      <c r="D16" s="17"/>
      <c r="E16" s="18">
        <v>-11148000</v>
      </c>
      <c r="F16" s="19">
        <v>-11150000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>
        <v>-9068734</v>
      </c>
      <c r="V16" s="19">
        <v>-9068734</v>
      </c>
      <c r="W16" s="19">
        <v>-9068734</v>
      </c>
      <c r="X16" s="19">
        <v>-11150000</v>
      </c>
      <c r="Y16" s="19">
        <v>2081266</v>
      </c>
      <c r="Z16" s="20">
        <v>-18.67</v>
      </c>
      <c r="AA16" s="21">
        <v>-11150000</v>
      </c>
    </row>
    <row r="17" spans="1:27" ht="13.5">
      <c r="A17" s="23" t="s">
        <v>44</v>
      </c>
      <c r="B17" s="24"/>
      <c r="C17" s="25">
        <f aca="true" t="shared" si="0" ref="C17:Y17">SUM(C6:C16)</f>
        <v>57639785</v>
      </c>
      <c r="D17" s="25">
        <f>SUM(D6:D16)</f>
        <v>0</v>
      </c>
      <c r="E17" s="26">
        <f t="shared" si="0"/>
        <v>32621000</v>
      </c>
      <c r="F17" s="27">
        <f t="shared" si="0"/>
        <v>31476034</v>
      </c>
      <c r="G17" s="27">
        <f t="shared" si="0"/>
        <v>49713089</v>
      </c>
      <c r="H17" s="27">
        <f t="shared" si="0"/>
        <v>-13559721</v>
      </c>
      <c r="I17" s="27">
        <f t="shared" si="0"/>
        <v>-1774392</v>
      </c>
      <c r="J17" s="27">
        <f t="shared" si="0"/>
        <v>34378976</v>
      </c>
      <c r="K17" s="27">
        <f t="shared" si="0"/>
        <v>-16436734</v>
      </c>
      <c r="L17" s="27">
        <f t="shared" si="0"/>
        <v>-5632201</v>
      </c>
      <c r="M17" s="27">
        <f t="shared" si="0"/>
        <v>32805359</v>
      </c>
      <c r="N17" s="27">
        <f t="shared" si="0"/>
        <v>10736424</v>
      </c>
      <c r="O17" s="27">
        <f t="shared" si="0"/>
        <v>-1362986</v>
      </c>
      <c r="P17" s="27">
        <f t="shared" si="0"/>
        <v>-15378901</v>
      </c>
      <c r="Q17" s="27">
        <f t="shared" si="0"/>
        <v>37746324</v>
      </c>
      <c r="R17" s="27">
        <f t="shared" si="0"/>
        <v>21004437</v>
      </c>
      <c r="S17" s="27">
        <f t="shared" si="0"/>
        <v>-3370452</v>
      </c>
      <c r="T17" s="27">
        <f t="shared" si="0"/>
        <v>-16690327</v>
      </c>
      <c r="U17" s="27">
        <f t="shared" si="0"/>
        <v>-8616154</v>
      </c>
      <c r="V17" s="27">
        <f t="shared" si="0"/>
        <v>-28676933</v>
      </c>
      <c r="W17" s="27">
        <f t="shared" si="0"/>
        <v>37442904</v>
      </c>
      <c r="X17" s="27">
        <f t="shared" si="0"/>
        <v>31476034</v>
      </c>
      <c r="Y17" s="27">
        <f t="shared" si="0"/>
        <v>5966870</v>
      </c>
      <c r="Z17" s="28">
        <f>+IF(X17&lt;&gt;0,+(Y17/X17)*100,0)</f>
        <v>18.956867310538552</v>
      </c>
      <c r="AA17" s="29">
        <f>SUM(AA6:AA16)</f>
        <v>31476034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-59552393</v>
      </c>
      <c r="D26" s="17"/>
      <c r="E26" s="18">
        <v>-51180000</v>
      </c>
      <c r="F26" s="19">
        <v>-37681998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>
        <v>-2879028</v>
      </c>
      <c r="V26" s="19">
        <v>-2879028</v>
      </c>
      <c r="W26" s="19">
        <v>-2879028</v>
      </c>
      <c r="X26" s="19">
        <v>-37681998</v>
      </c>
      <c r="Y26" s="19">
        <v>34802970</v>
      </c>
      <c r="Z26" s="20">
        <v>-92.36</v>
      </c>
      <c r="AA26" s="21">
        <v>-37681998</v>
      </c>
    </row>
    <row r="27" spans="1:27" ht="13.5">
      <c r="A27" s="23" t="s">
        <v>51</v>
      </c>
      <c r="B27" s="24"/>
      <c r="C27" s="25">
        <f aca="true" t="shared" si="1" ref="C27:Y27">SUM(C21:C26)</f>
        <v>-59552393</v>
      </c>
      <c r="D27" s="25">
        <f>SUM(D21:D26)</f>
        <v>0</v>
      </c>
      <c r="E27" s="26">
        <f t="shared" si="1"/>
        <v>-51180000</v>
      </c>
      <c r="F27" s="27">
        <f t="shared" si="1"/>
        <v>-37681998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-2879028</v>
      </c>
      <c r="V27" s="27">
        <f t="shared" si="1"/>
        <v>-2879028</v>
      </c>
      <c r="W27" s="27">
        <f t="shared" si="1"/>
        <v>-2879028</v>
      </c>
      <c r="X27" s="27">
        <f t="shared" si="1"/>
        <v>-37681998</v>
      </c>
      <c r="Y27" s="27">
        <f t="shared" si="1"/>
        <v>34802970</v>
      </c>
      <c r="Z27" s="28">
        <f>+IF(X27&lt;&gt;0,+(Y27/X27)*100,0)</f>
        <v>-92.35967264793125</v>
      </c>
      <c r="AA27" s="29">
        <f>SUM(AA21:AA26)</f>
        <v>-37681998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>
        <v>-1585000</v>
      </c>
      <c r="G33" s="19">
        <v>16809</v>
      </c>
      <c r="H33" s="36">
        <v>9800</v>
      </c>
      <c r="I33" s="36">
        <v>5466</v>
      </c>
      <c r="J33" s="36">
        <v>32075</v>
      </c>
      <c r="K33" s="19">
        <v>4655</v>
      </c>
      <c r="L33" s="19">
        <v>14159</v>
      </c>
      <c r="M33" s="19">
        <v>4655</v>
      </c>
      <c r="N33" s="19">
        <v>23469</v>
      </c>
      <c r="O33" s="36">
        <v>5991</v>
      </c>
      <c r="P33" s="36">
        <v>4655</v>
      </c>
      <c r="Q33" s="36">
        <v>4791</v>
      </c>
      <c r="R33" s="19">
        <v>15437</v>
      </c>
      <c r="S33" s="19">
        <v>4655</v>
      </c>
      <c r="T33" s="19">
        <v>1480</v>
      </c>
      <c r="U33" s="19">
        <v>-4120</v>
      </c>
      <c r="V33" s="36">
        <v>2015</v>
      </c>
      <c r="W33" s="36">
        <v>72996</v>
      </c>
      <c r="X33" s="36">
        <v>-1585000</v>
      </c>
      <c r="Y33" s="19">
        <v>1657996</v>
      </c>
      <c r="Z33" s="20">
        <v>-104.61</v>
      </c>
      <c r="AA33" s="21">
        <v>-1585000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604271</v>
      </c>
      <c r="D35" s="17"/>
      <c r="E35" s="18">
        <v>-1212000</v>
      </c>
      <c r="F35" s="19">
        <v>-1210000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-1210000</v>
      </c>
      <c r="Y35" s="19">
        <v>1210000</v>
      </c>
      <c r="Z35" s="20">
        <v>-100</v>
      </c>
      <c r="AA35" s="21">
        <v>-1210000</v>
      </c>
    </row>
    <row r="36" spans="1:27" ht="13.5">
      <c r="A36" s="23" t="s">
        <v>57</v>
      </c>
      <c r="B36" s="24"/>
      <c r="C36" s="25">
        <f aca="true" t="shared" si="2" ref="C36:Y36">SUM(C31:C35)</f>
        <v>604271</v>
      </c>
      <c r="D36" s="25">
        <f>SUM(D31:D35)</f>
        <v>0</v>
      </c>
      <c r="E36" s="26">
        <f t="shared" si="2"/>
        <v>-1212000</v>
      </c>
      <c r="F36" s="27">
        <f t="shared" si="2"/>
        <v>-2795000</v>
      </c>
      <c r="G36" s="27">
        <f t="shared" si="2"/>
        <v>16809</v>
      </c>
      <c r="H36" s="27">
        <f t="shared" si="2"/>
        <v>9800</v>
      </c>
      <c r="I36" s="27">
        <f t="shared" si="2"/>
        <v>5466</v>
      </c>
      <c r="J36" s="27">
        <f t="shared" si="2"/>
        <v>32075</v>
      </c>
      <c r="K36" s="27">
        <f t="shared" si="2"/>
        <v>4655</v>
      </c>
      <c r="L36" s="27">
        <f t="shared" si="2"/>
        <v>14159</v>
      </c>
      <c r="M36" s="27">
        <f t="shared" si="2"/>
        <v>4655</v>
      </c>
      <c r="N36" s="27">
        <f t="shared" si="2"/>
        <v>23469</v>
      </c>
      <c r="O36" s="27">
        <f t="shared" si="2"/>
        <v>5991</v>
      </c>
      <c r="P36" s="27">
        <f t="shared" si="2"/>
        <v>4655</v>
      </c>
      <c r="Q36" s="27">
        <f t="shared" si="2"/>
        <v>4791</v>
      </c>
      <c r="R36" s="27">
        <f t="shared" si="2"/>
        <v>15437</v>
      </c>
      <c r="S36" s="27">
        <f t="shared" si="2"/>
        <v>4655</v>
      </c>
      <c r="T36" s="27">
        <f t="shared" si="2"/>
        <v>1480</v>
      </c>
      <c r="U36" s="27">
        <f t="shared" si="2"/>
        <v>-4120</v>
      </c>
      <c r="V36" s="27">
        <f t="shared" si="2"/>
        <v>2015</v>
      </c>
      <c r="W36" s="27">
        <f t="shared" si="2"/>
        <v>72996</v>
      </c>
      <c r="X36" s="27">
        <f t="shared" si="2"/>
        <v>-2795000</v>
      </c>
      <c r="Y36" s="27">
        <f t="shared" si="2"/>
        <v>2867996</v>
      </c>
      <c r="Z36" s="28">
        <f>+IF(X36&lt;&gt;0,+(Y36/X36)*100,0)</f>
        <v>-102.61166368515207</v>
      </c>
      <c r="AA36" s="29">
        <f>SUM(AA31:AA35)</f>
        <v>-2795000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-1308337</v>
      </c>
      <c r="D38" s="31">
        <f>+D17+D27+D36</f>
        <v>0</v>
      </c>
      <c r="E38" s="32">
        <f t="shared" si="3"/>
        <v>-19771000</v>
      </c>
      <c r="F38" s="33">
        <f t="shared" si="3"/>
        <v>-9000964</v>
      </c>
      <c r="G38" s="33">
        <f t="shared" si="3"/>
        <v>49729898</v>
      </c>
      <c r="H38" s="33">
        <f t="shared" si="3"/>
        <v>-13549921</v>
      </c>
      <c r="I38" s="33">
        <f t="shared" si="3"/>
        <v>-1768926</v>
      </c>
      <c r="J38" s="33">
        <f t="shared" si="3"/>
        <v>34411051</v>
      </c>
      <c r="K38" s="33">
        <f t="shared" si="3"/>
        <v>-16432079</v>
      </c>
      <c r="L38" s="33">
        <f t="shared" si="3"/>
        <v>-5618042</v>
      </c>
      <c r="M38" s="33">
        <f t="shared" si="3"/>
        <v>32810014</v>
      </c>
      <c r="N38" s="33">
        <f t="shared" si="3"/>
        <v>10759893</v>
      </c>
      <c r="O38" s="33">
        <f t="shared" si="3"/>
        <v>-1356995</v>
      </c>
      <c r="P38" s="33">
        <f t="shared" si="3"/>
        <v>-15374246</v>
      </c>
      <c r="Q38" s="33">
        <f t="shared" si="3"/>
        <v>37751115</v>
      </c>
      <c r="R38" s="33">
        <f t="shared" si="3"/>
        <v>21019874</v>
      </c>
      <c r="S38" s="33">
        <f t="shared" si="3"/>
        <v>-3365797</v>
      </c>
      <c r="T38" s="33">
        <f t="shared" si="3"/>
        <v>-16688847</v>
      </c>
      <c r="U38" s="33">
        <f t="shared" si="3"/>
        <v>-11499302</v>
      </c>
      <c r="V38" s="33">
        <f t="shared" si="3"/>
        <v>-31553946</v>
      </c>
      <c r="W38" s="33">
        <f t="shared" si="3"/>
        <v>34636872</v>
      </c>
      <c r="X38" s="33">
        <f t="shared" si="3"/>
        <v>-9000964</v>
      </c>
      <c r="Y38" s="33">
        <f t="shared" si="3"/>
        <v>43637836</v>
      </c>
      <c r="Z38" s="34">
        <f>+IF(X38&lt;&gt;0,+(Y38/X38)*100,0)</f>
        <v>-484.8129155943741</v>
      </c>
      <c r="AA38" s="35">
        <f>+AA17+AA27+AA36</f>
        <v>-9000964</v>
      </c>
    </row>
    <row r="39" spans="1:27" ht="13.5">
      <c r="A39" s="22" t="s">
        <v>59</v>
      </c>
      <c r="B39" s="16"/>
      <c r="C39" s="31">
        <v>29057222</v>
      </c>
      <c r="D39" s="31"/>
      <c r="E39" s="32">
        <v>70701000</v>
      </c>
      <c r="F39" s="33">
        <v>27749000</v>
      </c>
      <c r="G39" s="33">
        <v>29057222</v>
      </c>
      <c r="H39" s="33">
        <v>78787120</v>
      </c>
      <c r="I39" s="33">
        <v>65237199</v>
      </c>
      <c r="J39" s="33">
        <v>29057222</v>
      </c>
      <c r="K39" s="33">
        <v>63468273</v>
      </c>
      <c r="L39" s="33">
        <v>47036194</v>
      </c>
      <c r="M39" s="33">
        <v>41418152</v>
      </c>
      <c r="N39" s="33">
        <v>63468273</v>
      </c>
      <c r="O39" s="33">
        <v>74228166</v>
      </c>
      <c r="P39" s="33">
        <v>72871171</v>
      </c>
      <c r="Q39" s="33">
        <v>57496925</v>
      </c>
      <c r="R39" s="33">
        <v>74228166</v>
      </c>
      <c r="S39" s="33">
        <v>95248040</v>
      </c>
      <c r="T39" s="33">
        <v>91882243</v>
      </c>
      <c r="U39" s="33">
        <v>75193396</v>
      </c>
      <c r="V39" s="33">
        <v>95248040</v>
      </c>
      <c r="W39" s="33">
        <v>29057222</v>
      </c>
      <c r="X39" s="33">
        <v>27749000</v>
      </c>
      <c r="Y39" s="33">
        <v>1308222</v>
      </c>
      <c r="Z39" s="34">
        <v>4.71</v>
      </c>
      <c r="AA39" s="35">
        <v>27749000</v>
      </c>
    </row>
    <row r="40" spans="1:27" ht="13.5">
      <c r="A40" s="41" t="s">
        <v>60</v>
      </c>
      <c r="B40" s="42"/>
      <c r="C40" s="43">
        <v>27748885</v>
      </c>
      <c r="D40" s="43"/>
      <c r="E40" s="44">
        <v>50930000</v>
      </c>
      <c r="F40" s="45">
        <v>18748036</v>
      </c>
      <c r="G40" s="45">
        <v>78787120</v>
      </c>
      <c r="H40" s="45">
        <v>65237199</v>
      </c>
      <c r="I40" s="45">
        <v>63468273</v>
      </c>
      <c r="J40" s="45">
        <v>63468273</v>
      </c>
      <c r="K40" s="45">
        <v>47036194</v>
      </c>
      <c r="L40" s="45">
        <v>41418152</v>
      </c>
      <c r="M40" s="45">
        <v>74228166</v>
      </c>
      <c r="N40" s="45">
        <v>74228166</v>
      </c>
      <c r="O40" s="45">
        <v>72871171</v>
      </c>
      <c r="P40" s="45">
        <v>57496925</v>
      </c>
      <c r="Q40" s="45">
        <v>95248040</v>
      </c>
      <c r="R40" s="45">
        <v>72871171</v>
      </c>
      <c r="S40" s="45">
        <v>91882243</v>
      </c>
      <c r="T40" s="45">
        <v>75193396</v>
      </c>
      <c r="U40" s="45">
        <v>63694094</v>
      </c>
      <c r="V40" s="45">
        <v>63694094</v>
      </c>
      <c r="W40" s="45">
        <v>63694094</v>
      </c>
      <c r="X40" s="45">
        <v>18748036</v>
      </c>
      <c r="Y40" s="45">
        <v>44946058</v>
      </c>
      <c r="Z40" s="46">
        <v>239.74</v>
      </c>
      <c r="AA40" s="47">
        <v>18748036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105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301420536</v>
      </c>
      <c r="D6" s="17"/>
      <c r="E6" s="18">
        <v>342508150</v>
      </c>
      <c r="F6" s="19">
        <v>345956654</v>
      </c>
      <c r="G6" s="19">
        <v>13790073</v>
      </c>
      <c r="H6" s="19">
        <v>17755769</v>
      </c>
      <c r="I6" s="19">
        <v>36067385</v>
      </c>
      <c r="J6" s="19">
        <v>67613227</v>
      </c>
      <c r="K6" s="19">
        <v>36997194</v>
      </c>
      <c r="L6" s="19">
        <v>32656106</v>
      </c>
      <c r="M6" s="19">
        <v>30601243</v>
      </c>
      <c r="N6" s="19">
        <v>100254543</v>
      </c>
      <c r="O6" s="19">
        <v>29780994</v>
      </c>
      <c r="P6" s="19">
        <v>31924932</v>
      </c>
      <c r="Q6" s="19">
        <v>28673673</v>
      </c>
      <c r="R6" s="19">
        <v>90379599</v>
      </c>
      <c r="S6" s="19">
        <v>26925421</v>
      </c>
      <c r="T6" s="19">
        <v>37952427</v>
      </c>
      <c r="U6" s="19">
        <v>34419778</v>
      </c>
      <c r="V6" s="19">
        <v>99297626</v>
      </c>
      <c r="W6" s="19">
        <v>357544995</v>
      </c>
      <c r="X6" s="19">
        <v>345956654</v>
      </c>
      <c r="Y6" s="19">
        <v>11588341</v>
      </c>
      <c r="Z6" s="20">
        <v>3.35</v>
      </c>
      <c r="AA6" s="21">
        <v>345956654</v>
      </c>
    </row>
    <row r="7" spans="1:27" ht="13.5">
      <c r="A7" s="22" t="s">
        <v>34</v>
      </c>
      <c r="B7" s="16"/>
      <c r="C7" s="17">
        <v>679554429</v>
      </c>
      <c r="D7" s="17"/>
      <c r="E7" s="18">
        <v>723920832</v>
      </c>
      <c r="F7" s="19">
        <v>702498408</v>
      </c>
      <c r="G7" s="19">
        <v>52589599</v>
      </c>
      <c r="H7" s="19">
        <v>35655514</v>
      </c>
      <c r="I7" s="19">
        <v>72179688</v>
      </c>
      <c r="J7" s="19">
        <v>160424801</v>
      </c>
      <c r="K7" s="19">
        <v>56134344</v>
      </c>
      <c r="L7" s="19">
        <v>69418865</v>
      </c>
      <c r="M7" s="19">
        <v>87521244</v>
      </c>
      <c r="N7" s="19">
        <v>213074453</v>
      </c>
      <c r="O7" s="19">
        <v>59904534</v>
      </c>
      <c r="P7" s="19">
        <v>56955513</v>
      </c>
      <c r="Q7" s="19">
        <v>53767367</v>
      </c>
      <c r="R7" s="19">
        <v>170627414</v>
      </c>
      <c r="S7" s="19">
        <v>46463541</v>
      </c>
      <c r="T7" s="19">
        <v>61916378</v>
      </c>
      <c r="U7" s="19">
        <v>60972045</v>
      </c>
      <c r="V7" s="19">
        <v>169351964</v>
      </c>
      <c r="W7" s="19">
        <v>713478632</v>
      </c>
      <c r="X7" s="19">
        <v>702498408</v>
      </c>
      <c r="Y7" s="19">
        <v>10980224</v>
      </c>
      <c r="Z7" s="20">
        <v>1.56</v>
      </c>
      <c r="AA7" s="21">
        <v>702498408</v>
      </c>
    </row>
    <row r="8" spans="1:27" ht="13.5">
      <c r="A8" s="22" t="s">
        <v>35</v>
      </c>
      <c r="B8" s="16"/>
      <c r="C8" s="17">
        <v>57528291</v>
      </c>
      <c r="D8" s="17"/>
      <c r="E8" s="18">
        <v>55300592</v>
      </c>
      <c r="F8" s="19">
        <v>85550478</v>
      </c>
      <c r="G8" s="19">
        <v>2185002</v>
      </c>
      <c r="H8" s="19">
        <v>2959962</v>
      </c>
      <c r="I8" s="19">
        <v>10135793</v>
      </c>
      <c r="J8" s="19">
        <v>15280757</v>
      </c>
      <c r="K8" s="19">
        <v>10027678</v>
      </c>
      <c r="L8" s="19">
        <v>5713925</v>
      </c>
      <c r="M8" s="19">
        <v>4201666</v>
      </c>
      <c r="N8" s="19">
        <v>19943269</v>
      </c>
      <c r="O8" s="19">
        <v>5390283</v>
      </c>
      <c r="P8" s="19">
        <v>2209701</v>
      </c>
      <c r="Q8" s="19">
        <v>4896224</v>
      </c>
      <c r="R8" s="19">
        <v>12496208</v>
      </c>
      <c r="S8" s="19">
        <v>4909812</v>
      </c>
      <c r="T8" s="19">
        <v>4536458</v>
      </c>
      <c r="U8" s="19">
        <v>6018350</v>
      </c>
      <c r="V8" s="19">
        <v>15464620</v>
      </c>
      <c r="W8" s="19">
        <v>63184854</v>
      </c>
      <c r="X8" s="19">
        <v>85550478</v>
      </c>
      <c r="Y8" s="19">
        <v>-22365624</v>
      </c>
      <c r="Z8" s="20">
        <v>-26.14</v>
      </c>
      <c r="AA8" s="21">
        <v>85550478</v>
      </c>
    </row>
    <row r="9" spans="1:27" ht="13.5">
      <c r="A9" s="22" t="s">
        <v>36</v>
      </c>
      <c r="B9" s="16"/>
      <c r="C9" s="17">
        <v>119774760</v>
      </c>
      <c r="D9" s="17"/>
      <c r="E9" s="18">
        <v>130487496</v>
      </c>
      <c r="F9" s="19">
        <v>128286001</v>
      </c>
      <c r="G9" s="19">
        <v>48601000</v>
      </c>
      <c r="H9" s="19"/>
      <c r="I9" s="19">
        <v>2046000</v>
      </c>
      <c r="J9" s="19">
        <v>50647000</v>
      </c>
      <c r="K9" s="19">
        <v>3466000</v>
      </c>
      <c r="L9" s="19">
        <v>175000</v>
      </c>
      <c r="M9" s="19">
        <v>39987091</v>
      </c>
      <c r="N9" s="19">
        <v>43628091</v>
      </c>
      <c r="O9" s="19"/>
      <c r="P9" s="19"/>
      <c r="Q9" s="19">
        <v>29160000</v>
      </c>
      <c r="R9" s="19">
        <v>29160000</v>
      </c>
      <c r="S9" s="19">
        <v>1924581</v>
      </c>
      <c r="T9" s="19"/>
      <c r="U9" s="19">
        <v>1923640</v>
      </c>
      <c r="V9" s="19">
        <v>3848221</v>
      </c>
      <c r="W9" s="19">
        <v>127283312</v>
      </c>
      <c r="X9" s="19">
        <v>128286001</v>
      </c>
      <c r="Y9" s="19">
        <v>-1002689</v>
      </c>
      <c r="Z9" s="20">
        <v>-0.78</v>
      </c>
      <c r="AA9" s="21">
        <v>128286001</v>
      </c>
    </row>
    <row r="10" spans="1:27" ht="13.5">
      <c r="A10" s="22" t="s">
        <v>37</v>
      </c>
      <c r="B10" s="16"/>
      <c r="C10" s="17">
        <v>80484800</v>
      </c>
      <c r="D10" s="17"/>
      <c r="E10" s="18">
        <v>68248500</v>
      </c>
      <c r="F10" s="19">
        <v>87140000</v>
      </c>
      <c r="G10" s="19">
        <v>41000000</v>
      </c>
      <c r="H10" s="19"/>
      <c r="I10" s="19">
        <v>4197000</v>
      </c>
      <c r="J10" s="19">
        <v>45197000</v>
      </c>
      <c r="K10" s="19">
        <v>15197000</v>
      </c>
      <c r="L10" s="19"/>
      <c r="M10" s="19">
        <v>9936000</v>
      </c>
      <c r="N10" s="19">
        <v>25133000</v>
      </c>
      <c r="O10" s="19"/>
      <c r="P10" s="19"/>
      <c r="Q10" s="19">
        <v>16690000</v>
      </c>
      <c r="R10" s="19">
        <v>16690000</v>
      </c>
      <c r="S10" s="19"/>
      <c r="T10" s="19"/>
      <c r="U10" s="19"/>
      <c r="V10" s="19"/>
      <c r="W10" s="19">
        <v>87020000</v>
      </c>
      <c r="X10" s="19">
        <v>87140000</v>
      </c>
      <c r="Y10" s="19">
        <v>-120000</v>
      </c>
      <c r="Z10" s="20">
        <v>-0.14</v>
      </c>
      <c r="AA10" s="21">
        <v>87140000</v>
      </c>
    </row>
    <row r="11" spans="1:27" ht="13.5">
      <c r="A11" s="22" t="s">
        <v>38</v>
      </c>
      <c r="B11" s="16"/>
      <c r="C11" s="17">
        <v>35973908</v>
      </c>
      <c r="D11" s="17"/>
      <c r="E11" s="18">
        <v>36190236</v>
      </c>
      <c r="F11" s="19">
        <v>31287636</v>
      </c>
      <c r="G11" s="19">
        <v>841396</v>
      </c>
      <c r="H11" s="19">
        <v>5241682</v>
      </c>
      <c r="I11" s="19">
        <v>4131287</v>
      </c>
      <c r="J11" s="19">
        <v>10214365</v>
      </c>
      <c r="K11" s="19">
        <v>1709555</v>
      </c>
      <c r="L11" s="19">
        <v>1595041</v>
      </c>
      <c r="M11" s="19">
        <v>2342771</v>
      </c>
      <c r="N11" s="19">
        <v>5647367</v>
      </c>
      <c r="O11" s="19">
        <v>385697</v>
      </c>
      <c r="P11" s="19">
        <v>2682459</v>
      </c>
      <c r="Q11" s="19">
        <v>6624648</v>
      </c>
      <c r="R11" s="19">
        <v>9692804</v>
      </c>
      <c r="S11" s="19">
        <v>342717</v>
      </c>
      <c r="T11" s="19">
        <v>580368</v>
      </c>
      <c r="U11" s="19">
        <v>8445696</v>
      </c>
      <c r="V11" s="19">
        <v>9368781</v>
      </c>
      <c r="W11" s="19">
        <v>34923317</v>
      </c>
      <c r="X11" s="19">
        <v>31287636</v>
      </c>
      <c r="Y11" s="19">
        <v>3635681</v>
      </c>
      <c r="Z11" s="20">
        <v>11.62</v>
      </c>
      <c r="AA11" s="21">
        <v>31287636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-1049747814</v>
      </c>
      <c r="D14" s="17"/>
      <c r="E14" s="18">
        <v>-1125794808</v>
      </c>
      <c r="F14" s="19">
        <v>-1149903868</v>
      </c>
      <c r="G14" s="19">
        <v>-143047366</v>
      </c>
      <c r="H14" s="19">
        <v>-97307677</v>
      </c>
      <c r="I14" s="19">
        <v>-113072310</v>
      </c>
      <c r="J14" s="19">
        <v>-353427353</v>
      </c>
      <c r="K14" s="19">
        <v>-84572958</v>
      </c>
      <c r="L14" s="19">
        <v>-77843863</v>
      </c>
      <c r="M14" s="19">
        <v>-148243715</v>
      </c>
      <c r="N14" s="19">
        <v>-310660536</v>
      </c>
      <c r="O14" s="19">
        <v>-92776042</v>
      </c>
      <c r="P14" s="19">
        <v>-75809969</v>
      </c>
      <c r="Q14" s="19">
        <v>-76002182</v>
      </c>
      <c r="R14" s="19">
        <v>-244588193</v>
      </c>
      <c r="S14" s="19">
        <v>-84546776</v>
      </c>
      <c r="T14" s="19">
        <v>-76311358</v>
      </c>
      <c r="U14" s="19">
        <v>-89289355</v>
      </c>
      <c r="V14" s="19">
        <v>-250147489</v>
      </c>
      <c r="W14" s="19">
        <v>-1158823571</v>
      </c>
      <c r="X14" s="19">
        <v>-1149903868</v>
      </c>
      <c r="Y14" s="19">
        <v>-8919703</v>
      </c>
      <c r="Z14" s="20">
        <v>0.78</v>
      </c>
      <c r="AA14" s="21">
        <v>-1149903868</v>
      </c>
    </row>
    <row r="15" spans="1:27" ht="13.5">
      <c r="A15" s="22" t="s">
        <v>42</v>
      </c>
      <c r="B15" s="16"/>
      <c r="C15" s="17">
        <v>-24880004</v>
      </c>
      <c r="D15" s="17"/>
      <c r="E15" s="18">
        <v>-24697104</v>
      </c>
      <c r="F15" s="19">
        <v>-24697105</v>
      </c>
      <c r="G15" s="19"/>
      <c r="H15" s="19"/>
      <c r="I15" s="19">
        <v>-1107041</v>
      </c>
      <c r="J15" s="19">
        <v>-1107041</v>
      </c>
      <c r="K15" s="19"/>
      <c r="L15" s="19"/>
      <c r="M15" s="19">
        <v>-11321804</v>
      </c>
      <c r="N15" s="19">
        <v>-11321804</v>
      </c>
      <c r="O15" s="19"/>
      <c r="P15" s="19"/>
      <c r="Q15" s="19">
        <v>-1051663</v>
      </c>
      <c r="R15" s="19">
        <v>-1051663</v>
      </c>
      <c r="S15" s="19"/>
      <c r="T15" s="19"/>
      <c r="U15" s="19">
        <v>-11034977</v>
      </c>
      <c r="V15" s="19">
        <v>-11034977</v>
      </c>
      <c r="W15" s="19">
        <v>-24515485</v>
      </c>
      <c r="X15" s="19">
        <v>-24697105</v>
      </c>
      <c r="Y15" s="19">
        <v>181620</v>
      </c>
      <c r="Z15" s="20">
        <v>-0.74</v>
      </c>
      <c r="AA15" s="21">
        <v>-24697105</v>
      </c>
    </row>
    <row r="16" spans="1:27" ht="13.5">
      <c r="A16" s="22" t="s">
        <v>43</v>
      </c>
      <c r="B16" s="16"/>
      <c r="C16" s="17">
        <v>-6100223</v>
      </c>
      <c r="D16" s="17"/>
      <c r="E16" s="18">
        <v>-489996</v>
      </c>
      <c r="F16" s="19">
        <v>-620000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-620000</v>
      </c>
      <c r="Y16" s="19">
        <v>620000</v>
      </c>
      <c r="Z16" s="20">
        <v>-100</v>
      </c>
      <c r="AA16" s="21">
        <v>-620000</v>
      </c>
    </row>
    <row r="17" spans="1:27" ht="13.5">
      <c r="A17" s="23" t="s">
        <v>44</v>
      </c>
      <c r="B17" s="24"/>
      <c r="C17" s="25">
        <f aca="true" t="shared" si="0" ref="C17:Y17">SUM(C6:C16)</f>
        <v>194008683</v>
      </c>
      <c r="D17" s="25">
        <f>SUM(D6:D16)</f>
        <v>0</v>
      </c>
      <c r="E17" s="26">
        <f t="shared" si="0"/>
        <v>205673898</v>
      </c>
      <c r="F17" s="27">
        <f t="shared" si="0"/>
        <v>205498204</v>
      </c>
      <c r="G17" s="27">
        <f t="shared" si="0"/>
        <v>15959704</v>
      </c>
      <c r="H17" s="27">
        <f t="shared" si="0"/>
        <v>-35694750</v>
      </c>
      <c r="I17" s="27">
        <f t="shared" si="0"/>
        <v>14577802</v>
      </c>
      <c r="J17" s="27">
        <f t="shared" si="0"/>
        <v>-5157244</v>
      </c>
      <c r="K17" s="27">
        <f t="shared" si="0"/>
        <v>38958813</v>
      </c>
      <c r="L17" s="27">
        <f t="shared" si="0"/>
        <v>31715074</v>
      </c>
      <c r="M17" s="27">
        <f t="shared" si="0"/>
        <v>15024496</v>
      </c>
      <c r="N17" s="27">
        <f t="shared" si="0"/>
        <v>85698383</v>
      </c>
      <c r="O17" s="27">
        <f t="shared" si="0"/>
        <v>2685466</v>
      </c>
      <c r="P17" s="27">
        <f t="shared" si="0"/>
        <v>17962636</v>
      </c>
      <c r="Q17" s="27">
        <f t="shared" si="0"/>
        <v>62758067</v>
      </c>
      <c r="R17" s="27">
        <f t="shared" si="0"/>
        <v>83406169</v>
      </c>
      <c r="S17" s="27">
        <f t="shared" si="0"/>
        <v>-3980704</v>
      </c>
      <c r="T17" s="27">
        <f t="shared" si="0"/>
        <v>28674273</v>
      </c>
      <c r="U17" s="27">
        <f t="shared" si="0"/>
        <v>11455177</v>
      </c>
      <c r="V17" s="27">
        <f t="shared" si="0"/>
        <v>36148746</v>
      </c>
      <c r="W17" s="27">
        <f t="shared" si="0"/>
        <v>200096054</v>
      </c>
      <c r="X17" s="27">
        <f t="shared" si="0"/>
        <v>205498204</v>
      </c>
      <c r="Y17" s="27">
        <f t="shared" si="0"/>
        <v>-5402150</v>
      </c>
      <c r="Z17" s="28">
        <f>+IF(X17&lt;&gt;0,+(Y17/X17)*100,0)</f>
        <v>-2.6288064298605742</v>
      </c>
      <c r="AA17" s="29">
        <f>SUM(AA6:AA16)</f>
        <v>205498204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100000</v>
      </c>
      <c r="D21" s="17"/>
      <c r="E21" s="18">
        <v>500000</v>
      </c>
      <c r="F21" s="19">
        <v>500000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500000</v>
      </c>
      <c r="Y21" s="36">
        <v>-500000</v>
      </c>
      <c r="Z21" s="37">
        <v>-100</v>
      </c>
      <c r="AA21" s="38">
        <v>500000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-18808</v>
      </c>
      <c r="D23" s="40"/>
      <c r="E23" s="18">
        <v>3911592</v>
      </c>
      <c r="F23" s="19">
        <v>54024</v>
      </c>
      <c r="G23" s="36">
        <v>-124719</v>
      </c>
      <c r="H23" s="36">
        <v>157587</v>
      </c>
      <c r="I23" s="36">
        <v>1091</v>
      </c>
      <c r="J23" s="19">
        <v>33959</v>
      </c>
      <c r="K23" s="36">
        <v>1104</v>
      </c>
      <c r="L23" s="36">
        <v>1115</v>
      </c>
      <c r="M23" s="19">
        <v>22922</v>
      </c>
      <c r="N23" s="36">
        <v>25141</v>
      </c>
      <c r="O23" s="36">
        <v>19974</v>
      </c>
      <c r="P23" s="36"/>
      <c r="Q23" s="19">
        <v>1895</v>
      </c>
      <c r="R23" s="36">
        <v>21869</v>
      </c>
      <c r="S23" s="36">
        <v>1034</v>
      </c>
      <c r="T23" s="19">
        <v>1046</v>
      </c>
      <c r="U23" s="36">
        <v>1058</v>
      </c>
      <c r="V23" s="36">
        <v>3138</v>
      </c>
      <c r="W23" s="36">
        <v>84107</v>
      </c>
      <c r="X23" s="19">
        <v>54024</v>
      </c>
      <c r="Y23" s="36">
        <v>30083</v>
      </c>
      <c r="Z23" s="37">
        <v>55.68</v>
      </c>
      <c r="AA23" s="38">
        <v>54024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-314986397</v>
      </c>
      <c r="D26" s="17"/>
      <c r="E26" s="18">
        <v>-303157807</v>
      </c>
      <c r="F26" s="19">
        <v>-293134596</v>
      </c>
      <c r="G26" s="19"/>
      <c r="H26" s="19">
        <v>-46704793</v>
      </c>
      <c r="I26" s="19">
        <v>-25324925</v>
      </c>
      <c r="J26" s="19">
        <v>-72029718</v>
      </c>
      <c r="K26" s="19">
        <v>-22249387</v>
      </c>
      <c r="L26" s="19">
        <v>-27769090</v>
      </c>
      <c r="M26" s="19">
        <v>-15128046</v>
      </c>
      <c r="N26" s="19">
        <v>-65146523</v>
      </c>
      <c r="O26" s="19">
        <v>-6956252</v>
      </c>
      <c r="P26" s="19">
        <v>-13563733</v>
      </c>
      <c r="Q26" s="19">
        <v>-17291309</v>
      </c>
      <c r="R26" s="19">
        <v>-37811294</v>
      </c>
      <c r="S26" s="19">
        <v>-16198869</v>
      </c>
      <c r="T26" s="19">
        <v>-21095199</v>
      </c>
      <c r="U26" s="19">
        <v>-47833608</v>
      </c>
      <c r="V26" s="19">
        <v>-85127676</v>
      </c>
      <c r="W26" s="19">
        <v>-260115211</v>
      </c>
      <c r="X26" s="19">
        <v>-293134596</v>
      </c>
      <c r="Y26" s="19">
        <v>33019385</v>
      </c>
      <c r="Z26" s="20">
        <v>-11.26</v>
      </c>
      <c r="AA26" s="21">
        <v>-293134596</v>
      </c>
    </row>
    <row r="27" spans="1:27" ht="13.5">
      <c r="A27" s="23" t="s">
        <v>51</v>
      </c>
      <c r="B27" s="24"/>
      <c r="C27" s="25">
        <f aca="true" t="shared" si="1" ref="C27:Y27">SUM(C21:C26)</f>
        <v>-314905205</v>
      </c>
      <c r="D27" s="25">
        <f>SUM(D21:D26)</f>
        <v>0</v>
      </c>
      <c r="E27" s="26">
        <f t="shared" si="1"/>
        <v>-298746215</v>
      </c>
      <c r="F27" s="27">
        <f t="shared" si="1"/>
        <v>-292580572</v>
      </c>
      <c r="G27" s="27">
        <f t="shared" si="1"/>
        <v>-124719</v>
      </c>
      <c r="H27" s="27">
        <f t="shared" si="1"/>
        <v>-46547206</v>
      </c>
      <c r="I27" s="27">
        <f t="shared" si="1"/>
        <v>-25323834</v>
      </c>
      <c r="J27" s="27">
        <f t="shared" si="1"/>
        <v>-71995759</v>
      </c>
      <c r="K27" s="27">
        <f t="shared" si="1"/>
        <v>-22248283</v>
      </c>
      <c r="L27" s="27">
        <f t="shared" si="1"/>
        <v>-27767975</v>
      </c>
      <c r="M27" s="27">
        <f t="shared" si="1"/>
        <v>-15105124</v>
      </c>
      <c r="N27" s="27">
        <f t="shared" si="1"/>
        <v>-65121382</v>
      </c>
      <c r="O27" s="27">
        <f t="shared" si="1"/>
        <v>-6936278</v>
      </c>
      <c r="P27" s="27">
        <f t="shared" si="1"/>
        <v>-13563733</v>
      </c>
      <c r="Q27" s="27">
        <f t="shared" si="1"/>
        <v>-17289414</v>
      </c>
      <c r="R27" s="27">
        <f t="shared" si="1"/>
        <v>-37789425</v>
      </c>
      <c r="S27" s="27">
        <f t="shared" si="1"/>
        <v>-16197835</v>
      </c>
      <c r="T27" s="27">
        <f t="shared" si="1"/>
        <v>-21094153</v>
      </c>
      <c r="U27" s="27">
        <f t="shared" si="1"/>
        <v>-47832550</v>
      </c>
      <c r="V27" s="27">
        <f t="shared" si="1"/>
        <v>-85124538</v>
      </c>
      <c r="W27" s="27">
        <f t="shared" si="1"/>
        <v>-260031104</v>
      </c>
      <c r="X27" s="27">
        <f t="shared" si="1"/>
        <v>-292580572</v>
      </c>
      <c r="Y27" s="27">
        <f t="shared" si="1"/>
        <v>32549468</v>
      </c>
      <c r="Z27" s="28">
        <f>+IF(X27&lt;&gt;0,+(Y27/X27)*100,0)</f>
        <v>-11.124958768622545</v>
      </c>
      <c r="AA27" s="29">
        <f>SUM(AA21:AA26)</f>
        <v>-292580572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44599318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4007432</v>
      </c>
      <c r="D33" s="17"/>
      <c r="E33" s="18">
        <v>2988888</v>
      </c>
      <c r="F33" s="19">
        <v>769166</v>
      </c>
      <c r="G33" s="19">
        <v>144280</v>
      </c>
      <c r="H33" s="36">
        <v>73947</v>
      </c>
      <c r="I33" s="36">
        <v>99665</v>
      </c>
      <c r="J33" s="36">
        <v>317892</v>
      </c>
      <c r="K33" s="19">
        <v>165349</v>
      </c>
      <c r="L33" s="19">
        <v>103418</v>
      </c>
      <c r="M33" s="19">
        <v>91047</v>
      </c>
      <c r="N33" s="19">
        <v>359814</v>
      </c>
      <c r="O33" s="36">
        <v>8082</v>
      </c>
      <c r="P33" s="36">
        <v>-400533</v>
      </c>
      <c r="Q33" s="36">
        <v>655511</v>
      </c>
      <c r="R33" s="19">
        <v>263060</v>
      </c>
      <c r="S33" s="19">
        <v>286031</v>
      </c>
      <c r="T33" s="19">
        <v>50555</v>
      </c>
      <c r="U33" s="19">
        <v>-51442</v>
      </c>
      <c r="V33" s="36">
        <v>285144</v>
      </c>
      <c r="W33" s="36">
        <v>1225910</v>
      </c>
      <c r="X33" s="36">
        <v>769166</v>
      </c>
      <c r="Y33" s="19">
        <v>456744</v>
      </c>
      <c r="Z33" s="20">
        <v>59.38</v>
      </c>
      <c r="AA33" s="21">
        <v>769166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-15928108</v>
      </c>
      <c r="D35" s="17"/>
      <c r="E35" s="18">
        <v>-712461</v>
      </c>
      <c r="F35" s="19">
        <v>-13396358</v>
      </c>
      <c r="G35" s="19"/>
      <c r="H35" s="19"/>
      <c r="I35" s="19">
        <v>-1041523</v>
      </c>
      <c r="J35" s="19">
        <v>-1041523</v>
      </c>
      <c r="K35" s="19">
        <v>-11250</v>
      </c>
      <c r="L35" s="19">
        <v>-157405</v>
      </c>
      <c r="M35" s="19">
        <v>-5356724</v>
      </c>
      <c r="N35" s="19">
        <v>-5525379</v>
      </c>
      <c r="O35" s="19"/>
      <c r="P35" s="19"/>
      <c r="Q35" s="19">
        <v>-1029996</v>
      </c>
      <c r="R35" s="19">
        <v>-1029996</v>
      </c>
      <c r="S35" s="19"/>
      <c r="T35" s="19">
        <v>-178311</v>
      </c>
      <c r="U35" s="19">
        <v>-6912958</v>
      </c>
      <c r="V35" s="19">
        <v>-7091269</v>
      </c>
      <c r="W35" s="19">
        <v>-14688167</v>
      </c>
      <c r="X35" s="19">
        <v>-13396358</v>
      </c>
      <c r="Y35" s="19">
        <v>-1291809</v>
      </c>
      <c r="Z35" s="20">
        <v>9.64</v>
      </c>
      <c r="AA35" s="21">
        <v>-13396358</v>
      </c>
    </row>
    <row r="36" spans="1:27" ht="13.5">
      <c r="A36" s="23" t="s">
        <v>57</v>
      </c>
      <c r="B36" s="24"/>
      <c r="C36" s="25">
        <f aca="true" t="shared" si="2" ref="C36:Y36">SUM(C31:C35)</f>
        <v>32678642</v>
      </c>
      <c r="D36" s="25">
        <f>SUM(D31:D35)</f>
        <v>0</v>
      </c>
      <c r="E36" s="26">
        <f t="shared" si="2"/>
        <v>2276427</v>
      </c>
      <c r="F36" s="27">
        <f t="shared" si="2"/>
        <v>-12627192</v>
      </c>
      <c r="G36" s="27">
        <f t="shared" si="2"/>
        <v>144280</v>
      </c>
      <c r="H36" s="27">
        <f t="shared" si="2"/>
        <v>73947</v>
      </c>
      <c r="I36" s="27">
        <f t="shared" si="2"/>
        <v>-941858</v>
      </c>
      <c r="J36" s="27">
        <f t="shared" si="2"/>
        <v>-723631</v>
      </c>
      <c r="K36" s="27">
        <f t="shared" si="2"/>
        <v>154099</v>
      </c>
      <c r="L36" s="27">
        <f t="shared" si="2"/>
        <v>-53987</v>
      </c>
      <c r="M36" s="27">
        <f t="shared" si="2"/>
        <v>-5265677</v>
      </c>
      <c r="N36" s="27">
        <f t="shared" si="2"/>
        <v>-5165565</v>
      </c>
      <c r="O36" s="27">
        <f t="shared" si="2"/>
        <v>8082</v>
      </c>
      <c r="P36" s="27">
        <f t="shared" si="2"/>
        <v>-400533</v>
      </c>
      <c r="Q36" s="27">
        <f t="shared" si="2"/>
        <v>-374485</v>
      </c>
      <c r="R36" s="27">
        <f t="shared" si="2"/>
        <v>-766936</v>
      </c>
      <c r="S36" s="27">
        <f t="shared" si="2"/>
        <v>286031</v>
      </c>
      <c r="T36" s="27">
        <f t="shared" si="2"/>
        <v>-127756</v>
      </c>
      <c r="U36" s="27">
        <f t="shared" si="2"/>
        <v>-6964400</v>
      </c>
      <c r="V36" s="27">
        <f t="shared" si="2"/>
        <v>-6806125</v>
      </c>
      <c r="W36" s="27">
        <f t="shared" si="2"/>
        <v>-13462257</v>
      </c>
      <c r="X36" s="27">
        <f t="shared" si="2"/>
        <v>-12627192</v>
      </c>
      <c r="Y36" s="27">
        <f t="shared" si="2"/>
        <v>-835065</v>
      </c>
      <c r="Z36" s="28">
        <f>+IF(X36&lt;&gt;0,+(Y36/X36)*100,0)</f>
        <v>6.613228024092767</v>
      </c>
      <c r="AA36" s="29">
        <f>SUM(AA31:AA35)</f>
        <v>-12627192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-88217880</v>
      </c>
      <c r="D38" s="31">
        <f>+D17+D27+D36</f>
        <v>0</v>
      </c>
      <c r="E38" s="32">
        <f t="shared" si="3"/>
        <v>-90795890</v>
      </c>
      <c r="F38" s="33">
        <f t="shared" si="3"/>
        <v>-99709560</v>
      </c>
      <c r="G38" s="33">
        <f t="shared" si="3"/>
        <v>15979265</v>
      </c>
      <c r="H38" s="33">
        <f t="shared" si="3"/>
        <v>-82168009</v>
      </c>
      <c r="I38" s="33">
        <f t="shared" si="3"/>
        <v>-11687890</v>
      </c>
      <c r="J38" s="33">
        <f t="shared" si="3"/>
        <v>-77876634</v>
      </c>
      <c r="K38" s="33">
        <f t="shared" si="3"/>
        <v>16864629</v>
      </c>
      <c r="L38" s="33">
        <f t="shared" si="3"/>
        <v>3893112</v>
      </c>
      <c r="M38" s="33">
        <f t="shared" si="3"/>
        <v>-5346305</v>
      </c>
      <c r="N38" s="33">
        <f t="shared" si="3"/>
        <v>15411436</v>
      </c>
      <c r="O38" s="33">
        <f t="shared" si="3"/>
        <v>-4242730</v>
      </c>
      <c r="P38" s="33">
        <f t="shared" si="3"/>
        <v>3998370</v>
      </c>
      <c r="Q38" s="33">
        <f t="shared" si="3"/>
        <v>45094168</v>
      </c>
      <c r="R38" s="33">
        <f t="shared" si="3"/>
        <v>44849808</v>
      </c>
      <c r="S38" s="33">
        <f t="shared" si="3"/>
        <v>-19892508</v>
      </c>
      <c r="T38" s="33">
        <f t="shared" si="3"/>
        <v>7452364</v>
      </c>
      <c r="U38" s="33">
        <f t="shared" si="3"/>
        <v>-43341773</v>
      </c>
      <c r="V38" s="33">
        <f t="shared" si="3"/>
        <v>-55781917</v>
      </c>
      <c r="W38" s="33">
        <f t="shared" si="3"/>
        <v>-73397307</v>
      </c>
      <c r="X38" s="33">
        <f t="shared" si="3"/>
        <v>-99709560</v>
      </c>
      <c r="Y38" s="33">
        <f t="shared" si="3"/>
        <v>26312253</v>
      </c>
      <c r="Z38" s="34">
        <f>+IF(X38&lt;&gt;0,+(Y38/X38)*100,0)</f>
        <v>-26.38889691219177</v>
      </c>
      <c r="AA38" s="35">
        <f>+AA17+AA27+AA36</f>
        <v>-99709560</v>
      </c>
    </row>
    <row r="39" spans="1:27" ht="13.5">
      <c r="A39" s="22" t="s">
        <v>59</v>
      </c>
      <c r="B39" s="16"/>
      <c r="C39" s="31">
        <v>540390976</v>
      </c>
      <c r="D39" s="31"/>
      <c r="E39" s="32">
        <v>363285582</v>
      </c>
      <c r="F39" s="33">
        <v>452173094</v>
      </c>
      <c r="G39" s="33">
        <v>452173094</v>
      </c>
      <c r="H39" s="33">
        <v>468152359</v>
      </c>
      <c r="I39" s="33">
        <v>385984350</v>
      </c>
      <c r="J39" s="33">
        <v>452173094</v>
      </c>
      <c r="K39" s="33">
        <v>374296460</v>
      </c>
      <c r="L39" s="33">
        <v>391161089</v>
      </c>
      <c r="M39" s="33">
        <v>395054201</v>
      </c>
      <c r="N39" s="33">
        <v>374296460</v>
      </c>
      <c r="O39" s="33">
        <v>389707896</v>
      </c>
      <c r="P39" s="33">
        <v>385465166</v>
      </c>
      <c r="Q39" s="33">
        <v>389463536</v>
      </c>
      <c r="R39" s="33">
        <v>389707896</v>
      </c>
      <c r="S39" s="33">
        <v>434557704</v>
      </c>
      <c r="T39" s="33">
        <v>414665196</v>
      </c>
      <c r="U39" s="33">
        <v>422117560</v>
      </c>
      <c r="V39" s="33">
        <v>434557704</v>
      </c>
      <c r="W39" s="33">
        <v>452173094</v>
      </c>
      <c r="X39" s="33">
        <v>452173094</v>
      </c>
      <c r="Y39" s="33"/>
      <c r="Z39" s="34"/>
      <c r="AA39" s="35">
        <v>452173094</v>
      </c>
    </row>
    <row r="40" spans="1:27" ht="13.5">
      <c r="A40" s="41" t="s">
        <v>60</v>
      </c>
      <c r="B40" s="42"/>
      <c r="C40" s="43">
        <v>452173094</v>
      </c>
      <c r="D40" s="43"/>
      <c r="E40" s="44">
        <v>272489692</v>
      </c>
      <c r="F40" s="45">
        <v>352463534</v>
      </c>
      <c r="G40" s="45">
        <v>468152359</v>
      </c>
      <c r="H40" s="45">
        <v>385984350</v>
      </c>
      <c r="I40" s="45">
        <v>374296460</v>
      </c>
      <c r="J40" s="45">
        <v>374296460</v>
      </c>
      <c r="K40" s="45">
        <v>391161089</v>
      </c>
      <c r="L40" s="45">
        <v>395054201</v>
      </c>
      <c r="M40" s="45">
        <v>389707896</v>
      </c>
      <c r="N40" s="45">
        <v>389707896</v>
      </c>
      <c r="O40" s="45">
        <v>385465166</v>
      </c>
      <c r="P40" s="45">
        <v>389463536</v>
      </c>
      <c r="Q40" s="45">
        <v>434557704</v>
      </c>
      <c r="R40" s="45">
        <v>385465166</v>
      </c>
      <c r="S40" s="45">
        <v>414665196</v>
      </c>
      <c r="T40" s="45">
        <v>422117560</v>
      </c>
      <c r="U40" s="45">
        <v>378775787</v>
      </c>
      <c r="V40" s="45">
        <v>378775787</v>
      </c>
      <c r="W40" s="45">
        <v>378775787</v>
      </c>
      <c r="X40" s="45">
        <v>352463534</v>
      </c>
      <c r="Y40" s="45">
        <v>26312253</v>
      </c>
      <c r="Z40" s="46">
        <v>7.47</v>
      </c>
      <c r="AA40" s="47">
        <v>352463534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106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6836530</v>
      </c>
      <c r="F6" s="19">
        <v>6838</v>
      </c>
      <c r="G6" s="19">
        <v>65047</v>
      </c>
      <c r="H6" s="19">
        <v>219887</v>
      </c>
      <c r="I6" s="19">
        <v>670356</v>
      </c>
      <c r="J6" s="19">
        <v>955290</v>
      </c>
      <c r="K6" s="19">
        <v>3020911</v>
      </c>
      <c r="L6" s="19">
        <v>1637274</v>
      </c>
      <c r="M6" s="19">
        <v>116244</v>
      </c>
      <c r="N6" s="19">
        <v>4774429</v>
      </c>
      <c r="O6" s="19">
        <v>123784</v>
      </c>
      <c r="P6" s="19">
        <v>90942</v>
      </c>
      <c r="Q6" s="19">
        <v>510063</v>
      </c>
      <c r="R6" s="19">
        <v>724789</v>
      </c>
      <c r="S6" s="19">
        <v>152218</v>
      </c>
      <c r="T6" s="19"/>
      <c r="U6" s="19">
        <v>69832</v>
      </c>
      <c r="V6" s="19">
        <v>222050</v>
      </c>
      <c r="W6" s="19">
        <v>6676558</v>
      </c>
      <c r="X6" s="19">
        <v>6838</v>
      </c>
      <c r="Y6" s="19">
        <v>6669720</v>
      </c>
      <c r="Z6" s="20">
        <v>97539.05</v>
      </c>
      <c r="AA6" s="21">
        <v>6838</v>
      </c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5366775</v>
      </c>
      <c r="D8" s="17"/>
      <c r="E8" s="18">
        <v>647141</v>
      </c>
      <c r="F8" s="19">
        <v>759</v>
      </c>
      <c r="G8" s="19">
        <v>1499814</v>
      </c>
      <c r="H8" s="19">
        <v>638914</v>
      </c>
      <c r="I8" s="19">
        <v>212887</v>
      </c>
      <c r="J8" s="19">
        <v>2351615</v>
      </c>
      <c r="K8" s="19">
        <v>34841</v>
      </c>
      <c r="L8" s="19">
        <v>114708</v>
      </c>
      <c r="M8" s="19">
        <v>39761</v>
      </c>
      <c r="N8" s="19">
        <v>189310</v>
      </c>
      <c r="O8" s="19">
        <v>118457</v>
      </c>
      <c r="P8" s="19">
        <v>60914</v>
      </c>
      <c r="Q8" s="19">
        <v>72877</v>
      </c>
      <c r="R8" s="19">
        <v>252248</v>
      </c>
      <c r="S8" s="19">
        <v>92908</v>
      </c>
      <c r="T8" s="19">
        <v>92758</v>
      </c>
      <c r="U8" s="19">
        <v>19815</v>
      </c>
      <c r="V8" s="19">
        <v>205481</v>
      </c>
      <c r="W8" s="19">
        <v>2998654</v>
      </c>
      <c r="X8" s="19">
        <v>759</v>
      </c>
      <c r="Y8" s="19">
        <v>2997895</v>
      </c>
      <c r="Z8" s="20">
        <v>394979.58</v>
      </c>
      <c r="AA8" s="21">
        <v>759</v>
      </c>
    </row>
    <row r="9" spans="1:27" ht="13.5">
      <c r="A9" s="22" t="s">
        <v>36</v>
      </c>
      <c r="B9" s="16"/>
      <c r="C9" s="17">
        <v>103321024</v>
      </c>
      <c r="D9" s="17"/>
      <c r="E9" s="18">
        <v>113589999</v>
      </c>
      <c r="F9" s="19">
        <v>112378</v>
      </c>
      <c r="G9" s="19">
        <v>45295000</v>
      </c>
      <c r="H9" s="19">
        <v>2273000</v>
      </c>
      <c r="I9" s="19"/>
      <c r="J9" s="19">
        <v>47568000</v>
      </c>
      <c r="K9" s="19">
        <v>939000</v>
      </c>
      <c r="L9" s="19"/>
      <c r="M9" s="19">
        <v>36156000</v>
      </c>
      <c r="N9" s="19">
        <v>37095000</v>
      </c>
      <c r="O9" s="19"/>
      <c r="P9" s="19">
        <v>573700</v>
      </c>
      <c r="Q9" s="19">
        <v>34584000</v>
      </c>
      <c r="R9" s="19">
        <v>35157700</v>
      </c>
      <c r="S9" s="19"/>
      <c r="T9" s="19"/>
      <c r="U9" s="19"/>
      <c r="V9" s="19"/>
      <c r="W9" s="19">
        <v>119820700</v>
      </c>
      <c r="X9" s="19">
        <v>112378</v>
      </c>
      <c r="Y9" s="19">
        <v>119708322</v>
      </c>
      <c r="Z9" s="20">
        <v>106522.92</v>
      </c>
      <c r="AA9" s="21">
        <v>112378</v>
      </c>
    </row>
    <row r="10" spans="1:27" ht="13.5">
      <c r="A10" s="22" t="s">
        <v>37</v>
      </c>
      <c r="B10" s="16"/>
      <c r="C10" s="17">
        <v>57582976</v>
      </c>
      <c r="D10" s="17"/>
      <c r="E10" s="18">
        <v>47451000</v>
      </c>
      <c r="F10" s="19">
        <v>47451</v>
      </c>
      <c r="G10" s="19">
        <v>8374000</v>
      </c>
      <c r="H10" s="19">
        <v>1000000</v>
      </c>
      <c r="I10" s="19">
        <v>1000000</v>
      </c>
      <c r="J10" s="19">
        <v>10374000</v>
      </c>
      <c r="K10" s="19">
        <v>1000000</v>
      </c>
      <c r="L10" s="19">
        <v>1000000</v>
      </c>
      <c r="M10" s="19">
        <v>7552000</v>
      </c>
      <c r="N10" s="19">
        <v>9552000</v>
      </c>
      <c r="O10" s="19">
        <v>1000000</v>
      </c>
      <c r="P10" s="19">
        <v>1000000</v>
      </c>
      <c r="Q10" s="19">
        <v>11750000</v>
      </c>
      <c r="R10" s="19">
        <v>13750000</v>
      </c>
      <c r="S10" s="19"/>
      <c r="T10" s="19"/>
      <c r="U10" s="19"/>
      <c r="V10" s="19"/>
      <c r="W10" s="19">
        <v>33676000</v>
      </c>
      <c r="X10" s="19">
        <v>47451</v>
      </c>
      <c r="Y10" s="19">
        <v>33628549</v>
      </c>
      <c r="Z10" s="20">
        <v>70870.05</v>
      </c>
      <c r="AA10" s="21">
        <v>47451</v>
      </c>
    </row>
    <row r="11" spans="1:27" ht="13.5">
      <c r="A11" s="22" t="s">
        <v>38</v>
      </c>
      <c r="B11" s="16"/>
      <c r="C11" s="17">
        <v>7300532</v>
      </c>
      <c r="D11" s="17"/>
      <c r="E11" s="18">
        <v>5167992</v>
      </c>
      <c r="F11" s="19">
        <v>7501</v>
      </c>
      <c r="G11" s="19">
        <v>535248</v>
      </c>
      <c r="H11" s="19">
        <v>1525615</v>
      </c>
      <c r="I11" s="19">
        <v>471250</v>
      </c>
      <c r="J11" s="19">
        <v>2532113</v>
      </c>
      <c r="K11" s="19">
        <v>767215</v>
      </c>
      <c r="L11" s="19">
        <v>1200506</v>
      </c>
      <c r="M11" s="19">
        <v>432897</v>
      </c>
      <c r="N11" s="19">
        <v>2400618</v>
      </c>
      <c r="O11" s="19">
        <v>604558</v>
      </c>
      <c r="P11" s="19">
        <v>748151</v>
      </c>
      <c r="Q11" s="19">
        <v>768515</v>
      </c>
      <c r="R11" s="19">
        <v>2121224</v>
      </c>
      <c r="S11" s="19">
        <v>636862</v>
      </c>
      <c r="T11" s="19">
        <v>1214453</v>
      </c>
      <c r="U11" s="19">
        <v>249122</v>
      </c>
      <c r="V11" s="19">
        <v>2100437</v>
      </c>
      <c r="W11" s="19">
        <v>9154392</v>
      </c>
      <c r="X11" s="19">
        <v>7501</v>
      </c>
      <c r="Y11" s="19">
        <v>9146891</v>
      </c>
      <c r="Z11" s="20">
        <v>121942.29</v>
      </c>
      <c r="AA11" s="21">
        <v>7501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-87121120</v>
      </c>
      <c r="D14" s="17"/>
      <c r="E14" s="18">
        <v>-127051932</v>
      </c>
      <c r="F14" s="19">
        <v>-111149</v>
      </c>
      <c r="G14" s="19">
        <v>-14414694</v>
      </c>
      <c r="H14" s="19">
        <v>-7536809</v>
      </c>
      <c r="I14" s="19">
        <v>-8078652</v>
      </c>
      <c r="J14" s="19">
        <v>-30030155</v>
      </c>
      <c r="K14" s="19">
        <v>-7524138</v>
      </c>
      <c r="L14" s="19">
        <v>-4133623</v>
      </c>
      <c r="M14" s="19">
        <v>-9119615</v>
      </c>
      <c r="N14" s="19">
        <v>-20777376</v>
      </c>
      <c r="O14" s="19">
        <v>-10324813</v>
      </c>
      <c r="P14" s="19">
        <v>-7002541</v>
      </c>
      <c r="Q14" s="19">
        <v>-13497302</v>
      </c>
      <c r="R14" s="19">
        <v>-30824656</v>
      </c>
      <c r="S14" s="19">
        <v>-16655684</v>
      </c>
      <c r="T14" s="19">
        <v>-16805583</v>
      </c>
      <c r="U14" s="19">
        <v>-9439807</v>
      </c>
      <c r="V14" s="19">
        <v>-42901074</v>
      </c>
      <c r="W14" s="19">
        <v>-124533261</v>
      </c>
      <c r="X14" s="19">
        <v>-111149</v>
      </c>
      <c r="Y14" s="19">
        <v>-124422112</v>
      </c>
      <c r="Z14" s="20">
        <v>111941.73</v>
      </c>
      <c r="AA14" s="21">
        <v>-111149</v>
      </c>
    </row>
    <row r="15" spans="1:27" ht="13.5">
      <c r="A15" s="22" t="s">
        <v>42</v>
      </c>
      <c r="B15" s="16"/>
      <c r="C15" s="17">
        <v>-11870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86438317</v>
      </c>
      <c r="D17" s="25">
        <f>SUM(D6:D16)</f>
        <v>0</v>
      </c>
      <c r="E17" s="26">
        <f t="shared" si="0"/>
        <v>46640730</v>
      </c>
      <c r="F17" s="27">
        <f t="shared" si="0"/>
        <v>63778</v>
      </c>
      <c r="G17" s="27">
        <f t="shared" si="0"/>
        <v>41354415</v>
      </c>
      <c r="H17" s="27">
        <f t="shared" si="0"/>
        <v>-1879393</v>
      </c>
      <c r="I17" s="27">
        <f t="shared" si="0"/>
        <v>-5724159</v>
      </c>
      <c r="J17" s="27">
        <f t="shared" si="0"/>
        <v>33750863</v>
      </c>
      <c r="K17" s="27">
        <f t="shared" si="0"/>
        <v>-1762171</v>
      </c>
      <c r="L17" s="27">
        <f t="shared" si="0"/>
        <v>-181135</v>
      </c>
      <c r="M17" s="27">
        <f t="shared" si="0"/>
        <v>35177287</v>
      </c>
      <c r="N17" s="27">
        <f t="shared" si="0"/>
        <v>33233981</v>
      </c>
      <c r="O17" s="27">
        <f t="shared" si="0"/>
        <v>-8478014</v>
      </c>
      <c r="P17" s="27">
        <f t="shared" si="0"/>
        <v>-4528834</v>
      </c>
      <c r="Q17" s="27">
        <f t="shared" si="0"/>
        <v>34188153</v>
      </c>
      <c r="R17" s="27">
        <f t="shared" si="0"/>
        <v>21181305</v>
      </c>
      <c r="S17" s="27">
        <f t="shared" si="0"/>
        <v>-15773696</v>
      </c>
      <c r="T17" s="27">
        <f t="shared" si="0"/>
        <v>-15498372</v>
      </c>
      <c r="U17" s="27">
        <f t="shared" si="0"/>
        <v>-9101038</v>
      </c>
      <c r="V17" s="27">
        <f t="shared" si="0"/>
        <v>-40373106</v>
      </c>
      <c r="W17" s="27">
        <f t="shared" si="0"/>
        <v>47793043</v>
      </c>
      <c r="X17" s="27">
        <f t="shared" si="0"/>
        <v>63778</v>
      </c>
      <c r="Y17" s="27">
        <f t="shared" si="0"/>
        <v>47729265</v>
      </c>
      <c r="Z17" s="28">
        <f>+IF(X17&lt;&gt;0,+(Y17/X17)*100,0)</f>
        <v>74836.56590046725</v>
      </c>
      <c r="AA17" s="29">
        <f>SUM(AA6:AA16)</f>
        <v>63778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-53726007</v>
      </c>
      <c r="D26" s="17"/>
      <c r="E26" s="18">
        <v>-79070750</v>
      </c>
      <c r="F26" s="19">
        <v>-81929</v>
      </c>
      <c r="G26" s="19">
        <v>-248587</v>
      </c>
      <c r="H26" s="19">
        <v>-2880981</v>
      </c>
      <c r="I26" s="19">
        <v>-7376011</v>
      </c>
      <c r="J26" s="19">
        <v>-10505579</v>
      </c>
      <c r="K26" s="19">
        <v>-3019669</v>
      </c>
      <c r="L26" s="19">
        <v>-1813677</v>
      </c>
      <c r="M26" s="19">
        <v>-8343112</v>
      </c>
      <c r="N26" s="19">
        <v>-13176458</v>
      </c>
      <c r="O26" s="19">
        <v>-3921405</v>
      </c>
      <c r="P26" s="19">
        <v>-2442033</v>
      </c>
      <c r="Q26" s="19">
        <v>-4667532</v>
      </c>
      <c r="R26" s="19">
        <v>-11030970</v>
      </c>
      <c r="S26" s="19">
        <v>-371128</v>
      </c>
      <c r="T26" s="19">
        <v>554970</v>
      </c>
      <c r="U26" s="19">
        <v>-10920128</v>
      </c>
      <c r="V26" s="19">
        <v>-10736286</v>
      </c>
      <c r="W26" s="19">
        <v>-45449293</v>
      </c>
      <c r="X26" s="19">
        <v>-81929</v>
      </c>
      <c r="Y26" s="19">
        <v>-45367364</v>
      </c>
      <c r="Z26" s="20">
        <v>55374</v>
      </c>
      <c r="AA26" s="21">
        <v>-81929</v>
      </c>
    </row>
    <row r="27" spans="1:27" ht="13.5">
      <c r="A27" s="23" t="s">
        <v>51</v>
      </c>
      <c r="B27" s="24"/>
      <c r="C27" s="25">
        <f aca="true" t="shared" si="1" ref="C27:Y27">SUM(C21:C26)</f>
        <v>-53726007</v>
      </c>
      <c r="D27" s="25">
        <f>SUM(D21:D26)</f>
        <v>0</v>
      </c>
      <c r="E27" s="26">
        <f t="shared" si="1"/>
        <v>-79070750</v>
      </c>
      <c r="F27" s="27">
        <f t="shared" si="1"/>
        <v>-81929</v>
      </c>
      <c r="G27" s="27">
        <f t="shared" si="1"/>
        <v>-248587</v>
      </c>
      <c r="H27" s="27">
        <f t="shared" si="1"/>
        <v>-2880981</v>
      </c>
      <c r="I27" s="27">
        <f t="shared" si="1"/>
        <v>-7376011</v>
      </c>
      <c r="J27" s="27">
        <f t="shared" si="1"/>
        <v>-10505579</v>
      </c>
      <c r="K27" s="27">
        <f t="shared" si="1"/>
        <v>-3019669</v>
      </c>
      <c r="L27" s="27">
        <f t="shared" si="1"/>
        <v>-1813677</v>
      </c>
      <c r="M27" s="27">
        <f t="shared" si="1"/>
        <v>-8343112</v>
      </c>
      <c r="N27" s="27">
        <f t="shared" si="1"/>
        <v>-13176458</v>
      </c>
      <c r="O27" s="27">
        <f t="shared" si="1"/>
        <v>-3921405</v>
      </c>
      <c r="P27" s="27">
        <f t="shared" si="1"/>
        <v>-2442033</v>
      </c>
      <c r="Q27" s="27">
        <f t="shared" si="1"/>
        <v>-4667532</v>
      </c>
      <c r="R27" s="27">
        <f t="shared" si="1"/>
        <v>-11030970</v>
      </c>
      <c r="S27" s="27">
        <f t="shared" si="1"/>
        <v>-371128</v>
      </c>
      <c r="T27" s="27">
        <f t="shared" si="1"/>
        <v>554970</v>
      </c>
      <c r="U27" s="27">
        <f t="shared" si="1"/>
        <v>-10920128</v>
      </c>
      <c r="V27" s="27">
        <f t="shared" si="1"/>
        <v>-10736286</v>
      </c>
      <c r="W27" s="27">
        <f t="shared" si="1"/>
        <v>-45449293</v>
      </c>
      <c r="X27" s="27">
        <f t="shared" si="1"/>
        <v>-81929</v>
      </c>
      <c r="Y27" s="27">
        <f t="shared" si="1"/>
        <v>-45367364</v>
      </c>
      <c r="Z27" s="28">
        <f>+IF(X27&lt;&gt;0,+(Y27/X27)*100,0)</f>
        <v>55373.999438538245</v>
      </c>
      <c r="AA27" s="29">
        <f>SUM(AA21:AA26)</f>
        <v>-81929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32712310</v>
      </c>
      <c r="D38" s="31">
        <f>+D17+D27+D36</f>
        <v>0</v>
      </c>
      <c r="E38" s="32">
        <f t="shared" si="3"/>
        <v>-32430020</v>
      </c>
      <c r="F38" s="33">
        <f t="shared" si="3"/>
        <v>-18151</v>
      </c>
      <c r="G38" s="33">
        <f t="shared" si="3"/>
        <v>41105828</v>
      </c>
      <c r="H38" s="33">
        <f t="shared" si="3"/>
        <v>-4760374</v>
      </c>
      <c r="I38" s="33">
        <f t="shared" si="3"/>
        <v>-13100170</v>
      </c>
      <c r="J38" s="33">
        <f t="shared" si="3"/>
        <v>23245284</v>
      </c>
      <c r="K38" s="33">
        <f t="shared" si="3"/>
        <v>-4781840</v>
      </c>
      <c r="L38" s="33">
        <f t="shared" si="3"/>
        <v>-1994812</v>
      </c>
      <c r="M38" s="33">
        <f t="shared" si="3"/>
        <v>26834175</v>
      </c>
      <c r="N38" s="33">
        <f t="shared" si="3"/>
        <v>20057523</v>
      </c>
      <c r="O38" s="33">
        <f t="shared" si="3"/>
        <v>-12399419</v>
      </c>
      <c r="P38" s="33">
        <f t="shared" si="3"/>
        <v>-6970867</v>
      </c>
      <c r="Q38" s="33">
        <f t="shared" si="3"/>
        <v>29520621</v>
      </c>
      <c r="R38" s="33">
        <f t="shared" si="3"/>
        <v>10150335</v>
      </c>
      <c r="S38" s="33">
        <f t="shared" si="3"/>
        <v>-16144824</v>
      </c>
      <c r="T38" s="33">
        <f t="shared" si="3"/>
        <v>-14943402</v>
      </c>
      <c r="U38" s="33">
        <f t="shared" si="3"/>
        <v>-20021166</v>
      </c>
      <c r="V38" s="33">
        <f t="shared" si="3"/>
        <v>-51109392</v>
      </c>
      <c r="W38" s="33">
        <f t="shared" si="3"/>
        <v>2343750</v>
      </c>
      <c r="X38" s="33">
        <f t="shared" si="3"/>
        <v>-18151</v>
      </c>
      <c r="Y38" s="33">
        <f t="shared" si="3"/>
        <v>2361901</v>
      </c>
      <c r="Z38" s="34">
        <f>+IF(X38&lt;&gt;0,+(Y38/X38)*100,0)</f>
        <v>-13012.511707343947</v>
      </c>
      <c r="AA38" s="35">
        <f>+AA17+AA27+AA36</f>
        <v>-18151</v>
      </c>
    </row>
    <row r="39" spans="1:27" ht="13.5">
      <c r="A39" s="22" t="s">
        <v>59</v>
      </c>
      <c r="B39" s="16"/>
      <c r="C39" s="31">
        <v>76667391</v>
      </c>
      <c r="D39" s="31"/>
      <c r="E39" s="32">
        <v>84616000</v>
      </c>
      <c r="F39" s="33">
        <v>109380</v>
      </c>
      <c r="G39" s="33">
        <v>109379701</v>
      </c>
      <c r="H39" s="33">
        <v>150485529</v>
      </c>
      <c r="I39" s="33">
        <v>145725155</v>
      </c>
      <c r="J39" s="33">
        <v>109379701</v>
      </c>
      <c r="K39" s="33">
        <v>132624985</v>
      </c>
      <c r="L39" s="33">
        <v>127843145</v>
      </c>
      <c r="M39" s="33">
        <v>125848333</v>
      </c>
      <c r="N39" s="33">
        <v>132624985</v>
      </c>
      <c r="O39" s="33">
        <v>152682508</v>
      </c>
      <c r="P39" s="33">
        <v>140283089</v>
      </c>
      <c r="Q39" s="33">
        <v>133312222</v>
      </c>
      <c r="R39" s="33">
        <v>152682508</v>
      </c>
      <c r="S39" s="33">
        <v>162832843</v>
      </c>
      <c r="T39" s="33">
        <v>146688019</v>
      </c>
      <c r="U39" s="33">
        <v>131744617</v>
      </c>
      <c r="V39" s="33">
        <v>162832843</v>
      </c>
      <c r="W39" s="33">
        <v>109379701</v>
      </c>
      <c r="X39" s="33">
        <v>109380</v>
      </c>
      <c r="Y39" s="33">
        <v>109270321</v>
      </c>
      <c r="Z39" s="34">
        <v>99899.73</v>
      </c>
      <c r="AA39" s="35">
        <v>109380</v>
      </c>
    </row>
    <row r="40" spans="1:27" ht="13.5">
      <c r="A40" s="41" t="s">
        <v>60</v>
      </c>
      <c r="B40" s="42"/>
      <c r="C40" s="43">
        <v>109379701</v>
      </c>
      <c r="D40" s="43"/>
      <c r="E40" s="44">
        <v>52185980</v>
      </c>
      <c r="F40" s="45">
        <v>91229</v>
      </c>
      <c r="G40" s="45">
        <v>150485529</v>
      </c>
      <c r="H40" s="45">
        <v>145725155</v>
      </c>
      <c r="I40" s="45">
        <v>132624985</v>
      </c>
      <c r="J40" s="45">
        <v>132624985</v>
      </c>
      <c r="K40" s="45">
        <v>127843145</v>
      </c>
      <c r="L40" s="45">
        <v>125848333</v>
      </c>
      <c r="M40" s="45">
        <v>152682508</v>
      </c>
      <c r="N40" s="45">
        <v>152682508</v>
      </c>
      <c r="O40" s="45">
        <v>140283089</v>
      </c>
      <c r="P40" s="45">
        <v>133312222</v>
      </c>
      <c r="Q40" s="45">
        <v>162832843</v>
      </c>
      <c r="R40" s="45">
        <v>140283089</v>
      </c>
      <c r="S40" s="45">
        <v>146688019</v>
      </c>
      <c r="T40" s="45">
        <v>131744617</v>
      </c>
      <c r="U40" s="45">
        <v>111723451</v>
      </c>
      <c r="V40" s="45">
        <v>111723451</v>
      </c>
      <c r="W40" s="45">
        <v>111723451</v>
      </c>
      <c r="X40" s="45">
        <v>91229</v>
      </c>
      <c r="Y40" s="45">
        <v>111632222</v>
      </c>
      <c r="Z40" s="46">
        <v>122364.84</v>
      </c>
      <c r="AA40" s="47">
        <v>91229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107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14074318</v>
      </c>
      <c r="D6" s="17"/>
      <c r="E6" s="18">
        <v>7993191</v>
      </c>
      <c r="F6" s="19">
        <v>8631560</v>
      </c>
      <c r="G6" s="19"/>
      <c r="H6" s="19"/>
      <c r="I6" s="19"/>
      <c r="J6" s="19"/>
      <c r="K6" s="19"/>
      <c r="L6" s="19">
        <v>7515200</v>
      </c>
      <c r="M6" s="19">
        <v>1116360</v>
      </c>
      <c r="N6" s="19">
        <v>8631560</v>
      </c>
      <c r="O6" s="19"/>
      <c r="P6" s="19">
        <v>81225</v>
      </c>
      <c r="Q6" s="19">
        <v>771500</v>
      </c>
      <c r="R6" s="19">
        <v>852725</v>
      </c>
      <c r="S6" s="19">
        <v>1506400</v>
      </c>
      <c r="T6" s="19">
        <v>2000</v>
      </c>
      <c r="U6" s="19">
        <v>350</v>
      </c>
      <c r="V6" s="19">
        <v>1508750</v>
      </c>
      <c r="W6" s="19">
        <v>10993035</v>
      </c>
      <c r="X6" s="19">
        <v>8631560</v>
      </c>
      <c r="Y6" s="19">
        <v>2361475</v>
      </c>
      <c r="Z6" s="20">
        <v>27.36</v>
      </c>
      <c r="AA6" s="21">
        <v>8631560</v>
      </c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2810366</v>
      </c>
      <c r="D8" s="17"/>
      <c r="E8" s="18">
        <v>2502870</v>
      </c>
      <c r="F8" s="19">
        <v>8735346</v>
      </c>
      <c r="G8" s="19">
        <v>797923</v>
      </c>
      <c r="H8" s="19">
        <v>87512</v>
      </c>
      <c r="I8" s="19">
        <v>2059627</v>
      </c>
      <c r="J8" s="19">
        <v>2945062</v>
      </c>
      <c r="K8" s="19">
        <v>162602</v>
      </c>
      <c r="L8" s="19">
        <v>2828905</v>
      </c>
      <c r="M8" s="19">
        <v>164299</v>
      </c>
      <c r="N8" s="19">
        <v>3155806</v>
      </c>
      <c r="O8" s="19">
        <v>1373867</v>
      </c>
      <c r="P8" s="19">
        <v>38190</v>
      </c>
      <c r="Q8" s="19">
        <v>81021</v>
      </c>
      <c r="R8" s="19">
        <v>1493078</v>
      </c>
      <c r="S8" s="19">
        <v>489997</v>
      </c>
      <c r="T8" s="19">
        <v>119361</v>
      </c>
      <c r="U8" s="19">
        <v>1630180</v>
      </c>
      <c r="V8" s="19">
        <v>2239538</v>
      </c>
      <c r="W8" s="19">
        <v>9833484</v>
      </c>
      <c r="X8" s="19">
        <v>8735346</v>
      </c>
      <c r="Y8" s="19">
        <v>1098138</v>
      </c>
      <c r="Z8" s="20">
        <v>12.57</v>
      </c>
      <c r="AA8" s="21">
        <v>8735346</v>
      </c>
    </row>
    <row r="9" spans="1:27" ht="13.5">
      <c r="A9" s="22" t="s">
        <v>36</v>
      </c>
      <c r="B9" s="16"/>
      <c r="C9" s="17">
        <v>81809400</v>
      </c>
      <c r="D9" s="17"/>
      <c r="E9" s="18">
        <v>89590000</v>
      </c>
      <c r="F9" s="19">
        <v>89590000</v>
      </c>
      <c r="G9" s="19">
        <v>35852000</v>
      </c>
      <c r="H9" s="19">
        <v>7305000</v>
      </c>
      <c r="I9" s="19">
        <v>4000000</v>
      </c>
      <c r="J9" s="19">
        <v>47157000</v>
      </c>
      <c r="K9" s="19"/>
      <c r="L9" s="19">
        <v>569000</v>
      </c>
      <c r="M9" s="19">
        <v>23801000</v>
      </c>
      <c r="N9" s="19">
        <v>24370000</v>
      </c>
      <c r="O9" s="19"/>
      <c r="P9" s="19">
        <v>378000</v>
      </c>
      <c r="Q9" s="19">
        <v>17851000</v>
      </c>
      <c r="R9" s="19">
        <v>18229000</v>
      </c>
      <c r="S9" s="19"/>
      <c r="T9" s="19"/>
      <c r="U9" s="19">
        <v>166000</v>
      </c>
      <c r="V9" s="19">
        <v>166000</v>
      </c>
      <c r="W9" s="19">
        <v>89922000</v>
      </c>
      <c r="X9" s="19">
        <v>89590000</v>
      </c>
      <c r="Y9" s="19">
        <v>332000</v>
      </c>
      <c r="Z9" s="20">
        <v>0.37</v>
      </c>
      <c r="AA9" s="21">
        <v>89590000</v>
      </c>
    </row>
    <row r="10" spans="1:27" ht="13.5">
      <c r="A10" s="22" t="s">
        <v>37</v>
      </c>
      <c r="B10" s="16"/>
      <c r="C10" s="17">
        <v>21689000</v>
      </c>
      <c r="D10" s="17"/>
      <c r="E10" s="18">
        <v>21301000</v>
      </c>
      <c r="F10" s="19">
        <v>17801000</v>
      </c>
      <c r="G10" s="19">
        <v>6907000</v>
      </c>
      <c r="H10" s="19"/>
      <c r="I10" s="19"/>
      <c r="J10" s="19">
        <v>6907000</v>
      </c>
      <c r="K10" s="19"/>
      <c r="L10" s="19"/>
      <c r="M10" s="19">
        <v>4307000</v>
      </c>
      <c r="N10" s="19">
        <v>4307000</v>
      </c>
      <c r="O10" s="19"/>
      <c r="P10" s="19"/>
      <c r="Q10" s="19">
        <v>10087000</v>
      </c>
      <c r="R10" s="19">
        <v>10087000</v>
      </c>
      <c r="S10" s="19"/>
      <c r="T10" s="19"/>
      <c r="U10" s="19"/>
      <c r="V10" s="19"/>
      <c r="W10" s="19">
        <v>21301000</v>
      </c>
      <c r="X10" s="19">
        <v>17801000</v>
      </c>
      <c r="Y10" s="19">
        <v>3500000</v>
      </c>
      <c r="Z10" s="20">
        <v>19.66</v>
      </c>
      <c r="AA10" s="21">
        <v>17801000</v>
      </c>
    </row>
    <row r="11" spans="1:27" ht="13.5">
      <c r="A11" s="22" t="s">
        <v>38</v>
      </c>
      <c r="B11" s="16"/>
      <c r="C11" s="17">
        <v>2313060</v>
      </c>
      <c r="D11" s="17"/>
      <c r="E11" s="18">
        <v>2322178</v>
      </c>
      <c r="F11" s="19">
        <v>2651354</v>
      </c>
      <c r="G11" s="19">
        <v>168962</v>
      </c>
      <c r="H11" s="19">
        <v>186324</v>
      </c>
      <c r="I11" s="19">
        <v>245897</v>
      </c>
      <c r="J11" s="19">
        <v>601183</v>
      </c>
      <c r="K11" s="19">
        <v>281597</v>
      </c>
      <c r="L11" s="19">
        <v>19802</v>
      </c>
      <c r="M11" s="19">
        <v>199009</v>
      </c>
      <c r="N11" s="19">
        <v>500408</v>
      </c>
      <c r="O11" s="19">
        <v>243983</v>
      </c>
      <c r="P11" s="19">
        <v>202733</v>
      </c>
      <c r="Q11" s="19">
        <v>164420</v>
      </c>
      <c r="R11" s="19">
        <v>611136</v>
      </c>
      <c r="S11" s="19">
        <v>218026</v>
      </c>
      <c r="T11" s="19">
        <v>224692</v>
      </c>
      <c r="U11" s="19">
        <v>231516</v>
      </c>
      <c r="V11" s="19">
        <v>674234</v>
      </c>
      <c r="W11" s="19">
        <v>2386961</v>
      </c>
      <c r="X11" s="19">
        <v>2651354</v>
      </c>
      <c r="Y11" s="19">
        <v>-264393</v>
      </c>
      <c r="Z11" s="20">
        <v>-9.97</v>
      </c>
      <c r="AA11" s="21">
        <v>2651354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-69230982</v>
      </c>
      <c r="D14" s="17"/>
      <c r="E14" s="18">
        <v>-73646631</v>
      </c>
      <c r="F14" s="19">
        <v>-80137146</v>
      </c>
      <c r="G14" s="19">
        <v>-24405644</v>
      </c>
      <c r="H14" s="19">
        <v>-7122020</v>
      </c>
      <c r="I14" s="19">
        <v>-3698929</v>
      </c>
      <c r="J14" s="19">
        <v>-35226593</v>
      </c>
      <c r="K14" s="19">
        <v>-7127702</v>
      </c>
      <c r="L14" s="19">
        <v>-8674632</v>
      </c>
      <c r="M14" s="19">
        <v>-7087094</v>
      </c>
      <c r="N14" s="19">
        <v>-22889428</v>
      </c>
      <c r="O14" s="19">
        <v>-3867751</v>
      </c>
      <c r="P14" s="19">
        <v>-6481787</v>
      </c>
      <c r="Q14" s="19">
        <v>-7125206</v>
      </c>
      <c r="R14" s="19">
        <v>-17474744</v>
      </c>
      <c r="S14" s="19">
        <v>-7982575</v>
      </c>
      <c r="T14" s="19">
        <v>-4918784</v>
      </c>
      <c r="U14" s="19">
        <v>-6838769</v>
      </c>
      <c r="V14" s="19">
        <v>-19740128</v>
      </c>
      <c r="W14" s="19">
        <v>-95330893</v>
      </c>
      <c r="X14" s="19">
        <v>-80137146</v>
      </c>
      <c r="Y14" s="19">
        <v>-15193747</v>
      </c>
      <c r="Z14" s="20">
        <v>18.96</v>
      </c>
      <c r="AA14" s="21">
        <v>-80137146</v>
      </c>
    </row>
    <row r="15" spans="1:27" ht="13.5">
      <c r="A15" s="22" t="s">
        <v>42</v>
      </c>
      <c r="B15" s="16"/>
      <c r="C15" s="17">
        <v>-1519572</v>
      </c>
      <c r="D15" s="17"/>
      <c r="E15" s="18">
        <v>-1150265</v>
      </c>
      <c r="F15" s="19">
        <v>-716658</v>
      </c>
      <c r="G15" s="19">
        <v>-8558</v>
      </c>
      <c r="H15" s="19">
        <v>-94706</v>
      </c>
      <c r="I15" s="19">
        <v>-44724</v>
      </c>
      <c r="J15" s="19">
        <v>-147988</v>
      </c>
      <c r="K15" s="19">
        <v>-164431</v>
      </c>
      <c r="L15" s="19">
        <v>-37061</v>
      </c>
      <c r="M15" s="19">
        <v>-33497</v>
      </c>
      <c r="N15" s="19">
        <v>-234989</v>
      </c>
      <c r="O15" s="19">
        <v>-65871</v>
      </c>
      <c r="P15" s="19">
        <v>-23974</v>
      </c>
      <c r="Q15" s="19">
        <v>-21540</v>
      </c>
      <c r="R15" s="19">
        <v>-111385</v>
      </c>
      <c r="S15" s="19">
        <v>-104666</v>
      </c>
      <c r="T15" s="19">
        <v>-28126</v>
      </c>
      <c r="U15" s="19">
        <v>-60742</v>
      </c>
      <c r="V15" s="19">
        <v>-193534</v>
      </c>
      <c r="W15" s="19">
        <v>-687896</v>
      </c>
      <c r="X15" s="19">
        <v>-716658</v>
      </c>
      <c r="Y15" s="19">
        <v>28762</v>
      </c>
      <c r="Z15" s="20">
        <v>-4.01</v>
      </c>
      <c r="AA15" s="21">
        <v>-716658</v>
      </c>
    </row>
    <row r="16" spans="1:27" ht="13.5">
      <c r="A16" s="22" t="s">
        <v>43</v>
      </c>
      <c r="B16" s="16"/>
      <c r="C16" s="17">
        <v>-11785523</v>
      </c>
      <c r="D16" s="17"/>
      <c r="E16" s="18">
        <v>-16150000</v>
      </c>
      <c r="F16" s="19">
        <v>-15150397</v>
      </c>
      <c r="G16" s="19">
        <v>-1728593</v>
      </c>
      <c r="H16" s="19">
        <v>-128490</v>
      </c>
      <c r="I16" s="19">
        <v>-2443886</v>
      </c>
      <c r="J16" s="19">
        <v>-4300969</v>
      </c>
      <c r="K16" s="19">
        <v>-73755</v>
      </c>
      <c r="L16" s="19">
        <v>-94436</v>
      </c>
      <c r="M16" s="19"/>
      <c r="N16" s="19">
        <v>-168191</v>
      </c>
      <c r="O16" s="19">
        <v>-2141001</v>
      </c>
      <c r="P16" s="19">
        <v>-2111185</v>
      </c>
      <c r="Q16" s="19">
        <v>-13819</v>
      </c>
      <c r="R16" s="19">
        <v>-4266005</v>
      </c>
      <c r="S16" s="19">
        <v>-1486451</v>
      </c>
      <c r="T16" s="19">
        <v>-11161</v>
      </c>
      <c r="U16" s="19">
        <v>-4718837</v>
      </c>
      <c r="V16" s="19">
        <v>-6216449</v>
      </c>
      <c r="W16" s="19">
        <v>-14951614</v>
      </c>
      <c r="X16" s="19">
        <v>-15150397</v>
      </c>
      <c r="Y16" s="19">
        <v>198783</v>
      </c>
      <c r="Z16" s="20">
        <v>-1.31</v>
      </c>
      <c r="AA16" s="21">
        <v>-15150397</v>
      </c>
    </row>
    <row r="17" spans="1:27" ht="13.5">
      <c r="A17" s="23" t="s">
        <v>44</v>
      </c>
      <c r="B17" s="24"/>
      <c r="C17" s="25">
        <f aca="true" t="shared" si="0" ref="C17:Y17">SUM(C6:C16)</f>
        <v>40160067</v>
      </c>
      <c r="D17" s="25">
        <f>SUM(D6:D16)</f>
        <v>0</v>
      </c>
      <c r="E17" s="26">
        <f t="shared" si="0"/>
        <v>32762343</v>
      </c>
      <c r="F17" s="27">
        <f t="shared" si="0"/>
        <v>31405059</v>
      </c>
      <c r="G17" s="27">
        <f t="shared" si="0"/>
        <v>17583090</v>
      </c>
      <c r="H17" s="27">
        <f t="shared" si="0"/>
        <v>233620</v>
      </c>
      <c r="I17" s="27">
        <f t="shared" si="0"/>
        <v>117985</v>
      </c>
      <c r="J17" s="27">
        <f t="shared" si="0"/>
        <v>17934695</v>
      </c>
      <c r="K17" s="27">
        <f t="shared" si="0"/>
        <v>-6921689</v>
      </c>
      <c r="L17" s="27">
        <f t="shared" si="0"/>
        <v>2126778</v>
      </c>
      <c r="M17" s="27">
        <f t="shared" si="0"/>
        <v>22467077</v>
      </c>
      <c r="N17" s="27">
        <f t="shared" si="0"/>
        <v>17672166</v>
      </c>
      <c r="O17" s="27">
        <f t="shared" si="0"/>
        <v>-4456773</v>
      </c>
      <c r="P17" s="27">
        <f t="shared" si="0"/>
        <v>-7916798</v>
      </c>
      <c r="Q17" s="27">
        <f t="shared" si="0"/>
        <v>21794376</v>
      </c>
      <c r="R17" s="27">
        <f t="shared" si="0"/>
        <v>9420805</v>
      </c>
      <c r="S17" s="27">
        <f t="shared" si="0"/>
        <v>-7359269</v>
      </c>
      <c r="T17" s="27">
        <f t="shared" si="0"/>
        <v>-4612018</v>
      </c>
      <c r="U17" s="27">
        <f t="shared" si="0"/>
        <v>-9590302</v>
      </c>
      <c r="V17" s="27">
        <f t="shared" si="0"/>
        <v>-21561589</v>
      </c>
      <c r="W17" s="27">
        <f t="shared" si="0"/>
        <v>23466077</v>
      </c>
      <c r="X17" s="27">
        <f t="shared" si="0"/>
        <v>31405059</v>
      </c>
      <c r="Y17" s="27">
        <f t="shared" si="0"/>
        <v>-7938982</v>
      </c>
      <c r="Z17" s="28">
        <f>+IF(X17&lt;&gt;0,+(Y17/X17)*100,0)</f>
        <v>-25.279309298543268</v>
      </c>
      <c r="AA17" s="29">
        <f>SUM(AA6:AA16)</f>
        <v>31405059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12340</v>
      </c>
      <c r="D21" s="17"/>
      <c r="E21" s="18"/>
      <c r="F21" s="19"/>
      <c r="G21" s="36">
        <v>20000000</v>
      </c>
      <c r="H21" s="36"/>
      <c r="I21" s="36"/>
      <c r="J21" s="19">
        <v>20000000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20000000</v>
      </c>
      <c r="X21" s="19"/>
      <c r="Y21" s="36">
        <v>20000000</v>
      </c>
      <c r="Z21" s="37"/>
      <c r="AA21" s="38"/>
    </row>
    <row r="22" spans="1:27" ht="13.5">
      <c r="A22" s="22" t="s">
        <v>47</v>
      </c>
      <c r="B22" s="16"/>
      <c r="C22" s="17">
        <v>274998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1098793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-27388830</v>
      </c>
      <c r="D26" s="17"/>
      <c r="E26" s="18">
        <v>-25083817</v>
      </c>
      <c r="F26" s="19">
        <v>-24697229</v>
      </c>
      <c r="G26" s="19">
        <v>-4094843</v>
      </c>
      <c r="H26" s="19"/>
      <c r="I26" s="19">
        <v>-1726941</v>
      </c>
      <c r="J26" s="19">
        <v>-5821784</v>
      </c>
      <c r="K26" s="19">
        <v>-1571891</v>
      </c>
      <c r="L26" s="19">
        <v>-1409063</v>
      </c>
      <c r="M26" s="19">
        <v>-1903525</v>
      </c>
      <c r="N26" s="19">
        <v>-4884479</v>
      </c>
      <c r="O26" s="19">
        <v>-1222229</v>
      </c>
      <c r="P26" s="19">
        <v>-2105089</v>
      </c>
      <c r="Q26" s="19">
        <v>-2964994</v>
      </c>
      <c r="R26" s="19">
        <v>-6292312</v>
      </c>
      <c r="S26" s="19">
        <v>-1799770</v>
      </c>
      <c r="T26" s="19">
        <v>-2801084</v>
      </c>
      <c r="U26" s="19">
        <v>-5429610</v>
      </c>
      <c r="V26" s="19">
        <v>-10030464</v>
      </c>
      <c r="W26" s="19">
        <v>-27029039</v>
      </c>
      <c r="X26" s="19">
        <v>-24697229</v>
      </c>
      <c r="Y26" s="19">
        <v>-2331810</v>
      </c>
      <c r="Z26" s="20">
        <v>9.44</v>
      </c>
      <c r="AA26" s="21">
        <v>-24697229</v>
      </c>
    </row>
    <row r="27" spans="1:27" ht="13.5">
      <c r="A27" s="23" t="s">
        <v>51</v>
      </c>
      <c r="B27" s="24"/>
      <c r="C27" s="25">
        <f aca="true" t="shared" si="1" ref="C27:Y27">SUM(C21:C26)</f>
        <v>-26002699</v>
      </c>
      <c r="D27" s="25">
        <f>SUM(D21:D26)</f>
        <v>0</v>
      </c>
      <c r="E27" s="26">
        <f t="shared" si="1"/>
        <v>-25083817</v>
      </c>
      <c r="F27" s="27">
        <f t="shared" si="1"/>
        <v>-24697229</v>
      </c>
      <c r="G27" s="27">
        <f t="shared" si="1"/>
        <v>15905157</v>
      </c>
      <c r="H27" s="27">
        <f t="shared" si="1"/>
        <v>0</v>
      </c>
      <c r="I27" s="27">
        <f t="shared" si="1"/>
        <v>-1726941</v>
      </c>
      <c r="J27" s="27">
        <f t="shared" si="1"/>
        <v>14178216</v>
      </c>
      <c r="K27" s="27">
        <f t="shared" si="1"/>
        <v>-1571891</v>
      </c>
      <c r="L27" s="27">
        <f t="shared" si="1"/>
        <v>-1409063</v>
      </c>
      <c r="M27" s="27">
        <f t="shared" si="1"/>
        <v>-1903525</v>
      </c>
      <c r="N27" s="27">
        <f t="shared" si="1"/>
        <v>-4884479</v>
      </c>
      <c r="O27" s="27">
        <f t="shared" si="1"/>
        <v>-1222229</v>
      </c>
      <c r="P27" s="27">
        <f t="shared" si="1"/>
        <v>-2105089</v>
      </c>
      <c r="Q27" s="27">
        <f t="shared" si="1"/>
        <v>-2964994</v>
      </c>
      <c r="R27" s="27">
        <f t="shared" si="1"/>
        <v>-6292312</v>
      </c>
      <c r="S27" s="27">
        <f t="shared" si="1"/>
        <v>-1799770</v>
      </c>
      <c r="T27" s="27">
        <f t="shared" si="1"/>
        <v>-2801084</v>
      </c>
      <c r="U27" s="27">
        <f t="shared" si="1"/>
        <v>-5429610</v>
      </c>
      <c r="V27" s="27">
        <f t="shared" si="1"/>
        <v>-10030464</v>
      </c>
      <c r="W27" s="27">
        <f t="shared" si="1"/>
        <v>-7029039</v>
      </c>
      <c r="X27" s="27">
        <f t="shared" si="1"/>
        <v>-24697229</v>
      </c>
      <c r="Y27" s="27">
        <f t="shared" si="1"/>
        <v>17668190</v>
      </c>
      <c r="Z27" s="28">
        <f>+IF(X27&lt;&gt;0,+(Y27/X27)*100,0)</f>
        <v>-71.53915931216413</v>
      </c>
      <c r="AA27" s="29">
        <f>SUM(AA21:AA26)</f>
        <v>-24697229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-7043730</v>
      </c>
      <c r="D35" s="17"/>
      <c r="E35" s="18">
        <v>-7053050</v>
      </c>
      <c r="F35" s="19">
        <v>-7504580</v>
      </c>
      <c r="G35" s="19">
        <v>-88692</v>
      </c>
      <c r="H35" s="19">
        <v>-908340</v>
      </c>
      <c r="I35" s="19">
        <v>-497283</v>
      </c>
      <c r="J35" s="19">
        <v>-1494315</v>
      </c>
      <c r="K35" s="19">
        <v>-827159</v>
      </c>
      <c r="L35" s="19">
        <v>-504945</v>
      </c>
      <c r="M35" s="19">
        <v>-508510</v>
      </c>
      <c r="N35" s="19">
        <v>-1840614</v>
      </c>
      <c r="O35" s="19">
        <v>-925718</v>
      </c>
      <c r="P35" s="19">
        <v>-518033</v>
      </c>
      <c r="Q35" s="19">
        <v>-520467</v>
      </c>
      <c r="R35" s="19">
        <v>-1964218</v>
      </c>
      <c r="S35" s="19">
        <v>-425901</v>
      </c>
      <c r="T35" s="19">
        <v>-974920</v>
      </c>
      <c r="U35" s="19">
        <v>-481264</v>
      </c>
      <c r="V35" s="19">
        <v>-1882085</v>
      </c>
      <c r="W35" s="19">
        <v>-7181232</v>
      </c>
      <c r="X35" s="19">
        <v>-7504580</v>
      </c>
      <c r="Y35" s="19">
        <v>323348</v>
      </c>
      <c r="Z35" s="20">
        <v>-4.31</v>
      </c>
      <c r="AA35" s="21">
        <v>-7504580</v>
      </c>
    </row>
    <row r="36" spans="1:27" ht="13.5">
      <c r="A36" s="23" t="s">
        <v>57</v>
      </c>
      <c r="B36" s="24"/>
      <c r="C36" s="25">
        <f aca="true" t="shared" si="2" ref="C36:Y36">SUM(C31:C35)</f>
        <v>-7043730</v>
      </c>
      <c r="D36" s="25">
        <f>SUM(D31:D35)</f>
        <v>0</v>
      </c>
      <c r="E36" s="26">
        <f t="shared" si="2"/>
        <v>-7053050</v>
      </c>
      <c r="F36" s="27">
        <f t="shared" si="2"/>
        <v>-7504580</v>
      </c>
      <c r="G36" s="27">
        <f t="shared" si="2"/>
        <v>-88692</v>
      </c>
      <c r="H36" s="27">
        <f t="shared" si="2"/>
        <v>-908340</v>
      </c>
      <c r="I36" s="27">
        <f t="shared" si="2"/>
        <v>-497283</v>
      </c>
      <c r="J36" s="27">
        <f t="shared" si="2"/>
        <v>-1494315</v>
      </c>
      <c r="K36" s="27">
        <f t="shared" si="2"/>
        <v>-827159</v>
      </c>
      <c r="L36" s="27">
        <f t="shared" si="2"/>
        <v>-504945</v>
      </c>
      <c r="M36" s="27">
        <f t="shared" si="2"/>
        <v>-508510</v>
      </c>
      <c r="N36" s="27">
        <f t="shared" si="2"/>
        <v>-1840614</v>
      </c>
      <c r="O36" s="27">
        <f t="shared" si="2"/>
        <v>-925718</v>
      </c>
      <c r="P36" s="27">
        <f t="shared" si="2"/>
        <v>-518033</v>
      </c>
      <c r="Q36" s="27">
        <f t="shared" si="2"/>
        <v>-520467</v>
      </c>
      <c r="R36" s="27">
        <f t="shared" si="2"/>
        <v>-1964218</v>
      </c>
      <c r="S36" s="27">
        <f t="shared" si="2"/>
        <v>-425901</v>
      </c>
      <c r="T36" s="27">
        <f t="shared" si="2"/>
        <v>-974920</v>
      </c>
      <c r="U36" s="27">
        <f t="shared" si="2"/>
        <v>-481264</v>
      </c>
      <c r="V36" s="27">
        <f t="shared" si="2"/>
        <v>-1882085</v>
      </c>
      <c r="W36" s="27">
        <f t="shared" si="2"/>
        <v>-7181232</v>
      </c>
      <c r="X36" s="27">
        <f t="shared" si="2"/>
        <v>-7504580</v>
      </c>
      <c r="Y36" s="27">
        <f t="shared" si="2"/>
        <v>323348</v>
      </c>
      <c r="Z36" s="28">
        <f>+IF(X36&lt;&gt;0,+(Y36/X36)*100,0)</f>
        <v>-4.308675502160014</v>
      </c>
      <c r="AA36" s="29">
        <f>SUM(AA31:AA35)</f>
        <v>-7504580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7113638</v>
      </c>
      <c r="D38" s="31">
        <f>+D17+D27+D36</f>
        <v>0</v>
      </c>
      <c r="E38" s="32">
        <f t="shared" si="3"/>
        <v>625476</v>
      </c>
      <c r="F38" s="33">
        <f t="shared" si="3"/>
        <v>-796750</v>
      </c>
      <c r="G38" s="33">
        <f t="shared" si="3"/>
        <v>33399555</v>
      </c>
      <c r="H38" s="33">
        <f t="shared" si="3"/>
        <v>-674720</v>
      </c>
      <c r="I38" s="33">
        <f t="shared" si="3"/>
        <v>-2106239</v>
      </c>
      <c r="J38" s="33">
        <f t="shared" si="3"/>
        <v>30618596</v>
      </c>
      <c r="K38" s="33">
        <f t="shared" si="3"/>
        <v>-9320739</v>
      </c>
      <c r="L38" s="33">
        <f t="shared" si="3"/>
        <v>212770</v>
      </c>
      <c r="M38" s="33">
        <f t="shared" si="3"/>
        <v>20055042</v>
      </c>
      <c r="N38" s="33">
        <f t="shared" si="3"/>
        <v>10947073</v>
      </c>
      <c r="O38" s="33">
        <f t="shared" si="3"/>
        <v>-6604720</v>
      </c>
      <c r="P38" s="33">
        <f t="shared" si="3"/>
        <v>-10539920</v>
      </c>
      <c r="Q38" s="33">
        <f t="shared" si="3"/>
        <v>18308915</v>
      </c>
      <c r="R38" s="33">
        <f t="shared" si="3"/>
        <v>1164275</v>
      </c>
      <c r="S38" s="33">
        <f t="shared" si="3"/>
        <v>-9584940</v>
      </c>
      <c r="T38" s="33">
        <f t="shared" si="3"/>
        <v>-8388022</v>
      </c>
      <c r="U38" s="33">
        <f t="shared" si="3"/>
        <v>-15501176</v>
      </c>
      <c r="V38" s="33">
        <f t="shared" si="3"/>
        <v>-33474138</v>
      </c>
      <c r="W38" s="33">
        <f t="shared" si="3"/>
        <v>9255806</v>
      </c>
      <c r="X38" s="33">
        <f t="shared" si="3"/>
        <v>-796750</v>
      </c>
      <c r="Y38" s="33">
        <f t="shared" si="3"/>
        <v>10052556</v>
      </c>
      <c r="Z38" s="34">
        <f>+IF(X38&lt;&gt;0,+(Y38/X38)*100,0)</f>
        <v>-1261.6951364919987</v>
      </c>
      <c r="AA38" s="35">
        <f>+AA17+AA27+AA36</f>
        <v>-796750</v>
      </c>
    </row>
    <row r="39" spans="1:27" ht="13.5">
      <c r="A39" s="22" t="s">
        <v>59</v>
      </c>
      <c r="B39" s="16"/>
      <c r="C39" s="31">
        <v>15682942</v>
      </c>
      <c r="D39" s="31"/>
      <c r="E39" s="32">
        <v>25259750</v>
      </c>
      <c r="F39" s="33">
        <v>22796580</v>
      </c>
      <c r="G39" s="33">
        <v>22796580</v>
      </c>
      <c r="H39" s="33">
        <v>56196135</v>
      </c>
      <c r="I39" s="33">
        <v>55521415</v>
      </c>
      <c r="J39" s="33">
        <v>22796580</v>
      </c>
      <c r="K39" s="33">
        <v>53415176</v>
      </c>
      <c r="L39" s="33">
        <v>44094437</v>
      </c>
      <c r="M39" s="33">
        <v>44307207</v>
      </c>
      <c r="N39" s="33">
        <v>53415176</v>
      </c>
      <c r="O39" s="33">
        <v>64362249</v>
      </c>
      <c r="P39" s="33">
        <v>57757529</v>
      </c>
      <c r="Q39" s="33">
        <v>47217609</v>
      </c>
      <c r="R39" s="33">
        <v>64362249</v>
      </c>
      <c r="S39" s="33">
        <v>65526524</v>
      </c>
      <c r="T39" s="33">
        <v>55941584</v>
      </c>
      <c r="U39" s="33">
        <v>47553562</v>
      </c>
      <c r="V39" s="33">
        <v>65526524</v>
      </c>
      <c r="W39" s="33">
        <v>22796580</v>
      </c>
      <c r="X39" s="33">
        <v>22796580</v>
      </c>
      <c r="Y39" s="33"/>
      <c r="Z39" s="34"/>
      <c r="AA39" s="35">
        <v>22796580</v>
      </c>
    </row>
    <row r="40" spans="1:27" ht="13.5">
      <c r="A40" s="41" t="s">
        <v>60</v>
      </c>
      <c r="B40" s="42"/>
      <c r="C40" s="43">
        <v>22796580</v>
      </c>
      <c r="D40" s="43"/>
      <c r="E40" s="44">
        <v>25885226</v>
      </c>
      <c r="F40" s="45">
        <v>21999830</v>
      </c>
      <c r="G40" s="45">
        <v>56196135</v>
      </c>
      <c r="H40" s="45">
        <v>55521415</v>
      </c>
      <c r="I40" s="45">
        <v>53415176</v>
      </c>
      <c r="J40" s="45">
        <v>53415176</v>
      </c>
      <c r="K40" s="45">
        <v>44094437</v>
      </c>
      <c r="L40" s="45">
        <v>44307207</v>
      </c>
      <c r="M40" s="45">
        <v>64362249</v>
      </c>
      <c r="N40" s="45">
        <v>64362249</v>
      </c>
      <c r="O40" s="45">
        <v>57757529</v>
      </c>
      <c r="P40" s="45">
        <v>47217609</v>
      </c>
      <c r="Q40" s="45">
        <v>65526524</v>
      </c>
      <c r="R40" s="45">
        <v>57757529</v>
      </c>
      <c r="S40" s="45">
        <v>55941584</v>
      </c>
      <c r="T40" s="45">
        <v>47553562</v>
      </c>
      <c r="U40" s="45">
        <v>32052386</v>
      </c>
      <c r="V40" s="45">
        <v>32052386</v>
      </c>
      <c r="W40" s="45">
        <v>32052386</v>
      </c>
      <c r="X40" s="45">
        <v>21999830</v>
      </c>
      <c r="Y40" s="45">
        <v>10052556</v>
      </c>
      <c r="Z40" s="46">
        <v>45.69</v>
      </c>
      <c r="AA40" s="47">
        <v>21999830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15858926</v>
      </c>
      <c r="D6" s="17"/>
      <c r="E6" s="18">
        <v>13009000</v>
      </c>
      <c r="F6" s="19">
        <v>13009169</v>
      </c>
      <c r="G6" s="19">
        <v>808401</v>
      </c>
      <c r="H6" s="19">
        <v>1946856</v>
      </c>
      <c r="I6" s="19">
        <v>3478647</v>
      </c>
      <c r="J6" s="19">
        <v>6233904</v>
      </c>
      <c r="K6" s="19">
        <v>936222</v>
      </c>
      <c r="L6" s="19">
        <v>1944935</v>
      </c>
      <c r="M6" s="19">
        <v>868890</v>
      </c>
      <c r="N6" s="19">
        <v>3750047</v>
      </c>
      <c r="O6" s="19">
        <v>787664</v>
      </c>
      <c r="P6" s="19">
        <v>1097535</v>
      </c>
      <c r="Q6" s="19">
        <v>834119</v>
      </c>
      <c r="R6" s="19">
        <v>2719318</v>
      </c>
      <c r="S6" s="19">
        <v>932572</v>
      </c>
      <c r="T6" s="19">
        <v>897315</v>
      </c>
      <c r="U6" s="19">
        <v>1387535</v>
      </c>
      <c r="V6" s="19">
        <v>3217422</v>
      </c>
      <c r="W6" s="19">
        <v>15920691</v>
      </c>
      <c r="X6" s="19">
        <v>13009169</v>
      </c>
      <c r="Y6" s="19">
        <v>2911522</v>
      </c>
      <c r="Z6" s="20">
        <v>22.38</v>
      </c>
      <c r="AA6" s="21">
        <v>13009169</v>
      </c>
    </row>
    <row r="7" spans="1:27" ht="13.5">
      <c r="A7" s="22" t="s">
        <v>34</v>
      </c>
      <c r="B7" s="16"/>
      <c r="C7" s="17">
        <v>38214614</v>
      </c>
      <c r="D7" s="17"/>
      <c r="E7" s="18">
        <v>31356000</v>
      </c>
      <c r="F7" s="19">
        <v>31348024</v>
      </c>
      <c r="G7" s="19">
        <v>2155874</v>
      </c>
      <c r="H7" s="19">
        <v>2961087</v>
      </c>
      <c r="I7" s="19">
        <v>1893161</v>
      </c>
      <c r="J7" s="19">
        <v>7010122</v>
      </c>
      <c r="K7" s="19">
        <v>2916673</v>
      </c>
      <c r="L7" s="19">
        <v>2284439</v>
      </c>
      <c r="M7" s="19">
        <v>1966916</v>
      </c>
      <c r="N7" s="19">
        <v>7168028</v>
      </c>
      <c r="O7" s="19">
        <v>1864285</v>
      </c>
      <c r="P7" s="19">
        <v>1653264</v>
      </c>
      <c r="Q7" s="19">
        <v>1876908</v>
      </c>
      <c r="R7" s="19">
        <v>5394457</v>
      </c>
      <c r="S7" s="19">
        <v>2342111</v>
      </c>
      <c r="T7" s="19">
        <v>2320323</v>
      </c>
      <c r="U7" s="19">
        <v>1752865</v>
      </c>
      <c r="V7" s="19">
        <v>6415299</v>
      </c>
      <c r="W7" s="19">
        <v>25987906</v>
      </c>
      <c r="X7" s="19">
        <v>31348024</v>
      </c>
      <c r="Y7" s="19">
        <v>-5360118</v>
      </c>
      <c r="Z7" s="20">
        <v>-17.1</v>
      </c>
      <c r="AA7" s="21">
        <v>31348024</v>
      </c>
    </row>
    <row r="8" spans="1:27" ht="13.5">
      <c r="A8" s="22" t="s">
        <v>35</v>
      </c>
      <c r="B8" s="16"/>
      <c r="C8" s="17">
        <v>9948097</v>
      </c>
      <c r="D8" s="17"/>
      <c r="E8" s="18">
        <v>4535000</v>
      </c>
      <c r="F8" s="19">
        <v>2999316</v>
      </c>
      <c r="G8" s="19">
        <v>36753926</v>
      </c>
      <c r="H8" s="19">
        <v>10363162</v>
      </c>
      <c r="I8" s="19">
        <v>-1182376</v>
      </c>
      <c r="J8" s="19">
        <v>45934712</v>
      </c>
      <c r="K8" s="19">
        <v>3762692</v>
      </c>
      <c r="L8" s="19">
        <v>23784583</v>
      </c>
      <c r="M8" s="19">
        <v>39239842</v>
      </c>
      <c r="N8" s="19">
        <v>66787117</v>
      </c>
      <c r="O8" s="19">
        <v>187543</v>
      </c>
      <c r="P8" s="19">
        <v>5366018</v>
      </c>
      <c r="Q8" s="19">
        <v>4996649</v>
      </c>
      <c r="R8" s="19">
        <v>10550210</v>
      </c>
      <c r="S8" s="19">
        <v>16336634</v>
      </c>
      <c r="T8" s="19">
        <v>16815953</v>
      </c>
      <c r="U8" s="19">
        <v>21308487</v>
      </c>
      <c r="V8" s="19">
        <v>54461074</v>
      </c>
      <c r="W8" s="19">
        <v>177733113</v>
      </c>
      <c r="X8" s="19">
        <v>2999316</v>
      </c>
      <c r="Y8" s="19">
        <v>174733797</v>
      </c>
      <c r="Z8" s="20">
        <v>5825.79</v>
      </c>
      <c r="AA8" s="21">
        <v>2999316</v>
      </c>
    </row>
    <row r="9" spans="1:27" ht="13.5">
      <c r="A9" s="22" t="s">
        <v>36</v>
      </c>
      <c r="B9" s="16"/>
      <c r="C9" s="17">
        <v>82571119</v>
      </c>
      <c r="D9" s="17"/>
      <c r="E9" s="18">
        <v>80386000</v>
      </c>
      <c r="F9" s="19">
        <v>80386162</v>
      </c>
      <c r="G9" s="19"/>
      <c r="H9" s="19">
        <v>2108000</v>
      </c>
      <c r="I9" s="19">
        <v>317163</v>
      </c>
      <c r="J9" s="19">
        <v>2425163</v>
      </c>
      <c r="K9" s="19"/>
      <c r="L9" s="19"/>
      <c r="M9" s="19">
        <v>17512000</v>
      </c>
      <c r="N9" s="19">
        <v>17512000</v>
      </c>
      <c r="O9" s="19"/>
      <c r="P9" s="19">
        <v>338000</v>
      </c>
      <c r="Q9" s="19">
        <v>19093000</v>
      </c>
      <c r="R9" s="19">
        <v>19431000</v>
      </c>
      <c r="S9" s="19"/>
      <c r="T9" s="19"/>
      <c r="U9" s="19"/>
      <c r="V9" s="19"/>
      <c r="W9" s="19">
        <v>39368163</v>
      </c>
      <c r="X9" s="19">
        <v>80386162</v>
      </c>
      <c r="Y9" s="19">
        <v>-41017999</v>
      </c>
      <c r="Z9" s="20">
        <v>-51.03</v>
      </c>
      <c r="AA9" s="21">
        <v>80386162</v>
      </c>
    </row>
    <row r="10" spans="1:27" ht="13.5">
      <c r="A10" s="22" t="s">
        <v>37</v>
      </c>
      <c r="B10" s="16"/>
      <c r="C10" s="17">
        <v>24523220</v>
      </c>
      <c r="D10" s="17"/>
      <c r="E10" s="18">
        <v>24275000</v>
      </c>
      <c r="F10" s="19">
        <v>24275000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24275000</v>
      </c>
      <c r="Y10" s="19">
        <v>-24275000</v>
      </c>
      <c r="Z10" s="20">
        <v>-100</v>
      </c>
      <c r="AA10" s="21">
        <v>24275000</v>
      </c>
    </row>
    <row r="11" spans="1:27" ht="13.5">
      <c r="A11" s="22" t="s">
        <v>38</v>
      </c>
      <c r="B11" s="16"/>
      <c r="C11" s="17"/>
      <c r="D11" s="17"/>
      <c r="E11" s="18">
        <v>4469000</v>
      </c>
      <c r="F11" s="19">
        <v>6970000</v>
      </c>
      <c r="G11" s="19">
        <v>619878</v>
      </c>
      <c r="H11" s="19">
        <v>558455</v>
      </c>
      <c r="I11" s="19">
        <v>1033118</v>
      </c>
      <c r="J11" s="19">
        <v>2211451</v>
      </c>
      <c r="K11" s="19">
        <v>220085</v>
      </c>
      <c r="L11" s="19">
        <v>1282635</v>
      </c>
      <c r="M11" s="19">
        <v>2173171</v>
      </c>
      <c r="N11" s="19">
        <v>3675891</v>
      </c>
      <c r="O11" s="19">
        <v>820400</v>
      </c>
      <c r="P11" s="19">
        <v>880906</v>
      </c>
      <c r="Q11" s="19">
        <v>867492</v>
      </c>
      <c r="R11" s="19">
        <v>2568798</v>
      </c>
      <c r="S11" s="19">
        <v>1002988</v>
      </c>
      <c r="T11" s="19">
        <v>916608</v>
      </c>
      <c r="U11" s="19">
        <v>826681</v>
      </c>
      <c r="V11" s="19">
        <v>2746277</v>
      </c>
      <c r="W11" s="19">
        <v>11202417</v>
      </c>
      <c r="X11" s="19">
        <v>6970000</v>
      </c>
      <c r="Y11" s="19">
        <v>4232417</v>
      </c>
      <c r="Z11" s="20">
        <v>60.72</v>
      </c>
      <c r="AA11" s="21">
        <v>6970000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-92184676</v>
      </c>
      <c r="D14" s="17"/>
      <c r="E14" s="18">
        <v>-119981000</v>
      </c>
      <c r="F14" s="19">
        <v>-124479000</v>
      </c>
      <c r="G14" s="19">
        <v>-37333894</v>
      </c>
      <c r="H14" s="19">
        <v>-9936181</v>
      </c>
      <c r="I14" s="19">
        <v>-16112967</v>
      </c>
      <c r="J14" s="19">
        <v>-63383042</v>
      </c>
      <c r="K14" s="19">
        <v>-3758506</v>
      </c>
      <c r="L14" s="19">
        <v>-24304159</v>
      </c>
      <c r="M14" s="19">
        <v>-53828069</v>
      </c>
      <c r="N14" s="19">
        <v>-81890734</v>
      </c>
      <c r="O14" s="19">
        <v>-6876327</v>
      </c>
      <c r="P14" s="19">
        <v>-8820736</v>
      </c>
      <c r="Q14" s="19">
        <v>-28655902</v>
      </c>
      <c r="R14" s="19">
        <v>-44352965</v>
      </c>
      <c r="S14" s="19">
        <v>-15301121</v>
      </c>
      <c r="T14" s="19">
        <v>-14980048</v>
      </c>
      <c r="U14" s="19">
        <v>-25096491</v>
      </c>
      <c r="V14" s="19">
        <v>-55377660</v>
      </c>
      <c r="W14" s="19">
        <v>-245004401</v>
      </c>
      <c r="X14" s="19">
        <v>-124479000</v>
      </c>
      <c r="Y14" s="19">
        <v>-120525401</v>
      </c>
      <c r="Z14" s="20">
        <v>96.82</v>
      </c>
      <c r="AA14" s="21">
        <v>-124479000</v>
      </c>
    </row>
    <row r="15" spans="1:27" ht="13.5">
      <c r="A15" s="22" t="s">
        <v>42</v>
      </c>
      <c r="B15" s="16"/>
      <c r="C15" s="17">
        <v>-38206</v>
      </c>
      <c r="D15" s="17"/>
      <c r="E15" s="18">
        <v>-686000</v>
      </c>
      <c r="F15" s="19">
        <v>-685000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-685000</v>
      </c>
      <c r="Y15" s="19">
        <v>685000</v>
      </c>
      <c r="Z15" s="20">
        <v>-100</v>
      </c>
      <c r="AA15" s="21">
        <v>-685000</v>
      </c>
    </row>
    <row r="16" spans="1:27" ht="13.5">
      <c r="A16" s="22" t="s">
        <v>43</v>
      </c>
      <c r="B16" s="16"/>
      <c r="C16" s="17">
        <v>-9556481</v>
      </c>
      <c r="D16" s="17"/>
      <c r="E16" s="18">
        <v>-395000</v>
      </c>
      <c r="F16" s="19">
        <v>-396000</v>
      </c>
      <c r="G16" s="19">
        <v>-117230</v>
      </c>
      <c r="H16" s="19">
        <v>-138781</v>
      </c>
      <c r="I16" s="19">
        <v>-475191</v>
      </c>
      <c r="J16" s="19">
        <v>-731202</v>
      </c>
      <c r="K16" s="19"/>
      <c r="L16" s="19">
        <v>-191014</v>
      </c>
      <c r="M16" s="19">
        <v>-343848</v>
      </c>
      <c r="N16" s="19">
        <v>-534862</v>
      </c>
      <c r="O16" s="19">
        <v>-145446</v>
      </c>
      <c r="P16" s="19">
        <v>-171800</v>
      </c>
      <c r="Q16" s="19">
        <v>-144709</v>
      </c>
      <c r="R16" s="19">
        <v>-461955</v>
      </c>
      <c r="S16" s="19">
        <v>-142894</v>
      </c>
      <c r="T16" s="19">
        <v>-1147536</v>
      </c>
      <c r="U16" s="19">
        <v>-182077</v>
      </c>
      <c r="V16" s="19">
        <v>-1472507</v>
      </c>
      <c r="W16" s="19">
        <v>-3200526</v>
      </c>
      <c r="X16" s="19">
        <v>-396000</v>
      </c>
      <c r="Y16" s="19">
        <v>-2804526</v>
      </c>
      <c r="Z16" s="20">
        <v>708.21</v>
      </c>
      <c r="AA16" s="21">
        <v>-396000</v>
      </c>
    </row>
    <row r="17" spans="1:27" ht="13.5">
      <c r="A17" s="23" t="s">
        <v>44</v>
      </c>
      <c r="B17" s="24"/>
      <c r="C17" s="25">
        <f aca="true" t="shared" si="0" ref="C17:Y17">SUM(C6:C16)</f>
        <v>69336613</v>
      </c>
      <c r="D17" s="25">
        <f>SUM(D6:D16)</f>
        <v>0</v>
      </c>
      <c r="E17" s="26">
        <f t="shared" si="0"/>
        <v>36968000</v>
      </c>
      <c r="F17" s="27">
        <f t="shared" si="0"/>
        <v>33427671</v>
      </c>
      <c r="G17" s="27">
        <f t="shared" si="0"/>
        <v>2886955</v>
      </c>
      <c r="H17" s="27">
        <f t="shared" si="0"/>
        <v>7862598</v>
      </c>
      <c r="I17" s="27">
        <f t="shared" si="0"/>
        <v>-11048445</v>
      </c>
      <c r="J17" s="27">
        <f t="shared" si="0"/>
        <v>-298892</v>
      </c>
      <c r="K17" s="27">
        <f t="shared" si="0"/>
        <v>4077166</v>
      </c>
      <c r="L17" s="27">
        <f t="shared" si="0"/>
        <v>4801419</v>
      </c>
      <c r="M17" s="27">
        <f t="shared" si="0"/>
        <v>7588902</v>
      </c>
      <c r="N17" s="27">
        <f t="shared" si="0"/>
        <v>16467487</v>
      </c>
      <c r="O17" s="27">
        <f t="shared" si="0"/>
        <v>-3361881</v>
      </c>
      <c r="P17" s="27">
        <f t="shared" si="0"/>
        <v>343187</v>
      </c>
      <c r="Q17" s="27">
        <f t="shared" si="0"/>
        <v>-1132443</v>
      </c>
      <c r="R17" s="27">
        <f t="shared" si="0"/>
        <v>-4151137</v>
      </c>
      <c r="S17" s="27">
        <f t="shared" si="0"/>
        <v>5170290</v>
      </c>
      <c r="T17" s="27">
        <f t="shared" si="0"/>
        <v>4822615</v>
      </c>
      <c r="U17" s="27">
        <f t="shared" si="0"/>
        <v>-3000</v>
      </c>
      <c r="V17" s="27">
        <f t="shared" si="0"/>
        <v>9989905</v>
      </c>
      <c r="W17" s="27">
        <f t="shared" si="0"/>
        <v>22007363</v>
      </c>
      <c r="X17" s="27">
        <f t="shared" si="0"/>
        <v>33427671</v>
      </c>
      <c r="Y17" s="27">
        <f t="shared" si="0"/>
        <v>-11420308</v>
      </c>
      <c r="Z17" s="28">
        <f>+IF(X17&lt;&gt;0,+(Y17/X17)*100,0)</f>
        <v>-34.16423477423838</v>
      </c>
      <c r="AA17" s="29">
        <f>SUM(AA6:AA16)</f>
        <v>33427671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34925978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-4957571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-64995737</v>
      </c>
      <c r="D26" s="17"/>
      <c r="E26" s="18">
        <v>-46252000</v>
      </c>
      <c r="F26" s="19">
        <v>-35348000</v>
      </c>
      <c r="G26" s="19">
        <v>-5117422</v>
      </c>
      <c r="H26" s="19">
        <v>-1891410</v>
      </c>
      <c r="I26" s="19">
        <v>-812575</v>
      </c>
      <c r="J26" s="19">
        <v>-7821407</v>
      </c>
      <c r="K26" s="19">
        <v>-3632716</v>
      </c>
      <c r="L26" s="19">
        <v>-426445</v>
      </c>
      <c r="M26" s="19">
        <v>-1250866</v>
      </c>
      <c r="N26" s="19">
        <v>-5310027</v>
      </c>
      <c r="O26" s="19">
        <v>-3202416</v>
      </c>
      <c r="P26" s="19">
        <v>-2345202</v>
      </c>
      <c r="Q26" s="19">
        <v>-534005</v>
      </c>
      <c r="R26" s="19">
        <v>-6081623</v>
      </c>
      <c r="S26" s="19">
        <v>-6159287</v>
      </c>
      <c r="T26" s="19">
        <v>-9575362</v>
      </c>
      <c r="U26" s="19">
        <v>-4477670</v>
      </c>
      <c r="V26" s="19">
        <v>-20212319</v>
      </c>
      <c r="W26" s="19">
        <v>-39425376</v>
      </c>
      <c r="X26" s="19">
        <v>-35348000</v>
      </c>
      <c r="Y26" s="19">
        <v>-4077376</v>
      </c>
      <c r="Z26" s="20">
        <v>11.53</v>
      </c>
      <c r="AA26" s="21">
        <v>-35348000</v>
      </c>
    </row>
    <row r="27" spans="1:27" ht="13.5">
      <c r="A27" s="23" t="s">
        <v>51</v>
      </c>
      <c r="B27" s="24"/>
      <c r="C27" s="25">
        <f aca="true" t="shared" si="1" ref="C27:Y27">SUM(C21:C26)</f>
        <v>-35027330</v>
      </c>
      <c r="D27" s="25">
        <f>SUM(D21:D26)</f>
        <v>0</v>
      </c>
      <c r="E27" s="26">
        <f t="shared" si="1"/>
        <v>-46252000</v>
      </c>
      <c r="F27" s="27">
        <f t="shared" si="1"/>
        <v>-35348000</v>
      </c>
      <c r="G27" s="27">
        <f t="shared" si="1"/>
        <v>-5117422</v>
      </c>
      <c r="H27" s="27">
        <f t="shared" si="1"/>
        <v>-1891410</v>
      </c>
      <c r="I27" s="27">
        <f t="shared" si="1"/>
        <v>-812575</v>
      </c>
      <c r="J27" s="27">
        <f t="shared" si="1"/>
        <v>-7821407</v>
      </c>
      <c r="K27" s="27">
        <f t="shared" si="1"/>
        <v>-3632716</v>
      </c>
      <c r="L27" s="27">
        <f t="shared" si="1"/>
        <v>-426445</v>
      </c>
      <c r="M27" s="27">
        <f t="shared" si="1"/>
        <v>-1250866</v>
      </c>
      <c r="N27" s="27">
        <f t="shared" si="1"/>
        <v>-5310027</v>
      </c>
      <c r="O27" s="27">
        <f t="shared" si="1"/>
        <v>-3202416</v>
      </c>
      <c r="P27" s="27">
        <f t="shared" si="1"/>
        <v>-2345202</v>
      </c>
      <c r="Q27" s="27">
        <f t="shared" si="1"/>
        <v>-534005</v>
      </c>
      <c r="R27" s="27">
        <f t="shared" si="1"/>
        <v>-6081623</v>
      </c>
      <c r="S27" s="27">
        <f t="shared" si="1"/>
        <v>-6159287</v>
      </c>
      <c r="T27" s="27">
        <f t="shared" si="1"/>
        <v>-9575362</v>
      </c>
      <c r="U27" s="27">
        <f t="shared" si="1"/>
        <v>-4477670</v>
      </c>
      <c r="V27" s="27">
        <f t="shared" si="1"/>
        <v>-20212319</v>
      </c>
      <c r="W27" s="27">
        <f t="shared" si="1"/>
        <v>-39425376</v>
      </c>
      <c r="X27" s="27">
        <f t="shared" si="1"/>
        <v>-35348000</v>
      </c>
      <c r="Y27" s="27">
        <f t="shared" si="1"/>
        <v>-4077376</v>
      </c>
      <c r="Z27" s="28">
        <f>+IF(X27&lt;&gt;0,+(Y27/X27)*100,0)</f>
        <v>11.534955301572932</v>
      </c>
      <c r="AA27" s="29">
        <f>SUM(AA21:AA26)</f>
        <v>-35348000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28000</v>
      </c>
      <c r="F33" s="19">
        <v>28000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28000</v>
      </c>
      <c r="Y33" s="19">
        <v>-28000</v>
      </c>
      <c r="Z33" s="20">
        <v>-100</v>
      </c>
      <c r="AA33" s="21">
        <v>28000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-566009</v>
      </c>
      <c r="D35" s="17"/>
      <c r="E35" s="18">
        <v>-39000</v>
      </c>
      <c r="F35" s="19">
        <v>-39000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-39000</v>
      </c>
      <c r="Y35" s="19">
        <v>39000</v>
      </c>
      <c r="Z35" s="20">
        <v>-100</v>
      </c>
      <c r="AA35" s="21">
        <v>-39000</v>
      </c>
    </row>
    <row r="36" spans="1:27" ht="13.5">
      <c r="A36" s="23" t="s">
        <v>57</v>
      </c>
      <c r="B36" s="24"/>
      <c r="C36" s="25">
        <f aca="true" t="shared" si="2" ref="C36:Y36">SUM(C31:C35)</f>
        <v>-566009</v>
      </c>
      <c r="D36" s="25">
        <f>SUM(D31:D35)</f>
        <v>0</v>
      </c>
      <c r="E36" s="26">
        <f t="shared" si="2"/>
        <v>-11000</v>
      </c>
      <c r="F36" s="27">
        <f t="shared" si="2"/>
        <v>-11000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-11000</v>
      </c>
      <c r="Y36" s="27">
        <f t="shared" si="2"/>
        <v>11000</v>
      </c>
      <c r="Z36" s="28">
        <f>+IF(X36&lt;&gt;0,+(Y36/X36)*100,0)</f>
        <v>-100</v>
      </c>
      <c r="AA36" s="29">
        <f>SUM(AA31:AA35)</f>
        <v>-11000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33743274</v>
      </c>
      <c r="D38" s="31">
        <f>+D17+D27+D36</f>
        <v>0</v>
      </c>
      <c r="E38" s="32">
        <f t="shared" si="3"/>
        <v>-9295000</v>
      </c>
      <c r="F38" s="33">
        <f t="shared" si="3"/>
        <v>-1931329</v>
      </c>
      <c r="G38" s="33">
        <f t="shared" si="3"/>
        <v>-2230467</v>
      </c>
      <c r="H38" s="33">
        <f t="shared" si="3"/>
        <v>5971188</v>
      </c>
      <c r="I38" s="33">
        <f t="shared" si="3"/>
        <v>-11861020</v>
      </c>
      <c r="J38" s="33">
        <f t="shared" si="3"/>
        <v>-8120299</v>
      </c>
      <c r="K38" s="33">
        <f t="shared" si="3"/>
        <v>444450</v>
      </c>
      <c r="L38" s="33">
        <f t="shared" si="3"/>
        <v>4374974</v>
      </c>
      <c r="M38" s="33">
        <f t="shared" si="3"/>
        <v>6338036</v>
      </c>
      <c r="N38" s="33">
        <f t="shared" si="3"/>
        <v>11157460</v>
      </c>
      <c r="O38" s="33">
        <f t="shared" si="3"/>
        <v>-6564297</v>
      </c>
      <c r="P38" s="33">
        <f t="shared" si="3"/>
        <v>-2002015</v>
      </c>
      <c r="Q38" s="33">
        <f t="shared" si="3"/>
        <v>-1666448</v>
      </c>
      <c r="R38" s="33">
        <f t="shared" si="3"/>
        <v>-10232760</v>
      </c>
      <c r="S38" s="33">
        <f t="shared" si="3"/>
        <v>-988997</v>
      </c>
      <c r="T38" s="33">
        <f t="shared" si="3"/>
        <v>-4752747</v>
      </c>
      <c r="U38" s="33">
        <f t="shared" si="3"/>
        <v>-4480670</v>
      </c>
      <c r="V38" s="33">
        <f t="shared" si="3"/>
        <v>-10222414</v>
      </c>
      <c r="W38" s="33">
        <f t="shared" si="3"/>
        <v>-17418013</v>
      </c>
      <c r="X38" s="33">
        <f t="shared" si="3"/>
        <v>-1931329</v>
      </c>
      <c r="Y38" s="33">
        <f t="shared" si="3"/>
        <v>-15486684</v>
      </c>
      <c r="Z38" s="34">
        <f>+IF(X38&lt;&gt;0,+(Y38/X38)*100,0)</f>
        <v>801.86669386728</v>
      </c>
      <c r="AA38" s="35">
        <f>+AA17+AA27+AA36</f>
        <v>-1931329</v>
      </c>
    </row>
    <row r="39" spans="1:27" ht="13.5">
      <c r="A39" s="22" t="s">
        <v>59</v>
      </c>
      <c r="B39" s="16"/>
      <c r="C39" s="31">
        <v>77096792</v>
      </c>
      <c r="D39" s="31"/>
      <c r="E39" s="32">
        <v>73900000</v>
      </c>
      <c r="F39" s="33">
        <v>110840066</v>
      </c>
      <c r="G39" s="33">
        <v>9220811</v>
      </c>
      <c r="H39" s="33">
        <v>6990344</v>
      </c>
      <c r="I39" s="33">
        <v>12961532</v>
      </c>
      <c r="J39" s="33">
        <v>9220811</v>
      </c>
      <c r="K39" s="33">
        <v>1100512</v>
      </c>
      <c r="L39" s="33">
        <v>1544962</v>
      </c>
      <c r="M39" s="33">
        <v>5919936</v>
      </c>
      <c r="N39" s="33">
        <v>1100512</v>
      </c>
      <c r="O39" s="33">
        <v>12257972</v>
      </c>
      <c r="P39" s="33">
        <v>5693675</v>
      </c>
      <c r="Q39" s="33">
        <v>3691660</v>
      </c>
      <c r="R39" s="33">
        <v>12257972</v>
      </c>
      <c r="S39" s="33">
        <v>2025212</v>
      </c>
      <c r="T39" s="33">
        <v>1036215</v>
      </c>
      <c r="U39" s="33">
        <v>-3716532</v>
      </c>
      <c r="V39" s="33">
        <v>2025212</v>
      </c>
      <c r="W39" s="33">
        <v>9220811</v>
      </c>
      <c r="X39" s="33">
        <v>110840066</v>
      </c>
      <c r="Y39" s="33">
        <v>-101619255</v>
      </c>
      <c r="Z39" s="34">
        <v>-91.68</v>
      </c>
      <c r="AA39" s="35">
        <v>110840066</v>
      </c>
    </row>
    <row r="40" spans="1:27" ht="13.5">
      <c r="A40" s="41" t="s">
        <v>60</v>
      </c>
      <c r="B40" s="42"/>
      <c r="C40" s="43">
        <v>110840066</v>
      </c>
      <c r="D40" s="43"/>
      <c r="E40" s="44">
        <v>64605000</v>
      </c>
      <c r="F40" s="45">
        <v>108908736</v>
      </c>
      <c r="G40" s="45">
        <v>6990344</v>
      </c>
      <c r="H40" s="45">
        <v>12961532</v>
      </c>
      <c r="I40" s="45">
        <v>1100512</v>
      </c>
      <c r="J40" s="45">
        <v>1100512</v>
      </c>
      <c r="K40" s="45">
        <v>1544962</v>
      </c>
      <c r="L40" s="45">
        <v>5919936</v>
      </c>
      <c r="M40" s="45">
        <v>12257972</v>
      </c>
      <c r="N40" s="45">
        <v>12257972</v>
      </c>
      <c r="O40" s="45">
        <v>5693675</v>
      </c>
      <c r="P40" s="45">
        <v>3691660</v>
      </c>
      <c r="Q40" s="45">
        <v>2025212</v>
      </c>
      <c r="R40" s="45">
        <v>5693675</v>
      </c>
      <c r="S40" s="45">
        <v>1036215</v>
      </c>
      <c r="T40" s="45">
        <v>-3716532</v>
      </c>
      <c r="U40" s="45">
        <v>-8197202</v>
      </c>
      <c r="V40" s="45">
        <v>-8197202</v>
      </c>
      <c r="W40" s="45">
        <v>-8197202</v>
      </c>
      <c r="X40" s="45">
        <v>108908736</v>
      </c>
      <c r="Y40" s="45">
        <v>-117105938</v>
      </c>
      <c r="Z40" s="46">
        <v>-107.53</v>
      </c>
      <c r="AA40" s="47">
        <v>108908736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108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87197269</v>
      </c>
      <c r="D7" s="17"/>
      <c r="E7" s="18">
        <v>90203575</v>
      </c>
      <c r="F7" s="19">
        <v>115821199</v>
      </c>
      <c r="G7" s="19">
        <v>8446984</v>
      </c>
      <c r="H7" s="19">
        <v>9539111</v>
      </c>
      <c r="I7" s="19">
        <v>12304812</v>
      </c>
      <c r="J7" s="19">
        <v>30290907</v>
      </c>
      <c r="K7" s="19">
        <v>5672581</v>
      </c>
      <c r="L7" s="19">
        <v>10132063</v>
      </c>
      <c r="M7" s="19">
        <v>6840449</v>
      </c>
      <c r="N7" s="19">
        <v>22645093</v>
      </c>
      <c r="O7" s="19">
        <v>8806130</v>
      </c>
      <c r="P7" s="19">
        <v>7365382</v>
      </c>
      <c r="Q7" s="19">
        <v>7846899</v>
      </c>
      <c r="R7" s="19">
        <v>24018411</v>
      </c>
      <c r="S7" s="19">
        <v>8235599</v>
      </c>
      <c r="T7" s="19">
        <v>8650000</v>
      </c>
      <c r="U7" s="19">
        <v>-586868</v>
      </c>
      <c r="V7" s="19">
        <v>16298731</v>
      </c>
      <c r="W7" s="19">
        <v>93253142</v>
      </c>
      <c r="X7" s="19">
        <v>115821199</v>
      </c>
      <c r="Y7" s="19">
        <v>-22568057</v>
      </c>
      <c r="Z7" s="20">
        <v>-19.49</v>
      </c>
      <c r="AA7" s="21">
        <v>115821199</v>
      </c>
    </row>
    <row r="8" spans="1:27" ht="13.5">
      <c r="A8" s="22" t="s">
        <v>35</v>
      </c>
      <c r="B8" s="16"/>
      <c r="C8" s="17">
        <v>4566350</v>
      </c>
      <c r="D8" s="17"/>
      <c r="E8" s="18">
        <v>29883660</v>
      </c>
      <c r="F8" s="19">
        <v>22349724</v>
      </c>
      <c r="G8" s="19">
        <v>5864382</v>
      </c>
      <c r="H8" s="19"/>
      <c r="I8" s="19"/>
      <c r="J8" s="19">
        <v>5864382</v>
      </c>
      <c r="K8" s="19">
        <v>-4360838</v>
      </c>
      <c r="L8" s="19"/>
      <c r="M8" s="19">
        <v>2226770</v>
      </c>
      <c r="N8" s="19">
        <v>-2134068</v>
      </c>
      <c r="O8" s="19">
        <v>343298</v>
      </c>
      <c r="P8" s="19">
        <v>938416</v>
      </c>
      <c r="Q8" s="19">
        <v>-429101</v>
      </c>
      <c r="R8" s="19">
        <v>852613</v>
      </c>
      <c r="S8" s="19"/>
      <c r="T8" s="19">
        <v>1630705</v>
      </c>
      <c r="U8" s="19">
        <v>585694</v>
      </c>
      <c r="V8" s="19">
        <v>2216399</v>
      </c>
      <c r="W8" s="19">
        <v>6799326</v>
      </c>
      <c r="X8" s="19">
        <v>22349724</v>
      </c>
      <c r="Y8" s="19">
        <v>-15550398</v>
      </c>
      <c r="Z8" s="20">
        <v>-69.58</v>
      </c>
      <c r="AA8" s="21">
        <v>22349724</v>
      </c>
    </row>
    <row r="9" spans="1:27" ht="13.5">
      <c r="A9" s="22" t="s">
        <v>36</v>
      </c>
      <c r="B9" s="16"/>
      <c r="C9" s="17">
        <v>423842874</v>
      </c>
      <c r="D9" s="17"/>
      <c r="E9" s="18">
        <v>395961000</v>
      </c>
      <c r="F9" s="19">
        <v>389420000</v>
      </c>
      <c r="G9" s="19">
        <v>155832000</v>
      </c>
      <c r="H9" s="19">
        <v>1250000</v>
      </c>
      <c r="I9" s="19"/>
      <c r="J9" s="19">
        <v>157082000</v>
      </c>
      <c r="K9" s="19"/>
      <c r="L9" s="19"/>
      <c r="M9" s="19">
        <v>124694000</v>
      </c>
      <c r="N9" s="19">
        <v>124694000</v>
      </c>
      <c r="O9" s="19"/>
      <c r="P9" s="19"/>
      <c r="Q9" s="19">
        <v>102553492</v>
      </c>
      <c r="R9" s="19">
        <v>102553492</v>
      </c>
      <c r="S9" s="19"/>
      <c r="T9" s="19"/>
      <c r="U9" s="19">
        <v>3445508</v>
      </c>
      <c r="V9" s="19">
        <v>3445508</v>
      </c>
      <c r="W9" s="19">
        <v>387775000</v>
      </c>
      <c r="X9" s="19">
        <v>389420000</v>
      </c>
      <c r="Y9" s="19">
        <v>-1645000</v>
      </c>
      <c r="Z9" s="20">
        <v>-0.42</v>
      </c>
      <c r="AA9" s="21">
        <v>389420000</v>
      </c>
    </row>
    <row r="10" spans="1:27" ht="13.5">
      <c r="A10" s="22" t="s">
        <v>37</v>
      </c>
      <c r="B10" s="16"/>
      <c r="C10" s="17">
        <v>429912223</v>
      </c>
      <c r="D10" s="17"/>
      <c r="E10" s="18">
        <v>234234000</v>
      </c>
      <c r="F10" s="19">
        <v>250334000</v>
      </c>
      <c r="G10" s="19">
        <v>103654547</v>
      </c>
      <c r="H10" s="19">
        <v>463000</v>
      </c>
      <c r="I10" s="19">
        <v>2693726</v>
      </c>
      <c r="J10" s="19">
        <v>106811273</v>
      </c>
      <c r="K10" s="19">
        <v>31250000</v>
      </c>
      <c r="L10" s="19"/>
      <c r="M10" s="19">
        <v>129745204</v>
      </c>
      <c r="N10" s="19">
        <v>160995204</v>
      </c>
      <c r="O10" s="19">
        <v>2305637</v>
      </c>
      <c r="P10" s="19">
        <v>19146289</v>
      </c>
      <c r="Q10" s="19">
        <v>26984000</v>
      </c>
      <c r="R10" s="19">
        <v>48435926</v>
      </c>
      <c r="S10" s="19"/>
      <c r="T10" s="19"/>
      <c r="U10" s="19"/>
      <c r="V10" s="19"/>
      <c r="W10" s="19">
        <v>316242403</v>
      </c>
      <c r="X10" s="19">
        <v>250334000</v>
      </c>
      <c r="Y10" s="19">
        <v>65908403</v>
      </c>
      <c r="Z10" s="20">
        <v>26.33</v>
      </c>
      <c r="AA10" s="21">
        <v>250334000</v>
      </c>
    </row>
    <row r="11" spans="1:27" ht="13.5">
      <c r="A11" s="22" t="s">
        <v>38</v>
      </c>
      <c r="B11" s="16"/>
      <c r="C11" s="17">
        <v>4936681</v>
      </c>
      <c r="D11" s="17"/>
      <c r="E11" s="18">
        <v>16971385</v>
      </c>
      <c r="F11" s="19">
        <v>10699986</v>
      </c>
      <c r="G11" s="19">
        <v>434445</v>
      </c>
      <c r="H11" s="19"/>
      <c r="I11" s="19">
        <v>507401</v>
      </c>
      <c r="J11" s="19">
        <v>941846</v>
      </c>
      <c r="K11" s="19">
        <v>40385</v>
      </c>
      <c r="L11" s="19"/>
      <c r="M11" s="19">
        <v>638766</v>
      </c>
      <c r="N11" s="19">
        <v>679151</v>
      </c>
      <c r="O11" s="19"/>
      <c r="P11" s="19">
        <v>486837</v>
      </c>
      <c r="Q11" s="19">
        <v>327909</v>
      </c>
      <c r="R11" s="19">
        <v>814746</v>
      </c>
      <c r="S11" s="19"/>
      <c r="T11" s="19"/>
      <c r="U11" s="19">
        <v>498680</v>
      </c>
      <c r="V11" s="19">
        <v>498680</v>
      </c>
      <c r="W11" s="19">
        <v>2934423</v>
      </c>
      <c r="X11" s="19">
        <v>10699986</v>
      </c>
      <c r="Y11" s="19">
        <v>-7765563</v>
      </c>
      <c r="Z11" s="20">
        <v>-72.58</v>
      </c>
      <c r="AA11" s="21">
        <v>10699986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-307284403</v>
      </c>
      <c r="D14" s="17"/>
      <c r="E14" s="18">
        <v>-454227494</v>
      </c>
      <c r="F14" s="19">
        <v>-613874977</v>
      </c>
      <c r="G14" s="19">
        <v>-173065055</v>
      </c>
      <c r="H14" s="19">
        <v>-72630164</v>
      </c>
      <c r="I14" s="19">
        <v>17017832</v>
      </c>
      <c r="J14" s="19">
        <v>-228677387</v>
      </c>
      <c r="K14" s="19">
        <v>-30192271</v>
      </c>
      <c r="L14" s="19">
        <v>7431489</v>
      </c>
      <c r="M14" s="19">
        <v>-129639678</v>
      </c>
      <c r="N14" s="19">
        <v>-152400460</v>
      </c>
      <c r="O14" s="19">
        <v>44630040</v>
      </c>
      <c r="P14" s="19">
        <v>-32768192</v>
      </c>
      <c r="Q14" s="19">
        <v>-93898745</v>
      </c>
      <c r="R14" s="19">
        <v>-82036897</v>
      </c>
      <c r="S14" s="19">
        <v>-26828794</v>
      </c>
      <c r="T14" s="19">
        <v>-23460908</v>
      </c>
      <c r="U14" s="19">
        <v>-5501574</v>
      </c>
      <c r="V14" s="19">
        <v>-55791276</v>
      </c>
      <c r="W14" s="19">
        <v>-518906020</v>
      </c>
      <c r="X14" s="19">
        <v>-613874977</v>
      </c>
      <c r="Y14" s="19">
        <v>94968957</v>
      </c>
      <c r="Z14" s="20">
        <v>-15.47</v>
      </c>
      <c r="AA14" s="21">
        <v>-613874977</v>
      </c>
    </row>
    <row r="15" spans="1:27" ht="13.5">
      <c r="A15" s="22" t="s">
        <v>42</v>
      </c>
      <c r="B15" s="16"/>
      <c r="C15" s="17">
        <v>-8447809</v>
      </c>
      <c r="D15" s="17"/>
      <c r="E15" s="18">
        <v>-8124828</v>
      </c>
      <c r="F15" s="19">
        <v>-12310317</v>
      </c>
      <c r="G15" s="19">
        <v>-4125329</v>
      </c>
      <c r="H15" s="19">
        <v>-382353</v>
      </c>
      <c r="I15" s="19">
        <v>-12372</v>
      </c>
      <c r="J15" s="19">
        <v>-4520054</v>
      </c>
      <c r="K15" s="19">
        <v>-353875</v>
      </c>
      <c r="L15" s="19">
        <v>-542896</v>
      </c>
      <c r="M15" s="19">
        <v>-594367</v>
      </c>
      <c r="N15" s="19">
        <v>-1491138</v>
      </c>
      <c r="O15" s="19">
        <v>-2975876</v>
      </c>
      <c r="P15" s="19">
        <v>-486837</v>
      </c>
      <c r="Q15" s="19">
        <v>195334</v>
      </c>
      <c r="R15" s="19">
        <v>-3267379</v>
      </c>
      <c r="S15" s="19"/>
      <c r="T15" s="19"/>
      <c r="U15" s="19">
        <v>6797</v>
      </c>
      <c r="V15" s="19">
        <v>6797</v>
      </c>
      <c r="W15" s="19">
        <v>-9271774</v>
      </c>
      <c r="X15" s="19">
        <v>-12310317</v>
      </c>
      <c r="Y15" s="19">
        <v>3038543</v>
      </c>
      <c r="Z15" s="20">
        <v>-24.68</v>
      </c>
      <c r="AA15" s="21">
        <v>-12310317</v>
      </c>
    </row>
    <row r="16" spans="1:27" ht="13.5">
      <c r="A16" s="22" t="s">
        <v>43</v>
      </c>
      <c r="B16" s="16"/>
      <c r="C16" s="17">
        <v>-27947397</v>
      </c>
      <c r="D16" s="17"/>
      <c r="E16" s="18">
        <v>-10000000</v>
      </c>
      <c r="F16" s="19">
        <v>-10526314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>
        <v>-4862548</v>
      </c>
      <c r="V16" s="19">
        <v>-4862548</v>
      </c>
      <c r="W16" s="19">
        <v>-4862548</v>
      </c>
      <c r="X16" s="19">
        <v>-10526314</v>
      </c>
      <c r="Y16" s="19">
        <v>5663766</v>
      </c>
      <c r="Z16" s="20">
        <v>-53.81</v>
      </c>
      <c r="AA16" s="21">
        <v>-10526314</v>
      </c>
    </row>
    <row r="17" spans="1:27" ht="13.5">
      <c r="A17" s="23" t="s">
        <v>44</v>
      </c>
      <c r="B17" s="24"/>
      <c r="C17" s="25">
        <f aca="true" t="shared" si="0" ref="C17:Y17">SUM(C6:C16)</f>
        <v>606775788</v>
      </c>
      <c r="D17" s="25">
        <f>SUM(D6:D16)</f>
        <v>0</v>
      </c>
      <c r="E17" s="26">
        <f t="shared" si="0"/>
        <v>294901298</v>
      </c>
      <c r="F17" s="27">
        <f t="shared" si="0"/>
        <v>151913301</v>
      </c>
      <c r="G17" s="27">
        <f t="shared" si="0"/>
        <v>97041974</v>
      </c>
      <c r="H17" s="27">
        <f t="shared" si="0"/>
        <v>-61760406</v>
      </c>
      <c r="I17" s="27">
        <f t="shared" si="0"/>
        <v>32511399</v>
      </c>
      <c r="J17" s="27">
        <f t="shared" si="0"/>
        <v>67792967</v>
      </c>
      <c r="K17" s="27">
        <f t="shared" si="0"/>
        <v>2055982</v>
      </c>
      <c r="L17" s="27">
        <f t="shared" si="0"/>
        <v>17020656</v>
      </c>
      <c r="M17" s="27">
        <f t="shared" si="0"/>
        <v>133911144</v>
      </c>
      <c r="N17" s="27">
        <f t="shared" si="0"/>
        <v>152987782</v>
      </c>
      <c r="O17" s="27">
        <f t="shared" si="0"/>
        <v>53109229</v>
      </c>
      <c r="P17" s="27">
        <f t="shared" si="0"/>
        <v>-5318105</v>
      </c>
      <c r="Q17" s="27">
        <f t="shared" si="0"/>
        <v>43579788</v>
      </c>
      <c r="R17" s="27">
        <f t="shared" si="0"/>
        <v>91370912</v>
      </c>
      <c r="S17" s="27">
        <f t="shared" si="0"/>
        <v>-18593195</v>
      </c>
      <c r="T17" s="27">
        <f t="shared" si="0"/>
        <v>-13180203</v>
      </c>
      <c r="U17" s="27">
        <f t="shared" si="0"/>
        <v>-6414311</v>
      </c>
      <c r="V17" s="27">
        <f t="shared" si="0"/>
        <v>-38187709</v>
      </c>
      <c r="W17" s="27">
        <f t="shared" si="0"/>
        <v>273963952</v>
      </c>
      <c r="X17" s="27">
        <f t="shared" si="0"/>
        <v>151913301</v>
      </c>
      <c r="Y17" s="27">
        <f t="shared" si="0"/>
        <v>122050651</v>
      </c>
      <c r="Z17" s="28">
        <f>+IF(X17&lt;&gt;0,+(Y17/X17)*100,0)</f>
        <v>80.34230722166981</v>
      </c>
      <c r="AA17" s="29">
        <f>SUM(AA6:AA16)</f>
        <v>151913301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910864</v>
      </c>
      <c r="D21" s="17"/>
      <c r="E21" s="18">
        <v>128094000</v>
      </c>
      <c r="F21" s="19">
        <v>154816601</v>
      </c>
      <c r="G21" s="36"/>
      <c r="H21" s="36">
        <v>10422627</v>
      </c>
      <c r="I21" s="36">
        <v>23204087</v>
      </c>
      <c r="J21" s="19">
        <v>33626714</v>
      </c>
      <c r="K21" s="36">
        <v>8116923</v>
      </c>
      <c r="L21" s="36"/>
      <c r="M21" s="19">
        <v>5497675</v>
      </c>
      <c r="N21" s="36">
        <v>13614598</v>
      </c>
      <c r="O21" s="36"/>
      <c r="P21" s="36"/>
      <c r="Q21" s="19">
        <v>15659183</v>
      </c>
      <c r="R21" s="36">
        <v>15659183</v>
      </c>
      <c r="S21" s="36"/>
      <c r="T21" s="19"/>
      <c r="U21" s="36"/>
      <c r="V21" s="36"/>
      <c r="W21" s="36">
        <v>62900495</v>
      </c>
      <c r="X21" s="19">
        <v>154816601</v>
      </c>
      <c r="Y21" s="36">
        <v>-91916106</v>
      </c>
      <c r="Z21" s="37">
        <v>-59.37</v>
      </c>
      <c r="AA21" s="38">
        <v>154816601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-1437287</v>
      </c>
      <c r="D24" s="17"/>
      <c r="E24" s="18">
        <v>24532535</v>
      </c>
      <c r="F24" s="19">
        <v>1</v>
      </c>
      <c r="G24" s="19">
        <v>-121737</v>
      </c>
      <c r="H24" s="19"/>
      <c r="I24" s="19"/>
      <c r="J24" s="19">
        <v>-121737</v>
      </c>
      <c r="K24" s="19">
        <v>121927</v>
      </c>
      <c r="L24" s="19"/>
      <c r="M24" s="19">
        <v>-471432</v>
      </c>
      <c r="N24" s="19">
        <v>-349505</v>
      </c>
      <c r="O24" s="19"/>
      <c r="P24" s="19"/>
      <c r="Q24" s="19">
        <v>-455344</v>
      </c>
      <c r="R24" s="19">
        <v>-455344</v>
      </c>
      <c r="S24" s="19"/>
      <c r="T24" s="19"/>
      <c r="U24" s="19"/>
      <c r="V24" s="19"/>
      <c r="W24" s="19">
        <v>-926586</v>
      </c>
      <c r="X24" s="19">
        <v>1</v>
      </c>
      <c r="Y24" s="19">
        <v>-926587</v>
      </c>
      <c r="Z24" s="20">
        <v>-92658700</v>
      </c>
      <c r="AA24" s="21">
        <v>1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-584113087</v>
      </c>
      <c r="D26" s="17"/>
      <c r="E26" s="18">
        <v>-347899380</v>
      </c>
      <c r="F26" s="19">
        <v>-311899380</v>
      </c>
      <c r="G26" s="19">
        <v>-29449923</v>
      </c>
      <c r="H26" s="19">
        <v>-16150979</v>
      </c>
      <c r="I26" s="19">
        <v>-77946527</v>
      </c>
      <c r="J26" s="19">
        <v>-123547429</v>
      </c>
      <c r="K26" s="19">
        <v>-19015962</v>
      </c>
      <c r="L26" s="19">
        <v>-10000000</v>
      </c>
      <c r="M26" s="19">
        <v>-110836044</v>
      </c>
      <c r="N26" s="19">
        <v>-139852006</v>
      </c>
      <c r="O26" s="19">
        <v>-64405699</v>
      </c>
      <c r="P26" s="19">
        <v>3440516</v>
      </c>
      <c r="Q26" s="19">
        <v>-19878711</v>
      </c>
      <c r="R26" s="19">
        <v>-80843894</v>
      </c>
      <c r="S26" s="19">
        <v>-2020753</v>
      </c>
      <c r="T26" s="19">
        <v>-2000000</v>
      </c>
      <c r="U26" s="19"/>
      <c r="V26" s="19">
        <v>-4020753</v>
      </c>
      <c r="W26" s="19">
        <v>-348264082</v>
      </c>
      <c r="X26" s="19">
        <v>-311899380</v>
      </c>
      <c r="Y26" s="19">
        <v>-36364702</v>
      </c>
      <c r="Z26" s="20">
        <v>11.66</v>
      </c>
      <c r="AA26" s="21">
        <v>-311899380</v>
      </c>
    </row>
    <row r="27" spans="1:27" ht="13.5">
      <c r="A27" s="23" t="s">
        <v>51</v>
      </c>
      <c r="B27" s="24"/>
      <c r="C27" s="25">
        <f aca="true" t="shared" si="1" ref="C27:Y27">SUM(C21:C26)</f>
        <v>-584639510</v>
      </c>
      <c r="D27" s="25">
        <f>SUM(D21:D26)</f>
        <v>0</v>
      </c>
      <c r="E27" s="26">
        <f t="shared" si="1"/>
        <v>-195272845</v>
      </c>
      <c r="F27" s="27">
        <f t="shared" si="1"/>
        <v>-157082778</v>
      </c>
      <c r="G27" s="27">
        <f t="shared" si="1"/>
        <v>-29571660</v>
      </c>
      <c r="H27" s="27">
        <f t="shared" si="1"/>
        <v>-5728352</v>
      </c>
      <c r="I27" s="27">
        <f t="shared" si="1"/>
        <v>-54742440</v>
      </c>
      <c r="J27" s="27">
        <f t="shared" si="1"/>
        <v>-90042452</v>
      </c>
      <c r="K27" s="27">
        <f t="shared" si="1"/>
        <v>-10777112</v>
      </c>
      <c r="L27" s="27">
        <f t="shared" si="1"/>
        <v>-10000000</v>
      </c>
      <c r="M27" s="27">
        <f t="shared" si="1"/>
        <v>-105809801</v>
      </c>
      <c r="N27" s="27">
        <f t="shared" si="1"/>
        <v>-126586913</v>
      </c>
      <c r="O27" s="27">
        <f t="shared" si="1"/>
        <v>-64405699</v>
      </c>
      <c r="P27" s="27">
        <f t="shared" si="1"/>
        <v>3440516</v>
      </c>
      <c r="Q27" s="27">
        <f t="shared" si="1"/>
        <v>-4674872</v>
      </c>
      <c r="R27" s="27">
        <f t="shared" si="1"/>
        <v>-65640055</v>
      </c>
      <c r="S27" s="27">
        <f t="shared" si="1"/>
        <v>-2020753</v>
      </c>
      <c r="T27" s="27">
        <f t="shared" si="1"/>
        <v>-2000000</v>
      </c>
      <c r="U27" s="27">
        <f t="shared" si="1"/>
        <v>0</v>
      </c>
      <c r="V27" s="27">
        <f t="shared" si="1"/>
        <v>-4020753</v>
      </c>
      <c r="W27" s="27">
        <f t="shared" si="1"/>
        <v>-286290173</v>
      </c>
      <c r="X27" s="27">
        <f t="shared" si="1"/>
        <v>-157082778</v>
      </c>
      <c r="Y27" s="27">
        <f t="shared" si="1"/>
        <v>-129207395</v>
      </c>
      <c r="Z27" s="28">
        <f>+IF(X27&lt;&gt;0,+(Y27/X27)*100,0)</f>
        <v>82.25433535431873</v>
      </c>
      <c r="AA27" s="29">
        <f>SUM(AA21:AA26)</f>
        <v>-157082778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-22711377</v>
      </c>
      <c r="D35" s="17"/>
      <c r="E35" s="18">
        <v>-43759913</v>
      </c>
      <c r="F35" s="19">
        <v>-13759917</v>
      </c>
      <c r="G35" s="19">
        <v>-788992</v>
      </c>
      <c r="H35" s="19"/>
      <c r="I35" s="19"/>
      <c r="J35" s="19">
        <v>-788992</v>
      </c>
      <c r="K35" s="19"/>
      <c r="L35" s="19"/>
      <c r="M35" s="19">
        <v>-13169449</v>
      </c>
      <c r="N35" s="19">
        <v>-13169449</v>
      </c>
      <c r="O35" s="19"/>
      <c r="P35" s="19">
        <v>-4483891</v>
      </c>
      <c r="Q35" s="19"/>
      <c r="R35" s="19">
        <v>-4483891</v>
      </c>
      <c r="S35" s="19"/>
      <c r="T35" s="19"/>
      <c r="U35" s="19"/>
      <c r="V35" s="19"/>
      <c r="W35" s="19">
        <v>-18442332</v>
      </c>
      <c r="X35" s="19">
        <v>-13759917</v>
      </c>
      <c r="Y35" s="19">
        <v>-4682415</v>
      </c>
      <c r="Z35" s="20">
        <v>34.03</v>
      </c>
      <c r="AA35" s="21">
        <v>-13759917</v>
      </c>
    </row>
    <row r="36" spans="1:27" ht="13.5">
      <c r="A36" s="23" t="s">
        <v>57</v>
      </c>
      <c r="B36" s="24"/>
      <c r="C36" s="25">
        <f aca="true" t="shared" si="2" ref="C36:Y36">SUM(C31:C35)</f>
        <v>-22711377</v>
      </c>
      <c r="D36" s="25">
        <f>SUM(D31:D35)</f>
        <v>0</v>
      </c>
      <c r="E36" s="26">
        <f t="shared" si="2"/>
        <v>-43759913</v>
      </c>
      <c r="F36" s="27">
        <f t="shared" si="2"/>
        <v>-13759917</v>
      </c>
      <c r="G36" s="27">
        <f t="shared" si="2"/>
        <v>-788992</v>
      </c>
      <c r="H36" s="27">
        <f t="shared" si="2"/>
        <v>0</v>
      </c>
      <c r="I36" s="27">
        <f t="shared" si="2"/>
        <v>0</v>
      </c>
      <c r="J36" s="27">
        <f t="shared" si="2"/>
        <v>-788992</v>
      </c>
      <c r="K36" s="27">
        <f t="shared" si="2"/>
        <v>0</v>
      </c>
      <c r="L36" s="27">
        <f t="shared" si="2"/>
        <v>0</v>
      </c>
      <c r="M36" s="27">
        <f t="shared" si="2"/>
        <v>-13169449</v>
      </c>
      <c r="N36" s="27">
        <f t="shared" si="2"/>
        <v>-13169449</v>
      </c>
      <c r="O36" s="27">
        <f t="shared" si="2"/>
        <v>0</v>
      </c>
      <c r="P36" s="27">
        <f t="shared" si="2"/>
        <v>-4483891</v>
      </c>
      <c r="Q36" s="27">
        <f t="shared" si="2"/>
        <v>0</v>
      </c>
      <c r="R36" s="27">
        <f t="shared" si="2"/>
        <v>-4483891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-18442332</v>
      </c>
      <c r="X36" s="27">
        <f t="shared" si="2"/>
        <v>-13759917</v>
      </c>
      <c r="Y36" s="27">
        <f t="shared" si="2"/>
        <v>-4682415</v>
      </c>
      <c r="Z36" s="28">
        <f>+IF(X36&lt;&gt;0,+(Y36/X36)*100,0)</f>
        <v>34.02938404352294</v>
      </c>
      <c r="AA36" s="29">
        <f>SUM(AA31:AA35)</f>
        <v>-13759917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-575099</v>
      </c>
      <c r="D38" s="31">
        <f>+D17+D27+D36</f>
        <v>0</v>
      </c>
      <c r="E38" s="32">
        <f t="shared" si="3"/>
        <v>55868540</v>
      </c>
      <c r="F38" s="33">
        <f t="shared" si="3"/>
        <v>-18929394</v>
      </c>
      <c r="G38" s="33">
        <f t="shared" si="3"/>
        <v>66681322</v>
      </c>
      <c r="H38" s="33">
        <f t="shared" si="3"/>
        <v>-67488758</v>
      </c>
      <c r="I38" s="33">
        <f t="shared" si="3"/>
        <v>-22231041</v>
      </c>
      <c r="J38" s="33">
        <f t="shared" si="3"/>
        <v>-23038477</v>
      </c>
      <c r="K38" s="33">
        <f t="shared" si="3"/>
        <v>-8721130</v>
      </c>
      <c r="L38" s="33">
        <f t="shared" si="3"/>
        <v>7020656</v>
      </c>
      <c r="M38" s="33">
        <f t="shared" si="3"/>
        <v>14931894</v>
      </c>
      <c r="N38" s="33">
        <f t="shared" si="3"/>
        <v>13231420</v>
      </c>
      <c r="O38" s="33">
        <f t="shared" si="3"/>
        <v>-11296470</v>
      </c>
      <c r="P38" s="33">
        <f t="shared" si="3"/>
        <v>-6361480</v>
      </c>
      <c r="Q38" s="33">
        <f t="shared" si="3"/>
        <v>38904916</v>
      </c>
      <c r="R38" s="33">
        <f t="shared" si="3"/>
        <v>21246966</v>
      </c>
      <c r="S38" s="33">
        <f t="shared" si="3"/>
        <v>-20613948</v>
      </c>
      <c r="T38" s="33">
        <f t="shared" si="3"/>
        <v>-15180203</v>
      </c>
      <c r="U38" s="33">
        <f t="shared" si="3"/>
        <v>-6414311</v>
      </c>
      <c r="V38" s="33">
        <f t="shared" si="3"/>
        <v>-42208462</v>
      </c>
      <c r="W38" s="33">
        <f t="shared" si="3"/>
        <v>-30768553</v>
      </c>
      <c r="X38" s="33">
        <f t="shared" si="3"/>
        <v>-18929394</v>
      </c>
      <c r="Y38" s="33">
        <f t="shared" si="3"/>
        <v>-11839159</v>
      </c>
      <c r="Z38" s="34">
        <f>+IF(X38&lt;&gt;0,+(Y38/X38)*100,0)</f>
        <v>62.543782436986625</v>
      </c>
      <c r="AA38" s="35">
        <f>+AA17+AA27+AA36</f>
        <v>-18929394</v>
      </c>
    </row>
    <row r="39" spans="1:27" ht="13.5">
      <c r="A39" s="22" t="s">
        <v>59</v>
      </c>
      <c r="B39" s="16"/>
      <c r="C39" s="31">
        <v>36718014</v>
      </c>
      <c r="D39" s="31"/>
      <c r="E39" s="32">
        <v>55939521</v>
      </c>
      <c r="F39" s="33">
        <v>36142916</v>
      </c>
      <c r="G39" s="33">
        <v>36142917</v>
      </c>
      <c r="H39" s="33">
        <v>102824239</v>
      </c>
      <c r="I39" s="33">
        <v>35335481</v>
      </c>
      <c r="J39" s="33">
        <v>36142917</v>
      </c>
      <c r="K39" s="33">
        <v>13104440</v>
      </c>
      <c r="L39" s="33">
        <v>4383310</v>
      </c>
      <c r="M39" s="33">
        <v>11403966</v>
      </c>
      <c r="N39" s="33">
        <v>13104440</v>
      </c>
      <c r="O39" s="33">
        <v>26335860</v>
      </c>
      <c r="P39" s="33">
        <v>15039390</v>
      </c>
      <c r="Q39" s="33">
        <v>8677910</v>
      </c>
      <c r="R39" s="33">
        <v>26335860</v>
      </c>
      <c r="S39" s="33">
        <v>47582826</v>
      </c>
      <c r="T39" s="33">
        <v>26968878</v>
      </c>
      <c r="U39" s="33">
        <v>11788675</v>
      </c>
      <c r="V39" s="33">
        <v>47582826</v>
      </c>
      <c r="W39" s="33">
        <v>36142917</v>
      </c>
      <c r="X39" s="33">
        <v>36142916</v>
      </c>
      <c r="Y39" s="33">
        <v>1</v>
      </c>
      <c r="Z39" s="34"/>
      <c r="AA39" s="35">
        <v>36142916</v>
      </c>
    </row>
    <row r="40" spans="1:27" ht="13.5">
      <c r="A40" s="41" t="s">
        <v>60</v>
      </c>
      <c r="B40" s="42"/>
      <c r="C40" s="43">
        <v>36142916</v>
      </c>
      <c r="D40" s="43"/>
      <c r="E40" s="44">
        <v>111808060</v>
      </c>
      <c r="F40" s="45">
        <v>17213521</v>
      </c>
      <c r="G40" s="45">
        <v>102824239</v>
      </c>
      <c r="H40" s="45">
        <v>35335481</v>
      </c>
      <c r="I40" s="45">
        <v>13104440</v>
      </c>
      <c r="J40" s="45">
        <v>13104440</v>
      </c>
      <c r="K40" s="45">
        <v>4383310</v>
      </c>
      <c r="L40" s="45">
        <v>11403966</v>
      </c>
      <c r="M40" s="45">
        <v>26335860</v>
      </c>
      <c r="N40" s="45">
        <v>26335860</v>
      </c>
      <c r="O40" s="45">
        <v>15039390</v>
      </c>
      <c r="P40" s="45">
        <v>8677910</v>
      </c>
      <c r="Q40" s="45">
        <v>47582826</v>
      </c>
      <c r="R40" s="45">
        <v>15039390</v>
      </c>
      <c r="S40" s="45">
        <v>26968878</v>
      </c>
      <c r="T40" s="45">
        <v>11788675</v>
      </c>
      <c r="U40" s="45">
        <v>5374364</v>
      </c>
      <c r="V40" s="45">
        <v>5374364</v>
      </c>
      <c r="W40" s="45">
        <v>5374364</v>
      </c>
      <c r="X40" s="45">
        <v>17213521</v>
      </c>
      <c r="Y40" s="45">
        <v>-11839157</v>
      </c>
      <c r="Z40" s="46">
        <v>-68.78</v>
      </c>
      <c r="AA40" s="47">
        <v>17213521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109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95169791</v>
      </c>
      <c r="D6" s="17"/>
      <c r="E6" s="18">
        <v>87301500</v>
      </c>
      <c r="F6" s="19">
        <v>87301499</v>
      </c>
      <c r="G6" s="19">
        <v>2661601</v>
      </c>
      <c r="H6" s="19">
        <v>4596806</v>
      </c>
      <c r="I6" s="19">
        <v>45400199</v>
      </c>
      <c r="J6" s="19">
        <v>52658606</v>
      </c>
      <c r="K6" s="19">
        <v>4193305</v>
      </c>
      <c r="L6" s="19">
        <v>4620797</v>
      </c>
      <c r="M6" s="19">
        <v>3161386</v>
      </c>
      <c r="N6" s="19">
        <v>11975488</v>
      </c>
      <c r="O6" s="19">
        <v>3562941</v>
      </c>
      <c r="P6" s="19">
        <v>3488934</v>
      </c>
      <c r="Q6" s="19">
        <v>4663604</v>
      </c>
      <c r="R6" s="19">
        <v>11715479</v>
      </c>
      <c r="S6" s="19">
        <v>3104764</v>
      </c>
      <c r="T6" s="19">
        <v>3757007</v>
      </c>
      <c r="U6" s="19"/>
      <c r="V6" s="19">
        <v>6861771</v>
      </c>
      <c r="W6" s="19">
        <v>83211344</v>
      </c>
      <c r="X6" s="19">
        <v>87301499</v>
      </c>
      <c r="Y6" s="19">
        <v>-4090155</v>
      </c>
      <c r="Z6" s="20">
        <v>-4.69</v>
      </c>
      <c r="AA6" s="21">
        <v>87301499</v>
      </c>
    </row>
    <row r="7" spans="1:27" ht="13.5">
      <c r="A7" s="22" t="s">
        <v>34</v>
      </c>
      <c r="B7" s="16"/>
      <c r="C7" s="17">
        <v>95571020</v>
      </c>
      <c r="D7" s="17"/>
      <c r="E7" s="18">
        <v>128262432</v>
      </c>
      <c r="F7" s="19">
        <v>128262430</v>
      </c>
      <c r="G7" s="19">
        <v>8511682</v>
      </c>
      <c r="H7" s="19">
        <v>12910048</v>
      </c>
      <c r="I7" s="19">
        <v>15194761</v>
      </c>
      <c r="J7" s="19">
        <v>36616491</v>
      </c>
      <c r="K7" s="19">
        <v>6679658</v>
      </c>
      <c r="L7" s="19">
        <v>8971259</v>
      </c>
      <c r="M7" s="19">
        <v>7268493</v>
      </c>
      <c r="N7" s="19">
        <v>22919410</v>
      </c>
      <c r="O7" s="19">
        <v>5388454</v>
      </c>
      <c r="P7" s="19">
        <v>7583938</v>
      </c>
      <c r="Q7" s="19">
        <v>9545128</v>
      </c>
      <c r="R7" s="19">
        <v>22517520</v>
      </c>
      <c r="S7" s="19">
        <v>6952316</v>
      </c>
      <c r="T7" s="19">
        <v>9921457</v>
      </c>
      <c r="U7" s="19"/>
      <c r="V7" s="19">
        <v>16873773</v>
      </c>
      <c r="W7" s="19">
        <v>98927194</v>
      </c>
      <c r="X7" s="19">
        <v>128262430</v>
      </c>
      <c r="Y7" s="19">
        <v>-29335236</v>
      </c>
      <c r="Z7" s="20">
        <v>-22.87</v>
      </c>
      <c r="AA7" s="21">
        <v>128262430</v>
      </c>
    </row>
    <row r="8" spans="1:27" ht="13.5">
      <c r="A8" s="22" t="s">
        <v>35</v>
      </c>
      <c r="B8" s="16"/>
      <c r="C8" s="17">
        <v>4582353</v>
      </c>
      <c r="D8" s="17"/>
      <c r="E8" s="18">
        <v>10302133</v>
      </c>
      <c r="F8" s="19">
        <v>10342135</v>
      </c>
      <c r="G8" s="19">
        <v>2141220</v>
      </c>
      <c r="H8" s="19">
        <v>1166866</v>
      </c>
      <c r="I8" s="19">
        <v>558371</v>
      </c>
      <c r="J8" s="19">
        <v>3866457</v>
      </c>
      <c r="K8" s="19">
        <v>334000</v>
      </c>
      <c r="L8" s="19">
        <v>543029</v>
      </c>
      <c r="M8" s="19">
        <v>1893363</v>
      </c>
      <c r="N8" s="19">
        <v>2770392</v>
      </c>
      <c r="O8" s="19">
        <v>4930828</v>
      </c>
      <c r="P8" s="19">
        <v>4014829</v>
      </c>
      <c r="Q8" s="19">
        <v>2318579</v>
      </c>
      <c r="R8" s="19">
        <v>11264236</v>
      </c>
      <c r="S8" s="19">
        <v>2404266</v>
      </c>
      <c r="T8" s="19">
        <v>2092518</v>
      </c>
      <c r="U8" s="19"/>
      <c r="V8" s="19">
        <v>4496784</v>
      </c>
      <c r="W8" s="19">
        <v>22397869</v>
      </c>
      <c r="X8" s="19">
        <v>10342135</v>
      </c>
      <c r="Y8" s="19">
        <v>12055734</v>
      </c>
      <c r="Z8" s="20">
        <v>116.57</v>
      </c>
      <c r="AA8" s="21">
        <v>10342135</v>
      </c>
    </row>
    <row r="9" spans="1:27" ht="13.5">
      <c r="A9" s="22" t="s">
        <v>36</v>
      </c>
      <c r="B9" s="16"/>
      <c r="C9" s="17">
        <v>54024010</v>
      </c>
      <c r="D9" s="17"/>
      <c r="E9" s="18">
        <v>62303000</v>
      </c>
      <c r="F9" s="19">
        <v>62303000</v>
      </c>
      <c r="G9" s="19">
        <v>19269160</v>
      </c>
      <c r="H9" s="19"/>
      <c r="I9" s="19">
        <v>388240</v>
      </c>
      <c r="J9" s="19">
        <v>19657400</v>
      </c>
      <c r="K9" s="19">
        <v>305000</v>
      </c>
      <c r="L9" s="19">
        <v>285137</v>
      </c>
      <c r="M9" s="19">
        <v>13302446</v>
      </c>
      <c r="N9" s="19">
        <v>13892583</v>
      </c>
      <c r="O9" s="19">
        <v>1687000</v>
      </c>
      <c r="P9" s="19">
        <v>2680080</v>
      </c>
      <c r="Q9" s="19">
        <v>1147100</v>
      </c>
      <c r="R9" s="19">
        <v>5514180</v>
      </c>
      <c r="S9" s="19"/>
      <c r="T9" s="19">
        <v>1135500</v>
      </c>
      <c r="U9" s="19"/>
      <c r="V9" s="19">
        <v>1135500</v>
      </c>
      <c r="W9" s="19">
        <v>40199663</v>
      </c>
      <c r="X9" s="19">
        <v>62303000</v>
      </c>
      <c r="Y9" s="19">
        <v>-22103337</v>
      </c>
      <c r="Z9" s="20">
        <v>-35.48</v>
      </c>
      <c r="AA9" s="21">
        <v>62303000</v>
      </c>
    </row>
    <row r="10" spans="1:27" ht="13.5">
      <c r="A10" s="22" t="s">
        <v>37</v>
      </c>
      <c r="B10" s="16"/>
      <c r="C10" s="17">
        <v>23627707</v>
      </c>
      <c r="D10" s="17"/>
      <c r="E10" s="18">
        <v>31525000</v>
      </c>
      <c r="F10" s="19">
        <v>31525000</v>
      </c>
      <c r="G10" s="19">
        <v>6500000</v>
      </c>
      <c r="H10" s="19"/>
      <c r="I10" s="19"/>
      <c r="J10" s="19">
        <v>6500000</v>
      </c>
      <c r="K10" s="19"/>
      <c r="L10" s="19"/>
      <c r="M10" s="19">
        <v>11000000</v>
      </c>
      <c r="N10" s="19">
        <v>11000000</v>
      </c>
      <c r="O10" s="19"/>
      <c r="P10" s="19"/>
      <c r="Q10" s="19">
        <v>18525000</v>
      </c>
      <c r="R10" s="19">
        <v>18525000</v>
      </c>
      <c r="S10" s="19"/>
      <c r="T10" s="19"/>
      <c r="U10" s="19"/>
      <c r="V10" s="19"/>
      <c r="W10" s="19">
        <v>36025000</v>
      </c>
      <c r="X10" s="19">
        <v>31525000</v>
      </c>
      <c r="Y10" s="19">
        <v>4500000</v>
      </c>
      <c r="Z10" s="20">
        <v>14.27</v>
      </c>
      <c r="AA10" s="21">
        <v>31525000</v>
      </c>
    </row>
    <row r="11" spans="1:27" ht="13.5">
      <c r="A11" s="22" t="s">
        <v>38</v>
      </c>
      <c r="B11" s="16"/>
      <c r="C11" s="17">
        <v>5711571</v>
      </c>
      <c r="D11" s="17"/>
      <c r="E11" s="18">
        <v>8951101</v>
      </c>
      <c r="F11" s="19">
        <v>8951102</v>
      </c>
      <c r="G11" s="19">
        <v>306880</v>
      </c>
      <c r="H11" s="19">
        <v>143368</v>
      </c>
      <c r="I11" s="19">
        <v>799969</v>
      </c>
      <c r="J11" s="19">
        <v>1250217</v>
      </c>
      <c r="K11" s="19">
        <v>1277000</v>
      </c>
      <c r="L11" s="19">
        <v>1603703</v>
      </c>
      <c r="M11" s="19">
        <v>181494</v>
      </c>
      <c r="N11" s="19">
        <v>3062197</v>
      </c>
      <c r="O11" s="19">
        <v>565574</v>
      </c>
      <c r="P11" s="19">
        <v>127269</v>
      </c>
      <c r="Q11" s="19">
        <v>160199</v>
      </c>
      <c r="R11" s="19">
        <v>853042</v>
      </c>
      <c r="S11" s="19">
        <v>128034</v>
      </c>
      <c r="T11" s="19">
        <v>177132</v>
      </c>
      <c r="U11" s="19"/>
      <c r="V11" s="19">
        <v>305166</v>
      </c>
      <c r="W11" s="19">
        <v>5470622</v>
      </c>
      <c r="X11" s="19">
        <v>8951102</v>
      </c>
      <c r="Y11" s="19">
        <v>-3480480</v>
      </c>
      <c r="Z11" s="20">
        <v>-38.88</v>
      </c>
      <c r="AA11" s="21">
        <v>8951102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-204191793</v>
      </c>
      <c r="D14" s="17"/>
      <c r="E14" s="18">
        <v>-280080215</v>
      </c>
      <c r="F14" s="19">
        <v>-282671800</v>
      </c>
      <c r="G14" s="19">
        <v>-7743386</v>
      </c>
      <c r="H14" s="19">
        <v>-15207462</v>
      </c>
      <c r="I14" s="19">
        <v>-11795323</v>
      </c>
      <c r="J14" s="19">
        <v>-34746171</v>
      </c>
      <c r="K14" s="19">
        <v>-6875292</v>
      </c>
      <c r="L14" s="19">
        <v>-13762617</v>
      </c>
      <c r="M14" s="19">
        <v>-22998572</v>
      </c>
      <c r="N14" s="19">
        <v>-43636481</v>
      </c>
      <c r="O14" s="19">
        <v>-20011913</v>
      </c>
      <c r="P14" s="19">
        <v>-15959449</v>
      </c>
      <c r="Q14" s="19">
        <v>-21414240</v>
      </c>
      <c r="R14" s="19">
        <v>-57385602</v>
      </c>
      <c r="S14" s="19">
        <v>-11718597</v>
      </c>
      <c r="T14" s="19">
        <v>-20697451</v>
      </c>
      <c r="U14" s="19"/>
      <c r="V14" s="19">
        <v>-32416048</v>
      </c>
      <c r="W14" s="19">
        <v>-168184302</v>
      </c>
      <c r="X14" s="19">
        <v>-282671800</v>
      </c>
      <c r="Y14" s="19">
        <v>114487498</v>
      </c>
      <c r="Z14" s="20">
        <v>-40.5</v>
      </c>
      <c r="AA14" s="21">
        <v>-282671800</v>
      </c>
    </row>
    <row r="15" spans="1:27" ht="13.5">
      <c r="A15" s="22" t="s">
        <v>42</v>
      </c>
      <c r="B15" s="16"/>
      <c r="C15" s="17">
        <v>-803936</v>
      </c>
      <c r="D15" s="17"/>
      <c r="E15" s="18">
        <v>-1956387</v>
      </c>
      <c r="F15" s="19">
        <v>-1812488</v>
      </c>
      <c r="G15" s="19">
        <v>-11404973</v>
      </c>
      <c r="H15" s="19">
        <v>-12562000</v>
      </c>
      <c r="I15" s="19">
        <v>-10110613</v>
      </c>
      <c r="J15" s="19">
        <v>-34077586</v>
      </c>
      <c r="K15" s="19">
        <v>-37000</v>
      </c>
      <c r="L15" s="19"/>
      <c r="M15" s="19">
        <v>-28949</v>
      </c>
      <c r="N15" s="19">
        <v>-65949</v>
      </c>
      <c r="O15" s="19">
        <v>-97783</v>
      </c>
      <c r="P15" s="19">
        <v>-136769</v>
      </c>
      <c r="Q15" s="19">
        <v>-19833</v>
      </c>
      <c r="R15" s="19">
        <v>-254385</v>
      </c>
      <c r="S15" s="19">
        <v>-17980</v>
      </c>
      <c r="T15" s="19">
        <v>-15257</v>
      </c>
      <c r="U15" s="19"/>
      <c r="V15" s="19">
        <v>-33237</v>
      </c>
      <c r="W15" s="19">
        <v>-34431157</v>
      </c>
      <c r="X15" s="19">
        <v>-1812488</v>
      </c>
      <c r="Y15" s="19">
        <v>-32618669</v>
      </c>
      <c r="Z15" s="20">
        <v>1799.66</v>
      </c>
      <c r="AA15" s="21">
        <v>-1812488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73690723</v>
      </c>
      <c r="D17" s="25">
        <f>SUM(D6:D16)</f>
        <v>0</v>
      </c>
      <c r="E17" s="26">
        <f t="shared" si="0"/>
        <v>46608564</v>
      </c>
      <c r="F17" s="27">
        <f t="shared" si="0"/>
        <v>44200878</v>
      </c>
      <c r="G17" s="27">
        <f t="shared" si="0"/>
        <v>20242184</v>
      </c>
      <c r="H17" s="27">
        <f t="shared" si="0"/>
        <v>-8952374</v>
      </c>
      <c r="I17" s="27">
        <f t="shared" si="0"/>
        <v>40435604</v>
      </c>
      <c r="J17" s="27">
        <f t="shared" si="0"/>
        <v>51725414</v>
      </c>
      <c r="K17" s="27">
        <f t="shared" si="0"/>
        <v>5876671</v>
      </c>
      <c r="L17" s="27">
        <f t="shared" si="0"/>
        <v>2261308</v>
      </c>
      <c r="M17" s="27">
        <f t="shared" si="0"/>
        <v>13779661</v>
      </c>
      <c r="N17" s="27">
        <f t="shared" si="0"/>
        <v>21917640</v>
      </c>
      <c r="O17" s="27">
        <f t="shared" si="0"/>
        <v>-3974899</v>
      </c>
      <c r="P17" s="27">
        <f t="shared" si="0"/>
        <v>1798832</v>
      </c>
      <c r="Q17" s="27">
        <f t="shared" si="0"/>
        <v>14925537</v>
      </c>
      <c r="R17" s="27">
        <f t="shared" si="0"/>
        <v>12749470</v>
      </c>
      <c r="S17" s="27">
        <f t="shared" si="0"/>
        <v>852803</v>
      </c>
      <c r="T17" s="27">
        <f t="shared" si="0"/>
        <v>-3629094</v>
      </c>
      <c r="U17" s="27">
        <f t="shared" si="0"/>
        <v>0</v>
      </c>
      <c r="V17" s="27">
        <f t="shared" si="0"/>
        <v>-2776291</v>
      </c>
      <c r="W17" s="27">
        <f t="shared" si="0"/>
        <v>83616233</v>
      </c>
      <c r="X17" s="27">
        <f t="shared" si="0"/>
        <v>44200878</v>
      </c>
      <c r="Y17" s="27">
        <f t="shared" si="0"/>
        <v>39415355</v>
      </c>
      <c r="Z17" s="28">
        <f>+IF(X17&lt;&gt;0,+(Y17/X17)*100,0)</f>
        <v>89.17323995238284</v>
      </c>
      <c r="AA17" s="29">
        <f>SUM(AA6:AA16)</f>
        <v>44200878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382363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-35160730</v>
      </c>
      <c r="D26" s="17"/>
      <c r="E26" s="18">
        <v>-45225001</v>
      </c>
      <c r="F26" s="19">
        <v>-68780739</v>
      </c>
      <c r="G26" s="19">
        <v>-7512590</v>
      </c>
      <c r="H26" s="19">
        <v>-3048000</v>
      </c>
      <c r="I26" s="19">
        <v>-1388459</v>
      </c>
      <c r="J26" s="19">
        <v>-11949049</v>
      </c>
      <c r="K26" s="19">
        <v>-118000</v>
      </c>
      <c r="L26" s="19">
        <v>-919764</v>
      </c>
      <c r="M26" s="19">
        <v>-4607529</v>
      </c>
      <c r="N26" s="19">
        <v>-5645293</v>
      </c>
      <c r="O26" s="19">
        <v>-396240</v>
      </c>
      <c r="P26" s="19"/>
      <c r="Q26" s="19">
        <v>-1705122</v>
      </c>
      <c r="R26" s="19">
        <v>-2101362</v>
      </c>
      <c r="S26" s="19">
        <v>-4425216</v>
      </c>
      <c r="T26" s="19">
        <v>-5839178</v>
      </c>
      <c r="U26" s="19"/>
      <c r="V26" s="19">
        <v>-10264394</v>
      </c>
      <c r="W26" s="19">
        <v>-29960098</v>
      </c>
      <c r="X26" s="19">
        <v>-68780739</v>
      </c>
      <c r="Y26" s="19">
        <v>38820641</v>
      </c>
      <c r="Z26" s="20">
        <v>-56.44</v>
      </c>
      <c r="AA26" s="21">
        <v>-68780739</v>
      </c>
    </row>
    <row r="27" spans="1:27" ht="13.5">
      <c r="A27" s="23" t="s">
        <v>51</v>
      </c>
      <c r="B27" s="24"/>
      <c r="C27" s="25">
        <f aca="true" t="shared" si="1" ref="C27:Y27">SUM(C21:C26)</f>
        <v>-34778367</v>
      </c>
      <c r="D27" s="25">
        <f>SUM(D21:D26)</f>
        <v>0</v>
      </c>
      <c r="E27" s="26">
        <f t="shared" si="1"/>
        <v>-45225001</v>
      </c>
      <c r="F27" s="27">
        <f t="shared" si="1"/>
        <v>-68780739</v>
      </c>
      <c r="G27" s="27">
        <f t="shared" si="1"/>
        <v>-7512590</v>
      </c>
      <c r="H27" s="27">
        <f t="shared" si="1"/>
        <v>-3048000</v>
      </c>
      <c r="I27" s="27">
        <f t="shared" si="1"/>
        <v>-1388459</v>
      </c>
      <c r="J27" s="27">
        <f t="shared" si="1"/>
        <v>-11949049</v>
      </c>
      <c r="K27" s="27">
        <f t="shared" si="1"/>
        <v>-118000</v>
      </c>
      <c r="L27" s="27">
        <f t="shared" si="1"/>
        <v>-919764</v>
      </c>
      <c r="M27" s="27">
        <f t="shared" si="1"/>
        <v>-4607529</v>
      </c>
      <c r="N27" s="27">
        <f t="shared" si="1"/>
        <v>-5645293</v>
      </c>
      <c r="O27" s="27">
        <f t="shared" si="1"/>
        <v>-396240</v>
      </c>
      <c r="P27" s="27">
        <f t="shared" si="1"/>
        <v>0</v>
      </c>
      <c r="Q27" s="27">
        <f t="shared" si="1"/>
        <v>-1705122</v>
      </c>
      <c r="R27" s="27">
        <f t="shared" si="1"/>
        <v>-2101362</v>
      </c>
      <c r="S27" s="27">
        <f t="shared" si="1"/>
        <v>-4425216</v>
      </c>
      <c r="T27" s="27">
        <f t="shared" si="1"/>
        <v>-5839178</v>
      </c>
      <c r="U27" s="27">
        <f t="shared" si="1"/>
        <v>0</v>
      </c>
      <c r="V27" s="27">
        <f t="shared" si="1"/>
        <v>-10264394</v>
      </c>
      <c r="W27" s="27">
        <f t="shared" si="1"/>
        <v>-29960098</v>
      </c>
      <c r="X27" s="27">
        <f t="shared" si="1"/>
        <v>-68780739</v>
      </c>
      <c r="Y27" s="27">
        <f t="shared" si="1"/>
        <v>38820641</v>
      </c>
      <c r="Z27" s="28">
        <f>+IF(X27&lt;&gt;0,+(Y27/X27)*100,0)</f>
        <v>-56.441151351979514</v>
      </c>
      <c r="AA27" s="29">
        <f>SUM(AA21:AA26)</f>
        <v>-68780739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-3260857</v>
      </c>
      <c r="D35" s="17"/>
      <c r="E35" s="18">
        <v>-1089294</v>
      </c>
      <c r="F35" s="19">
        <v>-1089294</v>
      </c>
      <c r="G35" s="19">
        <v>-177483</v>
      </c>
      <c r="H35" s="19">
        <v>-185000</v>
      </c>
      <c r="I35" s="19">
        <v>-156619</v>
      </c>
      <c r="J35" s="19">
        <v>-519102</v>
      </c>
      <c r="K35" s="19">
        <v>-27310</v>
      </c>
      <c r="L35" s="19">
        <v>-150849</v>
      </c>
      <c r="M35" s="19">
        <v>-151704</v>
      </c>
      <c r="N35" s="19">
        <v>-329863</v>
      </c>
      <c r="O35" s="19">
        <v>-153381</v>
      </c>
      <c r="P35" s="19"/>
      <c r="Q35" s="19">
        <v>-156813</v>
      </c>
      <c r="R35" s="19">
        <v>-310194</v>
      </c>
      <c r="S35" s="19">
        <v>-159083</v>
      </c>
      <c r="T35" s="19">
        <v>-160306</v>
      </c>
      <c r="U35" s="19"/>
      <c r="V35" s="19">
        <v>-319389</v>
      </c>
      <c r="W35" s="19">
        <v>-1478548</v>
      </c>
      <c r="X35" s="19">
        <v>-1089294</v>
      </c>
      <c r="Y35" s="19">
        <v>-389254</v>
      </c>
      <c r="Z35" s="20">
        <v>35.73</v>
      </c>
      <c r="AA35" s="21">
        <v>-1089294</v>
      </c>
    </row>
    <row r="36" spans="1:27" ht="13.5">
      <c r="A36" s="23" t="s">
        <v>57</v>
      </c>
      <c r="B36" s="24"/>
      <c r="C36" s="25">
        <f aca="true" t="shared" si="2" ref="C36:Y36">SUM(C31:C35)</f>
        <v>-3260857</v>
      </c>
      <c r="D36" s="25">
        <f>SUM(D31:D35)</f>
        <v>0</v>
      </c>
      <c r="E36" s="26">
        <f t="shared" si="2"/>
        <v>-1089294</v>
      </c>
      <c r="F36" s="27">
        <f t="shared" si="2"/>
        <v>-1089294</v>
      </c>
      <c r="G36" s="27">
        <f t="shared" si="2"/>
        <v>-177483</v>
      </c>
      <c r="H36" s="27">
        <f t="shared" si="2"/>
        <v>-185000</v>
      </c>
      <c r="I36" s="27">
        <f t="shared" si="2"/>
        <v>-156619</v>
      </c>
      <c r="J36" s="27">
        <f t="shared" si="2"/>
        <v>-519102</v>
      </c>
      <c r="K36" s="27">
        <f t="shared" si="2"/>
        <v>-27310</v>
      </c>
      <c r="L36" s="27">
        <f t="shared" si="2"/>
        <v>-150849</v>
      </c>
      <c r="M36" s="27">
        <f t="shared" si="2"/>
        <v>-151704</v>
      </c>
      <c r="N36" s="27">
        <f t="shared" si="2"/>
        <v>-329863</v>
      </c>
      <c r="O36" s="27">
        <f t="shared" si="2"/>
        <v>-153381</v>
      </c>
      <c r="P36" s="27">
        <f t="shared" si="2"/>
        <v>0</v>
      </c>
      <c r="Q36" s="27">
        <f t="shared" si="2"/>
        <v>-156813</v>
      </c>
      <c r="R36" s="27">
        <f t="shared" si="2"/>
        <v>-310194</v>
      </c>
      <c r="S36" s="27">
        <f t="shared" si="2"/>
        <v>-159083</v>
      </c>
      <c r="T36" s="27">
        <f t="shared" si="2"/>
        <v>-160306</v>
      </c>
      <c r="U36" s="27">
        <f t="shared" si="2"/>
        <v>0</v>
      </c>
      <c r="V36" s="27">
        <f t="shared" si="2"/>
        <v>-319389</v>
      </c>
      <c r="W36" s="27">
        <f t="shared" si="2"/>
        <v>-1478548</v>
      </c>
      <c r="X36" s="27">
        <f t="shared" si="2"/>
        <v>-1089294</v>
      </c>
      <c r="Y36" s="27">
        <f t="shared" si="2"/>
        <v>-389254</v>
      </c>
      <c r="Z36" s="28">
        <f>+IF(X36&lt;&gt;0,+(Y36/X36)*100,0)</f>
        <v>35.734521625933866</v>
      </c>
      <c r="AA36" s="29">
        <f>SUM(AA31:AA35)</f>
        <v>-1089294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35651499</v>
      </c>
      <c r="D38" s="31">
        <f>+D17+D27+D36</f>
        <v>0</v>
      </c>
      <c r="E38" s="32">
        <f t="shared" si="3"/>
        <v>294269</v>
      </c>
      <c r="F38" s="33">
        <f t="shared" si="3"/>
        <v>-25669155</v>
      </c>
      <c r="G38" s="33">
        <f t="shared" si="3"/>
        <v>12552111</v>
      </c>
      <c r="H38" s="33">
        <f t="shared" si="3"/>
        <v>-12185374</v>
      </c>
      <c r="I38" s="33">
        <f t="shared" si="3"/>
        <v>38890526</v>
      </c>
      <c r="J38" s="33">
        <f t="shared" si="3"/>
        <v>39257263</v>
      </c>
      <c r="K38" s="33">
        <f t="shared" si="3"/>
        <v>5731361</v>
      </c>
      <c r="L38" s="33">
        <f t="shared" si="3"/>
        <v>1190695</v>
      </c>
      <c r="M38" s="33">
        <f t="shared" si="3"/>
        <v>9020428</v>
      </c>
      <c r="N38" s="33">
        <f t="shared" si="3"/>
        <v>15942484</v>
      </c>
      <c r="O38" s="33">
        <f t="shared" si="3"/>
        <v>-4524520</v>
      </c>
      <c r="P38" s="33">
        <f t="shared" si="3"/>
        <v>1798832</v>
      </c>
      <c r="Q38" s="33">
        <f t="shared" si="3"/>
        <v>13063602</v>
      </c>
      <c r="R38" s="33">
        <f t="shared" si="3"/>
        <v>10337914</v>
      </c>
      <c r="S38" s="33">
        <f t="shared" si="3"/>
        <v>-3731496</v>
      </c>
      <c r="T38" s="33">
        <f t="shared" si="3"/>
        <v>-9628578</v>
      </c>
      <c r="U38" s="33">
        <f t="shared" si="3"/>
        <v>0</v>
      </c>
      <c r="V38" s="33">
        <f t="shared" si="3"/>
        <v>-13360074</v>
      </c>
      <c r="W38" s="33">
        <f t="shared" si="3"/>
        <v>52177587</v>
      </c>
      <c r="X38" s="33">
        <f t="shared" si="3"/>
        <v>-25669155</v>
      </c>
      <c r="Y38" s="33">
        <f t="shared" si="3"/>
        <v>77846742</v>
      </c>
      <c r="Z38" s="34">
        <f>+IF(X38&lt;&gt;0,+(Y38/X38)*100,0)</f>
        <v>-303.26959340889874</v>
      </c>
      <c r="AA38" s="35">
        <f>+AA17+AA27+AA36</f>
        <v>-25669155</v>
      </c>
    </row>
    <row r="39" spans="1:27" ht="13.5">
      <c r="A39" s="22" t="s">
        <v>59</v>
      </c>
      <c r="B39" s="16"/>
      <c r="C39" s="31">
        <v>52715848</v>
      </c>
      <c r="D39" s="31"/>
      <c r="E39" s="32">
        <v>43401488</v>
      </c>
      <c r="F39" s="33">
        <v>88367345</v>
      </c>
      <c r="G39" s="33">
        <v>88367345</v>
      </c>
      <c r="H39" s="33">
        <v>100919456</v>
      </c>
      <c r="I39" s="33">
        <v>88734082</v>
      </c>
      <c r="J39" s="33">
        <v>88367345</v>
      </c>
      <c r="K39" s="33">
        <v>127624608</v>
      </c>
      <c r="L39" s="33">
        <v>133355969</v>
      </c>
      <c r="M39" s="33">
        <v>134546664</v>
      </c>
      <c r="N39" s="33">
        <v>127624608</v>
      </c>
      <c r="O39" s="33">
        <v>143567092</v>
      </c>
      <c r="P39" s="33">
        <v>139042572</v>
      </c>
      <c r="Q39" s="33">
        <v>140841404</v>
      </c>
      <c r="R39" s="33">
        <v>143567092</v>
      </c>
      <c r="S39" s="33">
        <v>153905006</v>
      </c>
      <c r="T39" s="33">
        <v>150173510</v>
      </c>
      <c r="U39" s="33"/>
      <c r="V39" s="33">
        <v>153905006</v>
      </c>
      <c r="W39" s="33">
        <v>88367345</v>
      </c>
      <c r="X39" s="33">
        <v>88367345</v>
      </c>
      <c r="Y39" s="33"/>
      <c r="Z39" s="34"/>
      <c r="AA39" s="35">
        <v>88367345</v>
      </c>
    </row>
    <row r="40" spans="1:27" ht="13.5">
      <c r="A40" s="41" t="s">
        <v>60</v>
      </c>
      <c r="B40" s="42"/>
      <c r="C40" s="43">
        <v>88367347</v>
      </c>
      <c r="D40" s="43"/>
      <c r="E40" s="44">
        <v>43695759</v>
      </c>
      <c r="F40" s="45">
        <v>62698189</v>
      </c>
      <c r="G40" s="45">
        <v>100919456</v>
      </c>
      <c r="H40" s="45">
        <v>88734082</v>
      </c>
      <c r="I40" s="45">
        <v>127624608</v>
      </c>
      <c r="J40" s="45">
        <v>127624608</v>
      </c>
      <c r="K40" s="45">
        <v>133355969</v>
      </c>
      <c r="L40" s="45">
        <v>134546664</v>
      </c>
      <c r="M40" s="45">
        <v>143567092</v>
      </c>
      <c r="N40" s="45">
        <v>143567092</v>
      </c>
      <c r="O40" s="45">
        <v>139042572</v>
      </c>
      <c r="P40" s="45">
        <v>140841404</v>
      </c>
      <c r="Q40" s="45">
        <v>153905006</v>
      </c>
      <c r="R40" s="45">
        <v>139042572</v>
      </c>
      <c r="S40" s="45">
        <v>150173510</v>
      </c>
      <c r="T40" s="45">
        <v>140544932</v>
      </c>
      <c r="U40" s="45"/>
      <c r="V40" s="45">
        <v>140544932</v>
      </c>
      <c r="W40" s="45">
        <v>140544932</v>
      </c>
      <c r="X40" s="45">
        <v>62698189</v>
      </c>
      <c r="Y40" s="45">
        <v>77846743</v>
      </c>
      <c r="Z40" s="46">
        <v>124.16</v>
      </c>
      <c r="AA40" s="47">
        <v>62698189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110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13123930</v>
      </c>
      <c r="D6" s="17"/>
      <c r="E6" s="18">
        <v>41224512</v>
      </c>
      <c r="F6" s="19">
        <v>41224511</v>
      </c>
      <c r="G6" s="19">
        <v>795572</v>
      </c>
      <c r="H6" s="19">
        <v>571188</v>
      </c>
      <c r="I6" s="19">
        <v>1130543</v>
      </c>
      <c r="J6" s="19">
        <v>2497303</v>
      </c>
      <c r="K6" s="19">
        <v>834933</v>
      </c>
      <c r="L6" s="19">
        <v>893359</v>
      </c>
      <c r="M6" s="19">
        <v>445010</v>
      </c>
      <c r="N6" s="19">
        <v>2173302</v>
      </c>
      <c r="O6" s="19">
        <v>705317</v>
      </c>
      <c r="P6" s="19">
        <v>643114</v>
      </c>
      <c r="Q6" s="19">
        <v>1138324</v>
      </c>
      <c r="R6" s="19">
        <v>2486755</v>
      </c>
      <c r="S6" s="19">
        <v>460188</v>
      </c>
      <c r="T6" s="19">
        <v>585653</v>
      </c>
      <c r="U6" s="19">
        <v>395408</v>
      </c>
      <c r="V6" s="19">
        <v>1441249</v>
      </c>
      <c r="W6" s="19">
        <v>8598609</v>
      </c>
      <c r="X6" s="19">
        <v>41224511</v>
      </c>
      <c r="Y6" s="19">
        <v>-32625902</v>
      </c>
      <c r="Z6" s="20">
        <v>-79.14</v>
      </c>
      <c r="AA6" s="21">
        <v>41224511</v>
      </c>
    </row>
    <row r="7" spans="1:27" ht="13.5">
      <c r="A7" s="22" t="s">
        <v>34</v>
      </c>
      <c r="B7" s="16"/>
      <c r="C7" s="17">
        <v>1681650</v>
      </c>
      <c r="D7" s="17"/>
      <c r="E7" s="18">
        <v>3493134</v>
      </c>
      <c r="F7" s="19">
        <v>3493133</v>
      </c>
      <c r="G7" s="19">
        <v>-552340</v>
      </c>
      <c r="H7" s="19">
        <v>-66449</v>
      </c>
      <c r="I7" s="19">
        <v>-343522</v>
      </c>
      <c r="J7" s="19">
        <v>-962311</v>
      </c>
      <c r="K7" s="19">
        <v>42619</v>
      </c>
      <c r="L7" s="19">
        <v>-346282</v>
      </c>
      <c r="M7" s="19">
        <v>-44915</v>
      </c>
      <c r="N7" s="19">
        <v>-348578</v>
      </c>
      <c r="O7" s="19">
        <v>138673</v>
      </c>
      <c r="P7" s="19">
        <v>168265</v>
      </c>
      <c r="Q7" s="19">
        <v>-519587</v>
      </c>
      <c r="R7" s="19">
        <v>-212649</v>
      </c>
      <c r="S7" s="19">
        <v>-175329</v>
      </c>
      <c r="T7" s="19">
        <v>105755</v>
      </c>
      <c r="U7" s="19">
        <v>12860</v>
      </c>
      <c r="V7" s="19">
        <v>-56714</v>
      </c>
      <c r="W7" s="19">
        <v>-1580252</v>
      </c>
      <c r="X7" s="19">
        <v>3493133</v>
      </c>
      <c r="Y7" s="19">
        <v>-5073385</v>
      </c>
      <c r="Z7" s="20">
        <v>-145.24</v>
      </c>
      <c r="AA7" s="21">
        <v>3493133</v>
      </c>
    </row>
    <row r="8" spans="1:27" ht="13.5">
      <c r="A8" s="22" t="s">
        <v>35</v>
      </c>
      <c r="B8" s="16"/>
      <c r="C8" s="17">
        <v>6773600</v>
      </c>
      <c r="D8" s="17"/>
      <c r="E8" s="18">
        <v>9468860</v>
      </c>
      <c r="F8" s="19">
        <v>9468858</v>
      </c>
      <c r="G8" s="19">
        <v>8709278</v>
      </c>
      <c r="H8" s="19">
        <v>5950622</v>
      </c>
      <c r="I8" s="19">
        <v>4581716</v>
      </c>
      <c r="J8" s="19">
        <v>19241616</v>
      </c>
      <c r="K8" s="19">
        <v>5110854</v>
      </c>
      <c r="L8" s="19">
        <v>6074048</v>
      </c>
      <c r="M8" s="19">
        <v>517815</v>
      </c>
      <c r="N8" s="19">
        <v>11702717</v>
      </c>
      <c r="O8" s="19">
        <v>12769293</v>
      </c>
      <c r="P8" s="19">
        <v>4020168</v>
      </c>
      <c r="Q8" s="19">
        <v>2741334</v>
      </c>
      <c r="R8" s="19">
        <v>19530795</v>
      </c>
      <c r="S8" s="19">
        <v>457391</v>
      </c>
      <c r="T8" s="19">
        <v>1248509</v>
      </c>
      <c r="U8" s="19">
        <v>969450</v>
      </c>
      <c r="V8" s="19">
        <v>2675350</v>
      </c>
      <c r="W8" s="19">
        <v>53150478</v>
      </c>
      <c r="X8" s="19">
        <v>9468858</v>
      </c>
      <c r="Y8" s="19">
        <v>43681620</v>
      </c>
      <c r="Z8" s="20">
        <v>461.32</v>
      </c>
      <c r="AA8" s="21">
        <v>9468858</v>
      </c>
    </row>
    <row r="9" spans="1:27" ht="13.5">
      <c r="A9" s="22" t="s">
        <v>36</v>
      </c>
      <c r="B9" s="16"/>
      <c r="C9" s="17">
        <v>101440832</v>
      </c>
      <c r="D9" s="17"/>
      <c r="E9" s="18">
        <v>95039000</v>
      </c>
      <c r="F9" s="19">
        <v>95039000</v>
      </c>
      <c r="G9" s="19">
        <v>37705000</v>
      </c>
      <c r="H9" s="19">
        <v>1825000</v>
      </c>
      <c r="I9" s="19"/>
      <c r="J9" s="19">
        <v>39530000</v>
      </c>
      <c r="K9" s="19"/>
      <c r="L9" s="19"/>
      <c r="M9" s="19">
        <v>30164000</v>
      </c>
      <c r="N9" s="19">
        <v>30164000</v>
      </c>
      <c r="O9" s="19"/>
      <c r="P9" s="19"/>
      <c r="Q9" s="19">
        <v>22622000</v>
      </c>
      <c r="R9" s="19">
        <v>22622000</v>
      </c>
      <c r="S9" s="19"/>
      <c r="T9" s="19"/>
      <c r="U9" s="19"/>
      <c r="V9" s="19"/>
      <c r="W9" s="19">
        <v>92316000</v>
      </c>
      <c r="X9" s="19">
        <v>95039000</v>
      </c>
      <c r="Y9" s="19">
        <v>-2723000</v>
      </c>
      <c r="Z9" s="20">
        <v>-2.87</v>
      </c>
      <c r="AA9" s="21">
        <v>95039000</v>
      </c>
    </row>
    <row r="10" spans="1:27" ht="13.5">
      <c r="A10" s="22" t="s">
        <v>37</v>
      </c>
      <c r="B10" s="16"/>
      <c r="C10" s="17">
        <v>64291000</v>
      </c>
      <c r="D10" s="17"/>
      <c r="E10" s="18">
        <v>58279640</v>
      </c>
      <c r="F10" s="19">
        <v>58279640</v>
      </c>
      <c r="G10" s="19">
        <v>6500000</v>
      </c>
      <c r="H10" s="19"/>
      <c r="I10" s="19"/>
      <c r="J10" s="19">
        <v>6500000</v>
      </c>
      <c r="K10" s="19"/>
      <c r="L10" s="19"/>
      <c r="M10" s="19">
        <v>8000000</v>
      </c>
      <c r="N10" s="19">
        <v>8000000</v>
      </c>
      <c r="O10" s="19"/>
      <c r="P10" s="19"/>
      <c r="Q10" s="19">
        <v>9557000</v>
      </c>
      <c r="R10" s="19">
        <v>9557000</v>
      </c>
      <c r="S10" s="19"/>
      <c r="T10" s="19"/>
      <c r="U10" s="19"/>
      <c r="V10" s="19"/>
      <c r="W10" s="19">
        <v>24057000</v>
      </c>
      <c r="X10" s="19">
        <v>58279640</v>
      </c>
      <c r="Y10" s="19">
        <v>-34222640</v>
      </c>
      <c r="Z10" s="20">
        <v>-58.72</v>
      </c>
      <c r="AA10" s="21">
        <v>58279640</v>
      </c>
    </row>
    <row r="11" spans="1:27" ht="13.5">
      <c r="A11" s="22" t="s">
        <v>38</v>
      </c>
      <c r="B11" s="16"/>
      <c r="C11" s="17">
        <v>6872906</v>
      </c>
      <c r="D11" s="17"/>
      <c r="E11" s="18">
        <v>7000004</v>
      </c>
      <c r="F11" s="19">
        <v>7000004</v>
      </c>
      <c r="G11" s="19">
        <v>464208</v>
      </c>
      <c r="H11" s="19">
        <v>766790</v>
      </c>
      <c r="I11" s="19">
        <v>315619</v>
      </c>
      <c r="J11" s="19">
        <v>1546617</v>
      </c>
      <c r="K11" s="19">
        <v>1301955</v>
      </c>
      <c r="L11" s="19">
        <v>785618</v>
      </c>
      <c r="M11" s="19">
        <v>413853</v>
      </c>
      <c r="N11" s="19">
        <v>2501426</v>
      </c>
      <c r="O11" s="19">
        <v>1125147</v>
      </c>
      <c r="P11" s="19">
        <v>637145</v>
      </c>
      <c r="Q11" s="19">
        <v>514021</v>
      </c>
      <c r="R11" s="19">
        <v>2276313</v>
      </c>
      <c r="S11" s="19">
        <v>1167083</v>
      </c>
      <c r="T11" s="19">
        <v>776053</v>
      </c>
      <c r="U11" s="19">
        <v>909655</v>
      </c>
      <c r="V11" s="19">
        <v>2852791</v>
      </c>
      <c r="W11" s="19">
        <v>9177147</v>
      </c>
      <c r="X11" s="19">
        <v>7000004</v>
      </c>
      <c r="Y11" s="19">
        <v>2177143</v>
      </c>
      <c r="Z11" s="20">
        <v>31.1</v>
      </c>
      <c r="AA11" s="21">
        <v>7000004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-80813297</v>
      </c>
      <c r="D14" s="17"/>
      <c r="E14" s="18">
        <v>-109361400</v>
      </c>
      <c r="F14" s="19">
        <v>-109361397</v>
      </c>
      <c r="G14" s="19">
        <v>-11848258</v>
      </c>
      <c r="H14" s="19">
        <v>-14678116</v>
      </c>
      <c r="I14" s="19">
        <v>-13568518</v>
      </c>
      <c r="J14" s="19">
        <v>-40094892</v>
      </c>
      <c r="K14" s="19">
        <v>-23410606</v>
      </c>
      <c r="L14" s="19">
        <v>-14756295</v>
      </c>
      <c r="M14" s="19">
        <v>-22214254</v>
      </c>
      <c r="N14" s="19">
        <v>-60381155</v>
      </c>
      <c r="O14" s="19">
        <v>-7415911</v>
      </c>
      <c r="P14" s="19">
        <v>-14132050</v>
      </c>
      <c r="Q14" s="19">
        <v>-15429173</v>
      </c>
      <c r="R14" s="19">
        <v>-36977134</v>
      </c>
      <c r="S14" s="19">
        <v>-15853477</v>
      </c>
      <c r="T14" s="19">
        <v>-13875418</v>
      </c>
      <c r="U14" s="19">
        <v>-17758371</v>
      </c>
      <c r="V14" s="19">
        <v>-47487266</v>
      </c>
      <c r="W14" s="19">
        <v>-184940447</v>
      </c>
      <c r="X14" s="19">
        <v>-109361397</v>
      </c>
      <c r="Y14" s="19">
        <v>-75579050</v>
      </c>
      <c r="Z14" s="20">
        <v>69.11</v>
      </c>
      <c r="AA14" s="21">
        <v>-109361397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-4434996</v>
      </c>
      <c r="F16" s="19">
        <v>-4434995</v>
      </c>
      <c r="G16" s="19">
        <v>-37511</v>
      </c>
      <c r="H16" s="19">
        <v>-219408</v>
      </c>
      <c r="I16" s="19">
        <v>-229070</v>
      </c>
      <c r="J16" s="19">
        <v>-485989</v>
      </c>
      <c r="K16" s="19">
        <v>-454053</v>
      </c>
      <c r="L16" s="19">
        <v>-481213</v>
      </c>
      <c r="M16" s="19">
        <v>-299461</v>
      </c>
      <c r="N16" s="19">
        <v>-1234727</v>
      </c>
      <c r="O16" s="19">
        <v>-473060</v>
      </c>
      <c r="P16" s="19">
        <v>-278876</v>
      </c>
      <c r="Q16" s="19">
        <v>-585378</v>
      </c>
      <c r="R16" s="19">
        <v>-1337314</v>
      </c>
      <c r="S16" s="19">
        <v>-230726</v>
      </c>
      <c r="T16" s="19">
        <v>-225015</v>
      </c>
      <c r="U16" s="19">
        <v>-426593</v>
      </c>
      <c r="V16" s="19">
        <v>-882334</v>
      </c>
      <c r="W16" s="19">
        <v>-3940364</v>
      </c>
      <c r="X16" s="19">
        <v>-4434995</v>
      </c>
      <c r="Y16" s="19">
        <v>494631</v>
      </c>
      <c r="Z16" s="20">
        <v>-11.15</v>
      </c>
      <c r="AA16" s="21">
        <v>-4434995</v>
      </c>
    </row>
    <row r="17" spans="1:27" ht="13.5">
      <c r="A17" s="23" t="s">
        <v>44</v>
      </c>
      <c r="B17" s="24"/>
      <c r="C17" s="25">
        <f aca="true" t="shared" si="0" ref="C17:Y17">SUM(C6:C16)</f>
        <v>113370621</v>
      </c>
      <c r="D17" s="25">
        <f>SUM(D6:D16)</f>
        <v>0</v>
      </c>
      <c r="E17" s="26">
        <f t="shared" si="0"/>
        <v>100708754</v>
      </c>
      <c r="F17" s="27">
        <f t="shared" si="0"/>
        <v>100708754</v>
      </c>
      <c r="G17" s="27">
        <f t="shared" si="0"/>
        <v>41735949</v>
      </c>
      <c r="H17" s="27">
        <f t="shared" si="0"/>
        <v>-5850373</v>
      </c>
      <c r="I17" s="27">
        <f t="shared" si="0"/>
        <v>-8113232</v>
      </c>
      <c r="J17" s="27">
        <f t="shared" si="0"/>
        <v>27772344</v>
      </c>
      <c r="K17" s="27">
        <f t="shared" si="0"/>
        <v>-16574298</v>
      </c>
      <c r="L17" s="27">
        <f t="shared" si="0"/>
        <v>-7830765</v>
      </c>
      <c r="M17" s="27">
        <f t="shared" si="0"/>
        <v>16982048</v>
      </c>
      <c r="N17" s="27">
        <f t="shared" si="0"/>
        <v>-7423015</v>
      </c>
      <c r="O17" s="27">
        <f t="shared" si="0"/>
        <v>6849459</v>
      </c>
      <c r="P17" s="27">
        <f t="shared" si="0"/>
        <v>-8942234</v>
      </c>
      <c r="Q17" s="27">
        <f t="shared" si="0"/>
        <v>20038541</v>
      </c>
      <c r="R17" s="27">
        <f t="shared" si="0"/>
        <v>17945766</v>
      </c>
      <c r="S17" s="27">
        <f t="shared" si="0"/>
        <v>-14174870</v>
      </c>
      <c r="T17" s="27">
        <f t="shared" si="0"/>
        <v>-11384463</v>
      </c>
      <c r="U17" s="27">
        <f t="shared" si="0"/>
        <v>-15897591</v>
      </c>
      <c r="V17" s="27">
        <f t="shared" si="0"/>
        <v>-41456924</v>
      </c>
      <c r="W17" s="27">
        <f t="shared" si="0"/>
        <v>-3161829</v>
      </c>
      <c r="X17" s="27">
        <f t="shared" si="0"/>
        <v>100708754</v>
      </c>
      <c r="Y17" s="27">
        <f t="shared" si="0"/>
        <v>-103870583</v>
      </c>
      <c r="Z17" s="28">
        <f>+IF(X17&lt;&gt;0,+(Y17/X17)*100,0)</f>
        <v>-103.13957712156781</v>
      </c>
      <c r="AA17" s="29">
        <f>SUM(AA6:AA16)</f>
        <v>100708754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>
        <v>-3541255</v>
      </c>
      <c r="M21" s="19">
        <v>-122401</v>
      </c>
      <c r="N21" s="36">
        <v>-3663656</v>
      </c>
      <c r="O21" s="36">
        <v>-997891</v>
      </c>
      <c r="P21" s="36">
        <v>-13350</v>
      </c>
      <c r="Q21" s="19"/>
      <c r="R21" s="36">
        <v>-1011241</v>
      </c>
      <c r="S21" s="36">
        <v>-260808</v>
      </c>
      <c r="T21" s="19"/>
      <c r="U21" s="36">
        <v>-645875</v>
      </c>
      <c r="V21" s="36">
        <v>-906683</v>
      </c>
      <c r="W21" s="36">
        <v>-5581580</v>
      </c>
      <c r="X21" s="19"/>
      <c r="Y21" s="36">
        <v>-5581580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-91838599</v>
      </c>
      <c r="D26" s="17"/>
      <c r="E26" s="18">
        <v>-65912350</v>
      </c>
      <c r="F26" s="19">
        <v>-70745350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-70745350</v>
      </c>
      <c r="Y26" s="19">
        <v>70745350</v>
      </c>
      <c r="Z26" s="20">
        <v>-100</v>
      </c>
      <c r="AA26" s="21">
        <v>-70745350</v>
      </c>
    </row>
    <row r="27" spans="1:27" ht="13.5">
      <c r="A27" s="23" t="s">
        <v>51</v>
      </c>
      <c r="B27" s="24"/>
      <c r="C27" s="25">
        <f aca="true" t="shared" si="1" ref="C27:Y27">SUM(C21:C26)</f>
        <v>-91838599</v>
      </c>
      <c r="D27" s="25">
        <f>SUM(D21:D26)</f>
        <v>0</v>
      </c>
      <c r="E27" s="26">
        <f t="shared" si="1"/>
        <v>-65912350</v>
      </c>
      <c r="F27" s="27">
        <f t="shared" si="1"/>
        <v>-70745350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-3541255</v>
      </c>
      <c r="M27" s="27">
        <f t="shared" si="1"/>
        <v>-122401</v>
      </c>
      <c r="N27" s="27">
        <f t="shared" si="1"/>
        <v>-3663656</v>
      </c>
      <c r="O27" s="27">
        <f t="shared" si="1"/>
        <v>-997891</v>
      </c>
      <c r="P27" s="27">
        <f t="shared" si="1"/>
        <v>-13350</v>
      </c>
      <c r="Q27" s="27">
        <f t="shared" si="1"/>
        <v>0</v>
      </c>
      <c r="R27" s="27">
        <f t="shared" si="1"/>
        <v>-1011241</v>
      </c>
      <c r="S27" s="27">
        <f t="shared" si="1"/>
        <v>-260808</v>
      </c>
      <c r="T27" s="27">
        <f t="shared" si="1"/>
        <v>0</v>
      </c>
      <c r="U27" s="27">
        <f t="shared" si="1"/>
        <v>-645875</v>
      </c>
      <c r="V27" s="27">
        <f t="shared" si="1"/>
        <v>-906683</v>
      </c>
      <c r="W27" s="27">
        <f t="shared" si="1"/>
        <v>-5581580</v>
      </c>
      <c r="X27" s="27">
        <f t="shared" si="1"/>
        <v>-70745350</v>
      </c>
      <c r="Y27" s="27">
        <f t="shared" si="1"/>
        <v>65163770</v>
      </c>
      <c r="Z27" s="28">
        <f>+IF(X27&lt;&gt;0,+(Y27/X27)*100,0)</f>
        <v>-92.11032244522079</v>
      </c>
      <c r="AA27" s="29">
        <f>SUM(AA21:AA26)</f>
        <v>-70745350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-271932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-271932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21260090</v>
      </c>
      <c r="D38" s="31">
        <f>+D17+D27+D36</f>
        <v>0</v>
      </c>
      <c r="E38" s="32">
        <f t="shared" si="3"/>
        <v>34796404</v>
      </c>
      <c r="F38" s="33">
        <f t="shared" si="3"/>
        <v>29963404</v>
      </c>
      <c r="G38" s="33">
        <f t="shared" si="3"/>
        <v>41735949</v>
      </c>
      <c r="H38" s="33">
        <f t="shared" si="3"/>
        <v>-5850373</v>
      </c>
      <c r="I38" s="33">
        <f t="shared" si="3"/>
        <v>-8113232</v>
      </c>
      <c r="J38" s="33">
        <f t="shared" si="3"/>
        <v>27772344</v>
      </c>
      <c r="K38" s="33">
        <f t="shared" si="3"/>
        <v>-16574298</v>
      </c>
      <c r="L38" s="33">
        <f t="shared" si="3"/>
        <v>-11372020</v>
      </c>
      <c r="M38" s="33">
        <f t="shared" si="3"/>
        <v>16859647</v>
      </c>
      <c r="N38" s="33">
        <f t="shared" si="3"/>
        <v>-11086671</v>
      </c>
      <c r="O38" s="33">
        <f t="shared" si="3"/>
        <v>5851568</v>
      </c>
      <c r="P38" s="33">
        <f t="shared" si="3"/>
        <v>-8955584</v>
      </c>
      <c r="Q38" s="33">
        <f t="shared" si="3"/>
        <v>20038541</v>
      </c>
      <c r="R38" s="33">
        <f t="shared" si="3"/>
        <v>16934525</v>
      </c>
      <c r="S38" s="33">
        <f t="shared" si="3"/>
        <v>-14435678</v>
      </c>
      <c r="T38" s="33">
        <f t="shared" si="3"/>
        <v>-11384463</v>
      </c>
      <c r="U38" s="33">
        <f t="shared" si="3"/>
        <v>-16543466</v>
      </c>
      <c r="V38" s="33">
        <f t="shared" si="3"/>
        <v>-42363607</v>
      </c>
      <c r="W38" s="33">
        <f t="shared" si="3"/>
        <v>-8743409</v>
      </c>
      <c r="X38" s="33">
        <f t="shared" si="3"/>
        <v>29963404</v>
      </c>
      <c r="Y38" s="33">
        <f t="shared" si="3"/>
        <v>-38706813</v>
      </c>
      <c r="Z38" s="34">
        <f>+IF(X38&lt;&gt;0,+(Y38/X38)*100,0)</f>
        <v>-129.18029273309534</v>
      </c>
      <c r="AA38" s="35">
        <f>+AA17+AA27+AA36</f>
        <v>29963404</v>
      </c>
    </row>
    <row r="39" spans="1:27" ht="13.5">
      <c r="A39" s="22" t="s">
        <v>59</v>
      </c>
      <c r="B39" s="16"/>
      <c r="C39" s="31">
        <v>81969673</v>
      </c>
      <c r="D39" s="31"/>
      <c r="E39" s="32">
        <v>53172424</v>
      </c>
      <c r="F39" s="33">
        <v>53172424</v>
      </c>
      <c r="G39" s="33">
        <v>144865493</v>
      </c>
      <c r="H39" s="33">
        <v>186601442</v>
      </c>
      <c r="I39" s="33">
        <v>180751069</v>
      </c>
      <c r="J39" s="33">
        <v>144865493</v>
      </c>
      <c r="K39" s="33">
        <v>172637837</v>
      </c>
      <c r="L39" s="33">
        <v>156063539</v>
      </c>
      <c r="M39" s="33">
        <v>144691519</v>
      </c>
      <c r="N39" s="33">
        <v>172637837</v>
      </c>
      <c r="O39" s="33">
        <v>161551166</v>
      </c>
      <c r="P39" s="33">
        <v>167402734</v>
      </c>
      <c r="Q39" s="33">
        <v>158447150</v>
      </c>
      <c r="R39" s="33">
        <v>161551166</v>
      </c>
      <c r="S39" s="33">
        <v>178485691</v>
      </c>
      <c r="T39" s="33">
        <v>164050013</v>
      </c>
      <c r="U39" s="33">
        <v>152665550</v>
      </c>
      <c r="V39" s="33">
        <v>178485691</v>
      </c>
      <c r="W39" s="33">
        <v>144865493</v>
      </c>
      <c r="X39" s="33">
        <v>53172424</v>
      </c>
      <c r="Y39" s="33">
        <v>91693069</v>
      </c>
      <c r="Z39" s="34">
        <v>172.44</v>
      </c>
      <c r="AA39" s="35">
        <v>53172424</v>
      </c>
    </row>
    <row r="40" spans="1:27" ht="13.5">
      <c r="A40" s="41" t="s">
        <v>60</v>
      </c>
      <c r="B40" s="42"/>
      <c r="C40" s="43">
        <v>103229763</v>
      </c>
      <c r="D40" s="43"/>
      <c r="E40" s="44">
        <v>87968827</v>
      </c>
      <c r="F40" s="45">
        <v>83135827</v>
      </c>
      <c r="G40" s="45">
        <v>186601442</v>
      </c>
      <c r="H40" s="45">
        <v>180751069</v>
      </c>
      <c r="I40" s="45">
        <v>172637837</v>
      </c>
      <c r="J40" s="45">
        <v>172637837</v>
      </c>
      <c r="K40" s="45">
        <v>156063539</v>
      </c>
      <c r="L40" s="45">
        <v>144691519</v>
      </c>
      <c r="M40" s="45">
        <v>161551166</v>
      </c>
      <c r="N40" s="45">
        <v>161551166</v>
      </c>
      <c r="O40" s="45">
        <v>167402734</v>
      </c>
      <c r="P40" s="45">
        <v>158447150</v>
      </c>
      <c r="Q40" s="45">
        <v>178485691</v>
      </c>
      <c r="R40" s="45">
        <v>167402734</v>
      </c>
      <c r="S40" s="45">
        <v>164050013</v>
      </c>
      <c r="T40" s="45">
        <v>152665550</v>
      </c>
      <c r="U40" s="45">
        <v>136122084</v>
      </c>
      <c r="V40" s="45">
        <v>136122084</v>
      </c>
      <c r="W40" s="45">
        <v>136122084</v>
      </c>
      <c r="X40" s="45">
        <v>83135827</v>
      </c>
      <c r="Y40" s="45">
        <v>52986257</v>
      </c>
      <c r="Z40" s="46">
        <v>63.73</v>
      </c>
      <c r="AA40" s="47">
        <v>83135827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111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7296892</v>
      </c>
      <c r="D6" s="17"/>
      <c r="E6" s="18">
        <v>9562069</v>
      </c>
      <c r="F6" s="19">
        <v>8525479</v>
      </c>
      <c r="G6" s="19">
        <v>139936</v>
      </c>
      <c r="H6" s="19">
        <v>185166</v>
      </c>
      <c r="I6" s="19">
        <v>1207786</v>
      </c>
      <c r="J6" s="19">
        <v>1532888</v>
      </c>
      <c r="K6" s="19">
        <v>1308990</v>
      </c>
      <c r="L6" s="19">
        <v>173305</v>
      </c>
      <c r="M6" s="19">
        <v>135650</v>
      </c>
      <c r="N6" s="19">
        <v>1617945</v>
      </c>
      <c r="O6" s="19">
        <v>194644</v>
      </c>
      <c r="P6" s="19">
        <v>176058</v>
      </c>
      <c r="Q6" s="19">
        <v>1671920</v>
      </c>
      <c r="R6" s="19">
        <v>2042622</v>
      </c>
      <c r="S6" s="19">
        <v>210197</v>
      </c>
      <c r="T6" s="19">
        <v>424619</v>
      </c>
      <c r="U6" s="19">
        <v>202039</v>
      </c>
      <c r="V6" s="19">
        <v>836855</v>
      </c>
      <c r="W6" s="19">
        <v>6030310</v>
      </c>
      <c r="X6" s="19">
        <v>8525479</v>
      </c>
      <c r="Y6" s="19">
        <v>-2495169</v>
      </c>
      <c r="Z6" s="20">
        <v>-29.27</v>
      </c>
      <c r="AA6" s="21">
        <v>8525479</v>
      </c>
    </row>
    <row r="7" spans="1:27" ht="13.5">
      <c r="A7" s="22" t="s">
        <v>34</v>
      </c>
      <c r="B7" s="16"/>
      <c r="C7" s="17">
        <v>829509</v>
      </c>
      <c r="D7" s="17"/>
      <c r="E7" s="18">
        <v>756628</v>
      </c>
      <c r="F7" s="19">
        <v>756628</v>
      </c>
      <c r="G7" s="19">
        <v>70328</v>
      </c>
      <c r="H7" s="19">
        <v>83640</v>
      </c>
      <c r="I7" s="19">
        <v>74867</v>
      </c>
      <c r="J7" s="19">
        <v>228835</v>
      </c>
      <c r="K7" s="19">
        <v>89418</v>
      </c>
      <c r="L7" s="19">
        <v>83296</v>
      </c>
      <c r="M7" s="19">
        <v>77319</v>
      </c>
      <c r="N7" s="19">
        <v>250033</v>
      </c>
      <c r="O7" s="19">
        <v>112217</v>
      </c>
      <c r="P7" s="19">
        <v>58776</v>
      </c>
      <c r="Q7" s="19">
        <v>73713</v>
      </c>
      <c r="R7" s="19">
        <v>244706</v>
      </c>
      <c r="S7" s="19">
        <v>70655</v>
      </c>
      <c r="T7" s="19">
        <v>81506</v>
      </c>
      <c r="U7" s="19">
        <v>102875</v>
      </c>
      <c r="V7" s="19">
        <v>255036</v>
      </c>
      <c r="W7" s="19">
        <v>978610</v>
      </c>
      <c r="X7" s="19">
        <v>756628</v>
      </c>
      <c r="Y7" s="19">
        <v>221982</v>
      </c>
      <c r="Z7" s="20">
        <v>29.34</v>
      </c>
      <c r="AA7" s="21">
        <v>756628</v>
      </c>
    </row>
    <row r="8" spans="1:27" ht="13.5">
      <c r="A8" s="22" t="s">
        <v>35</v>
      </c>
      <c r="B8" s="16"/>
      <c r="C8" s="17">
        <v>6308733</v>
      </c>
      <c r="D8" s="17"/>
      <c r="E8" s="18">
        <v>4400236</v>
      </c>
      <c r="F8" s="19">
        <v>4696353</v>
      </c>
      <c r="G8" s="19">
        <v>433142</v>
      </c>
      <c r="H8" s="19">
        <v>351816</v>
      </c>
      <c r="I8" s="19">
        <v>479616</v>
      </c>
      <c r="J8" s="19">
        <v>1264574</v>
      </c>
      <c r="K8" s="19">
        <v>355392</v>
      </c>
      <c r="L8" s="19">
        <v>336894</v>
      </c>
      <c r="M8" s="19">
        <v>275285</v>
      </c>
      <c r="N8" s="19">
        <v>967571</v>
      </c>
      <c r="O8" s="19">
        <v>497650</v>
      </c>
      <c r="P8" s="19">
        <v>316771</v>
      </c>
      <c r="Q8" s="19">
        <v>455424</v>
      </c>
      <c r="R8" s="19">
        <v>1269845</v>
      </c>
      <c r="S8" s="19">
        <v>229951</v>
      </c>
      <c r="T8" s="19">
        <v>1249148</v>
      </c>
      <c r="U8" s="19">
        <v>879420</v>
      </c>
      <c r="V8" s="19">
        <v>2358519</v>
      </c>
      <c r="W8" s="19">
        <v>5860509</v>
      </c>
      <c r="X8" s="19">
        <v>4696353</v>
      </c>
      <c r="Y8" s="19">
        <v>1164156</v>
      </c>
      <c r="Z8" s="20">
        <v>24.79</v>
      </c>
      <c r="AA8" s="21">
        <v>4696353</v>
      </c>
    </row>
    <row r="9" spans="1:27" ht="13.5">
      <c r="A9" s="22" t="s">
        <v>36</v>
      </c>
      <c r="B9" s="16"/>
      <c r="C9" s="17">
        <v>158247120</v>
      </c>
      <c r="D9" s="17"/>
      <c r="E9" s="18">
        <v>183437960</v>
      </c>
      <c r="F9" s="19">
        <v>158437960</v>
      </c>
      <c r="G9" s="19">
        <v>63497000</v>
      </c>
      <c r="H9" s="19">
        <v>1825000</v>
      </c>
      <c r="I9" s="19">
        <v>325000</v>
      </c>
      <c r="J9" s="19">
        <v>65647000</v>
      </c>
      <c r="K9" s="19">
        <v>1265000</v>
      </c>
      <c r="L9" s="19"/>
      <c r="M9" s="19">
        <v>53037960</v>
      </c>
      <c r="N9" s="19">
        <v>54302960</v>
      </c>
      <c r="O9" s="19"/>
      <c r="P9" s="19">
        <v>390000</v>
      </c>
      <c r="Q9" s="19">
        <v>38098000</v>
      </c>
      <c r="R9" s="19">
        <v>38488000</v>
      </c>
      <c r="S9" s="19"/>
      <c r="T9" s="19"/>
      <c r="U9" s="19"/>
      <c r="V9" s="19"/>
      <c r="W9" s="19">
        <v>158437960</v>
      </c>
      <c r="X9" s="19">
        <v>158437960</v>
      </c>
      <c r="Y9" s="19"/>
      <c r="Z9" s="20"/>
      <c r="AA9" s="21">
        <v>158437960</v>
      </c>
    </row>
    <row r="10" spans="1:27" ht="13.5">
      <c r="A10" s="22" t="s">
        <v>37</v>
      </c>
      <c r="B10" s="16"/>
      <c r="C10" s="17">
        <v>73650725</v>
      </c>
      <c r="D10" s="17"/>
      <c r="E10" s="18">
        <v>39743040</v>
      </c>
      <c r="F10" s="19">
        <v>67243040</v>
      </c>
      <c r="G10" s="19">
        <v>45000000</v>
      </c>
      <c r="H10" s="19"/>
      <c r="I10" s="19"/>
      <c r="J10" s="19">
        <v>45000000</v>
      </c>
      <c r="K10" s="19"/>
      <c r="L10" s="19">
        <v>2500000</v>
      </c>
      <c r="M10" s="19">
        <v>19743040</v>
      </c>
      <c r="N10" s="19">
        <v>22243040</v>
      </c>
      <c r="O10" s="19"/>
      <c r="P10" s="19"/>
      <c r="Q10" s="19">
        <v>15500000</v>
      </c>
      <c r="R10" s="19">
        <v>15500000</v>
      </c>
      <c r="S10" s="19"/>
      <c r="T10" s="19"/>
      <c r="U10" s="19"/>
      <c r="V10" s="19"/>
      <c r="W10" s="19">
        <v>82743040</v>
      </c>
      <c r="X10" s="19">
        <v>67243040</v>
      </c>
      <c r="Y10" s="19">
        <v>15500000</v>
      </c>
      <c r="Z10" s="20">
        <v>23.05</v>
      </c>
      <c r="AA10" s="21">
        <v>67243040</v>
      </c>
    </row>
    <row r="11" spans="1:27" ht="13.5">
      <c r="A11" s="22" t="s">
        <v>38</v>
      </c>
      <c r="B11" s="16"/>
      <c r="C11" s="17">
        <v>5888714</v>
      </c>
      <c r="D11" s="17"/>
      <c r="E11" s="18">
        <v>4700000</v>
      </c>
      <c r="F11" s="19">
        <v>10890524</v>
      </c>
      <c r="G11" s="19">
        <v>2493650</v>
      </c>
      <c r="H11" s="19">
        <v>799507</v>
      </c>
      <c r="I11" s="19">
        <v>847675</v>
      </c>
      <c r="J11" s="19">
        <v>4140832</v>
      </c>
      <c r="K11" s="19">
        <v>643156</v>
      </c>
      <c r="L11" s="19">
        <v>1004358</v>
      </c>
      <c r="M11" s="19">
        <v>890308</v>
      </c>
      <c r="N11" s="19">
        <v>2537822</v>
      </c>
      <c r="O11" s="19">
        <v>990313</v>
      </c>
      <c r="P11" s="19">
        <v>903184</v>
      </c>
      <c r="Q11" s="19">
        <v>874271</v>
      </c>
      <c r="R11" s="19">
        <v>2767768</v>
      </c>
      <c r="S11" s="19">
        <v>992762</v>
      </c>
      <c r="T11" s="19">
        <v>1106923</v>
      </c>
      <c r="U11" s="19">
        <v>955092</v>
      </c>
      <c r="V11" s="19">
        <v>3054777</v>
      </c>
      <c r="W11" s="19">
        <v>12501199</v>
      </c>
      <c r="X11" s="19">
        <v>10890524</v>
      </c>
      <c r="Y11" s="19">
        <v>1610675</v>
      </c>
      <c r="Z11" s="20">
        <v>14.79</v>
      </c>
      <c r="AA11" s="21">
        <v>10890524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-114853435</v>
      </c>
      <c r="D14" s="17"/>
      <c r="E14" s="18">
        <v>-166606115</v>
      </c>
      <c r="F14" s="19">
        <v>-160707104</v>
      </c>
      <c r="G14" s="19">
        <v>-9005837</v>
      </c>
      <c r="H14" s="19">
        <v>-10069322</v>
      </c>
      <c r="I14" s="19">
        <v>-11775822</v>
      </c>
      <c r="J14" s="19">
        <v>-30850981</v>
      </c>
      <c r="K14" s="19">
        <v>-12313803</v>
      </c>
      <c r="L14" s="19">
        <v>-10635835</v>
      </c>
      <c r="M14" s="19">
        <v>-14426143</v>
      </c>
      <c r="N14" s="19">
        <v>-37375781</v>
      </c>
      <c r="O14" s="19">
        <v>-10122846</v>
      </c>
      <c r="P14" s="19">
        <v>-11896996</v>
      </c>
      <c r="Q14" s="19">
        <v>-10958457</v>
      </c>
      <c r="R14" s="19">
        <v>-32978299</v>
      </c>
      <c r="S14" s="19">
        <v>-9386801</v>
      </c>
      <c r="T14" s="19">
        <v>-11830426</v>
      </c>
      <c r="U14" s="19">
        <v>-16591703</v>
      </c>
      <c r="V14" s="19">
        <v>-37808930</v>
      </c>
      <c r="W14" s="19">
        <v>-139013991</v>
      </c>
      <c r="X14" s="19">
        <v>-160707104</v>
      </c>
      <c r="Y14" s="19">
        <v>21693113</v>
      </c>
      <c r="Z14" s="20">
        <v>-13.5</v>
      </c>
      <c r="AA14" s="21">
        <v>-160707104</v>
      </c>
    </row>
    <row r="15" spans="1:27" ht="13.5">
      <c r="A15" s="22" t="s">
        <v>42</v>
      </c>
      <c r="B15" s="16"/>
      <c r="C15" s="17">
        <v>-995601</v>
      </c>
      <c r="D15" s="17"/>
      <c r="E15" s="18"/>
      <c r="F15" s="19">
        <v>-60000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-60000</v>
      </c>
      <c r="Y15" s="19">
        <v>60000</v>
      </c>
      <c r="Z15" s="20">
        <v>-100</v>
      </c>
      <c r="AA15" s="21">
        <v>-60000</v>
      </c>
    </row>
    <row r="16" spans="1:27" ht="13.5">
      <c r="A16" s="22" t="s">
        <v>43</v>
      </c>
      <c r="B16" s="16"/>
      <c r="C16" s="17"/>
      <c r="D16" s="17"/>
      <c r="E16" s="18">
        <v>-26574887</v>
      </c>
      <c r="F16" s="19">
        <v>-1574887</v>
      </c>
      <c r="G16" s="19">
        <v>-135999</v>
      </c>
      <c r="H16" s="19">
        <v>-148355</v>
      </c>
      <c r="I16" s="19">
        <v>-144239</v>
      </c>
      <c r="J16" s="19">
        <v>-428593</v>
      </c>
      <c r="K16" s="19">
        <v>-157246</v>
      </c>
      <c r="L16" s="19">
        <v>-10538</v>
      </c>
      <c r="M16" s="19">
        <v>-1493</v>
      </c>
      <c r="N16" s="19">
        <v>-169277</v>
      </c>
      <c r="O16" s="19"/>
      <c r="P16" s="19">
        <v>-485559</v>
      </c>
      <c r="Q16" s="19">
        <v>-171287</v>
      </c>
      <c r="R16" s="19">
        <v>-656846</v>
      </c>
      <c r="S16" s="19">
        <v>-158314</v>
      </c>
      <c r="T16" s="19">
        <v>-158344</v>
      </c>
      <c r="U16" s="19">
        <v>-154570</v>
      </c>
      <c r="V16" s="19">
        <v>-471228</v>
      </c>
      <c r="W16" s="19">
        <v>-1725944</v>
      </c>
      <c r="X16" s="19">
        <v>-1574887</v>
      </c>
      <c r="Y16" s="19">
        <v>-151057</v>
      </c>
      <c r="Z16" s="20">
        <v>9.59</v>
      </c>
      <c r="AA16" s="21">
        <v>-1574887</v>
      </c>
    </row>
    <row r="17" spans="1:27" ht="13.5">
      <c r="A17" s="23" t="s">
        <v>44</v>
      </c>
      <c r="B17" s="24"/>
      <c r="C17" s="25">
        <f aca="true" t="shared" si="0" ref="C17:Y17">SUM(C6:C16)</f>
        <v>136372657</v>
      </c>
      <c r="D17" s="25">
        <f>SUM(D6:D16)</f>
        <v>0</v>
      </c>
      <c r="E17" s="26">
        <f t="shared" si="0"/>
        <v>49418931</v>
      </c>
      <c r="F17" s="27">
        <f t="shared" si="0"/>
        <v>88207993</v>
      </c>
      <c r="G17" s="27">
        <f t="shared" si="0"/>
        <v>102492220</v>
      </c>
      <c r="H17" s="27">
        <f t="shared" si="0"/>
        <v>-6972548</v>
      </c>
      <c r="I17" s="27">
        <f t="shared" si="0"/>
        <v>-8985117</v>
      </c>
      <c r="J17" s="27">
        <f t="shared" si="0"/>
        <v>86534555</v>
      </c>
      <c r="K17" s="27">
        <f t="shared" si="0"/>
        <v>-8809093</v>
      </c>
      <c r="L17" s="27">
        <f t="shared" si="0"/>
        <v>-6548520</v>
      </c>
      <c r="M17" s="27">
        <f t="shared" si="0"/>
        <v>59731926</v>
      </c>
      <c r="N17" s="27">
        <f t="shared" si="0"/>
        <v>44374313</v>
      </c>
      <c r="O17" s="27">
        <f t="shared" si="0"/>
        <v>-8328022</v>
      </c>
      <c r="P17" s="27">
        <f t="shared" si="0"/>
        <v>-10537766</v>
      </c>
      <c r="Q17" s="27">
        <f t="shared" si="0"/>
        <v>45543584</v>
      </c>
      <c r="R17" s="27">
        <f t="shared" si="0"/>
        <v>26677796</v>
      </c>
      <c r="S17" s="27">
        <f t="shared" si="0"/>
        <v>-8041550</v>
      </c>
      <c r="T17" s="27">
        <f t="shared" si="0"/>
        <v>-9126574</v>
      </c>
      <c r="U17" s="27">
        <f t="shared" si="0"/>
        <v>-14606847</v>
      </c>
      <c r="V17" s="27">
        <f t="shared" si="0"/>
        <v>-31774971</v>
      </c>
      <c r="W17" s="27">
        <f t="shared" si="0"/>
        <v>125811693</v>
      </c>
      <c r="X17" s="27">
        <f t="shared" si="0"/>
        <v>88207993</v>
      </c>
      <c r="Y17" s="27">
        <f t="shared" si="0"/>
        <v>37603700</v>
      </c>
      <c r="Z17" s="28">
        <f>+IF(X17&lt;&gt;0,+(Y17/X17)*100,0)</f>
        <v>42.63071715054213</v>
      </c>
      <c r="AA17" s="29">
        <f>SUM(AA6:AA16)</f>
        <v>88207993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-16041202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-92869308</v>
      </c>
      <c r="D26" s="17"/>
      <c r="E26" s="18">
        <v>-57350040</v>
      </c>
      <c r="F26" s="19">
        <v>-82268943</v>
      </c>
      <c r="G26" s="19">
        <v>-1162800</v>
      </c>
      <c r="H26" s="19">
        <v>-4968689</v>
      </c>
      <c r="I26" s="19">
        <v>-5586799</v>
      </c>
      <c r="J26" s="19">
        <v>-11718288</v>
      </c>
      <c r="K26" s="19">
        <v>-7124126</v>
      </c>
      <c r="L26" s="19">
        <v>-7894320</v>
      </c>
      <c r="M26" s="19">
        <v>-5294753</v>
      </c>
      <c r="N26" s="19">
        <v>-20313199</v>
      </c>
      <c r="O26" s="19"/>
      <c r="P26" s="19">
        <v>-5335609</v>
      </c>
      <c r="Q26" s="19">
        <v>-6527455</v>
      </c>
      <c r="R26" s="19">
        <v>-11863064</v>
      </c>
      <c r="S26" s="19">
        <v>-5647836</v>
      </c>
      <c r="T26" s="19">
        <v>-5325329</v>
      </c>
      <c r="U26" s="19">
        <v>-10561168</v>
      </c>
      <c r="V26" s="19">
        <v>-21534333</v>
      </c>
      <c r="W26" s="19">
        <v>-65428884</v>
      </c>
      <c r="X26" s="19">
        <v>-82268943</v>
      </c>
      <c r="Y26" s="19">
        <v>16840059</v>
      </c>
      <c r="Z26" s="20">
        <v>-20.47</v>
      </c>
      <c r="AA26" s="21">
        <v>-82268943</v>
      </c>
    </row>
    <row r="27" spans="1:27" ht="13.5">
      <c r="A27" s="23" t="s">
        <v>51</v>
      </c>
      <c r="B27" s="24"/>
      <c r="C27" s="25">
        <f aca="true" t="shared" si="1" ref="C27:Y27">SUM(C21:C26)</f>
        <v>-108910510</v>
      </c>
      <c r="D27" s="25">
        <f>SUM(D21:D26)</f>
        <v>0</v>
      </c>
      <c r="E27" s="26">
        <f t="shared" si="1"/>
        <v>-57350040</v>
      </c>
      <c r="F27" s="27">
        <f t="shared" si="1"/>
        <v>-82268943</v>
      </c>
      <c r="G27" s="27">
        <f t="shared" si="1"/>
        <v>-1162800</v>
      </c>
      <c r="H27" s="27">
        <f t="shared" si="1"/>
        <v>-4968689</v>
      </c>
      <c r="I27" s="27">
        <f t="shared" si="1"/>
        <v>-5586799</v>
      </c>
      <c r="J27" s="27">
        <f t="shared" si="1"/>
        <v>-11718288</v>
      </c>
      <c r="K27" s="27">
        <f t="shared" si="1"/>
        <v>-7124126</v>
      </c>
      <c r="L27" s="27">
        <f t="shared" si="1"/>
        <v>-7894320</v>
      </c>
      <c r="M27" s="27">
        <f t="shared" si="1"/>
        <v>-5294753</v>
      </c>
      <c r="N27" s="27">
        <f t="shared" si="1"/>
        <v>-20313199</v>
      </c>
      <c r="O27" s="27">
        <f t="shared" si="1"/>
        <v>0</v>
      </c>
      <c r="P27" s="27">
        <f t="shared" si="1"/>
        <v>-5335609</v>
      </c>
      <c r="Q27" s="27">
        <f t="shared" si="1"/>
        <v>-6527455</v>
      </c>
      <c r="R27" s="27">
        <f t="shared" si="1"/>
        <v>-11863064</v>
      </c>
      <c r="S27" s="27">
        <f t="shared" si="1"/>
        <v>-5647836</v>
      </c>
      <c r="T27" s="27">
        <f t="shared" si="1"/>
        <v>-5325329</v>
      </c>
      <c r="U27" s="27">
        <f t="shared" si="1"/>
        <v>-10561168</v>
      </c>
      <c r="V27" s="27">
        <f t="shared" si="1"/>
        <v>-21534333</v>
      </c>
      <c r="W27" s="27">
        <f t="shared" si="1"/>
        <v>-65428884</v>
      </c>
      <c r="X27" s="27">
        <f t="shared" si="1"/>
        <v>-82268943</v>
      </c>
      <c r="Y27" s="27">
        <f t="shared" si="1"/>
        <v>16840059</v>
      </c>
      <c r="Z27" s="28">
        <f>+IF(X27&lt;&gt;0,+(Y27/X27)*100,0)</f>
        <v>-20.46952153013562</v>
      </c>
      <c r="AA27" s="29">
        <f>SUM(AA21:AA26)</f>
        <v>-82268943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-10000000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-10000000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17462147</v>
      </c>
      <c r="D38" s="31">
        <f>+D17+D27+D36</f>
        <v>0</v>
      </c>
      <c r="E38" s="32">
        <f t="shared" si="3"/>
        <v>-7931109</v>
      </c>
      <c r="F38" s="33">
        <f t="shared" si="3"/>
        <v>5939050</v>
      </c>
      <c r="G38" s="33">
        <f t="shared" si="3"/>
        <v>101329420</v>
      </c>
      <c r="H38" s="33">
        <f t="shared" si="3"/>
        <v>-11941237</v>
      </c>
      <c r="I38" s="33">
        <f t="shared" si="3"/>
        <v>-14571916</v>
      </c>
      <c r="J38" s="33">
        <f t="shared" si="3"/>
        <v>74816267</v>
      </c>
      <c r="K38" s="33">
        <f t="shared" si="3"/>
        <v>-15933219</v>
      </c>
      <c r="L38" s="33">
        <f t="shared" si="3"/>
        <v>-14442840</v>
      </c>
      <c r="M38" s="33">
        <f t="shared" si="3"/>
        <v>54437173</v>
      </c>
      <c r="N38" s="33">
        <f t="shared" si="3"/>
        <v>24061114</v>
      </c>
      <c r="O38" s="33">
        <f t="shared" si="3"/>
        <v>-8328022</v>
      </c>
      <c r="P38" s="33">
        <f t="shared" si="3"/>
        <v>-15873375</v>
      </c>
      <c r="Q38" s="33">
        <f t="shared" si="3"/>
        <v>39016129</v>
      </c>
      <c r="R38" s="33">
        <f t="shared" si="3"/>
        <v>14814732</v>
      </c>
      <c r="S38" s="33">
        <f t="shared" si="3"/>
        <v>-13689386</v>
      </c>
      <c r="T38" s="33">
        <f t="shared" si="3"/>
        <v>-14451903</v>
      </c>
      <c r="U38" s="33">
        <f t="shared" si="3"/>
        <v>-25168015</v>
      </c>
      <c r="V38" s="33">
        <f t="shared" si="3"/>
        <v>-53309304</v>
      </c>
      <c r="W38" s="33">
        <f t="shared" si="3"/>
        <v>60382809</v>
      </c>
      <c r="X38" s="33">
        <f t="shared" si="3"/>
        <v>5939050</v>
      </c>
      <c r="Y38" s="33">
        <f t="shared" si="3"/>
        <v>54443759</v>
      </c>
      <c r="Z38" s="34">
        <f>+IF(X38&lt;&gt;0,+(Y38/X38)*100,0)</f>
        <v>916.7082109091522</v>
      </c>
      <c r="AA38" s="35">
        <f>+AA17+AA27+AA36</f>
        <v>5939050</v>
      </c>
    </row>
    <row r="39" spans="1:27" ht="13.5">
      <c r="A39" s="22" t="s">
        <v>59</v>
      </c>
      <c r="B39" s="16"/>
      <c r="C39" s="31">
        <v>94283017</v>
      </c>
      <c r="D39" s="31"/>
      <c r="E39" s="32">
        <v>83394486</v>
      </c>
      <c r="F39" s="33">
        <v>111745164</v>
      </c>
      <c r="G39" s="33">
        <v>111745164</v>
      </c>
      <c r="H39" s="33">
        <v>213074584</v>
      </c>
      <c r="I39" s="33">
        <v>201133347</v>
      </c>
      <c r="J39" s="33">
        <v>111745164</v>
      </c>
      <c r="K39" s="33">
        <v>186561431</v>
      </c>
      <c r="L39" s="33">
        <v>170628212</v>
      </c>
      <c r="M39" s="33">
        <v>156185372</v>
      </c>
      <c r="N39" s="33">
        <v>186561431</v>
      </c>
      <c r="O39" s="33">
        <v>210622545</v>
      </c>
      <c r="P39" s="33">
        <v>202294523</v>
      </c>
      <c r="Q39" s="33">
        <v>186421148</v>
      </c>
      <c r="R39" s="33">
        <v>210622545</v>
      </c>
      <c r="S39" s="33">
        <v>225437277</v>
      </c>
      <c r="T39" s="33">
        <v>211747891</v>
      </c>
      <c r="U39" s="33">
        <v>197295988</v>
      </c>
      <c r="V39" s="33">
        <v>225437277</v>
      </c>
      <c r="W39" s="33">
        <v>111745164</v>
      </c>
      <c r="X39" s="33">
        <v>111745164</v>
      </c>
      <c r="Y39" s="33"/>
      <c r="Z39" s="34"/>
      <c r="AA39" s="35">
        <v>111745164</v>
      </c>
    </row>
    <row r="40" spans="1:27" ht="13.5">
      <c r="A40" s="41" t="s">
        <v>60</v>
      </c>
      <c r="B40" s="42"/>
      <c r="C40" s="43">
        <v>111745164</v>
      </c>
      <c r="D40" s="43"/>
      <c r="E40" s="44">
        <v>75463377</v>
      </c>
      <c r="F40" s="45">
        <v>117684214</v>
      </c>
      <c r="G40" s="45">
        <v>213074584</v>
      </c>
      <c r="H40" s="45">
        <v>201133347</v>
      </c>
      <c r="I40" s="45">
        <v>186561431</v>
      </c>
      <c r="J40" s="45">
        <v>186561431</v>
      </c>
      <c r="K40" s="45">
        <v>170628212</v>
      </c>
      <c r="L40" s="45">
        <v>156185372</v>
      </c>
      <c r="M40" s="45">
        <v>210622545</v>
      </c>
      <c r="N40" s="45">
        <v>210622545</v>
      </c>
      <c r="O40" s="45">
        <v>202294523</v>
      </c>
      <c r="P40" s="45">
        <v>186421148</v>
      </c>
      <c r="Q40" s="45">
        <v>225437277</v>
      </c>
      <c r="R40" s="45">
        <v>202294523</v>
      </c>
      <c r="S40" s="45">
        <v>211747891</v>
      </c>
      <c r="T40" s="45">
        <v>197295988</v>
      </c>
      <c r="U40" s="45">
        <v>172127973</v>
      </c>
      <c r="V40" s="45">
        <v>172127973</v>
      </c>
      <c r="W40" s="45">
        <v>172127973</v>
      </c>
      <c r="X40" s="45">
        <v>117684214</v>
      </c>
      <c r="Y40" s="45">
        <v>54443759</v>
      </c>
      <c r="Z40" s="46">
        <v>46.26</v>
      </c>
      <c r="AA40" s="47">
        <v>117684214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112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17694644</v>
      </c>
      <c r="F6" s="19">
        <v>15608762</v>
      </c>
      <c r="G6" s="19">
        <v>1282135</v>
      </c>
      <c r="H6" s="19">
        <v>1205610</v>
      </c>
      <c r="I6" s="19">
        <v>1082019</v>
      </c>
      <c r="J6" s="19">
        <v>3569764</v>
      </c>
      <c r="K6" s="19">
        <v>776931</v>
      </c>
      <c r="L6" s="19">
        <v>1588125</v>
      </c>
      <c r="M6" s="19">
        <v>1255046</v>
      </c>
      <c r="N6" s="19">
        <v>3620102</v>
      </c>
      <c r="O6" s="19">
        <v>2519040</v>
      </c>
      <c r="P6" s="19">
        <v>1259654</v>
      </c>
      <c r="Q6" s="19">
        <v>1259679</v>
      </c>
      <c r="R6" s="19">
        <v>5038373</v>
      </c>
      <c r="S6" s="19">
        <v>1259609</v>
      </c>
      <c r="T6" s="19">
        <v>149693</v>
      </c>
      <c r="U6" s="19">
        <v>1012590</v>
      </c>
      <c r="V6" s="19">
        <v>2421892</v>
      </c>
      <c r="W6" s="19">
        <v>14650131</v>
      </c>
      <c r="X6" s="19">
        <v>15608762</v>
      </c>
      <c r="Y6" s="19">
        <v>-958631</v>
      </c>
      <c r="Z6" s="20">
        <v>-6.14</v>
      </c>
      <c r="AA6" s="21">
        <v>15608762</v>
      </c>
    </row>
    <row r="7" spans="1:27" ht="13.5">
      <c r="A7" s="22" t="s">
        <v>34</v>
      </c>
      <c r="B7" s="16"/>
      <c r="C7" s="17"/>
      <c r="D7" s="17"/>
      <c r="E7" s="18">
        <v>2636975</v>
      </c>
      <c r="F7" s="19">
        <v>3399733</v>
      </c>
      <c r="G7" s="19">
        <v>18590</v>
      </c>
      <c r="H7" s="19">
        <v>68263</v>
      </c>
      <c r="I7" s="19">
        <v>187821</v>
      </c>
      <c r="J7" s="19">
        <v>274674</v>
      </c>
      <c r="K7" s="19">
        <v>161786</v>
      </c>
      <c r="L7" s="19">
        <v>226146</v>
      </c>
      <c r="M7" s="19">
        <v>259962</v>
      </c>
      <c r="N7" s="19">
        <v>647894</v>
      </c>
      <c r="O7" s="19">
        <v>259421</v>
      </c>
      <c r="P7" s="19">
        <v>50734</v>
      </c>
      <c r="Q7" s="19">
        <v>258744</v>
      </c>
      <c r="R7" s="19">
        <v>568899</v>
      </c>
      <c r="S7" s="19">
        <v>257236</v>
      </c>
      <c r="T7" s="19">
        <v>258864</v>
      </c>
      <c r="U7" s="19">
        <v>288143</v>
      </c>
      <c r="V7" s="19">
        <v>804243</v>
      </c>
      <c r="W7" s="19">
        <v>2295710</v>
      </c>
      <c r="X7" s="19">
        <v>3399733</v>
      </c>
      <c r="Y7" s="19">
        <v>-1104023</v>
      </c>
      <c r="Z7" s="20">
        <v>-32.47</v>
      </c>
      <c r="AA7" s="21">
        <v>3399733</v>
      </c>
    </row>
    <row r="8" spans="1:27" ht="13.5">
      <c r="A8" s="22" t="s">
        <v>35</v>
      </c>
      <c r="B8" s="16"/>
      <c r="C8" s="17"/>
      <c r="D8" s="17"/>
      <c r="E8" s="18">
        <v>13010244</v>
      </c>
      <c r="F8" s="19">
        <v>36914755</v>
      </c>
      <c r="G8" s="19">
        <v>129915</v>
      </c>
      <c r="H8" s="19">
        <v>142829</v>
      </c>
      <c r="I8" s="19">
        <v>248313</v>
      </c>
      <c r="J8" s="19">
        <v>521057</v>
      </c>
      <c r="K8" s="19">
        <v>150391</v>
      </c>
      <c r="L8" s="19">
        <v>562636</v>
      </c>
      <c r="M8" s="19">
        <v>1153596</v>
      </c>
      <c r="N8" s="19">
        <v>1866623</v>
      </c>
      <c r="O8" s="19">
        <v>178415</v>
      </c>
      <c r="P8" s="19">
        <v>157093</v>
      </c>
      <c r="Q8" s="19">
        <v>6605633</v>
      </c>
      <c r="R8" s="19">
        <v>6941141</v>
      </c>
      <c r="S8" s="19">
        <v>911356</v>
      </c>
      <c r="T8" s="19">
        <v>957573</v>
      </c>
      <c r="U8" s="19">
        <v>1283474</v>
      </c>
      <c r="V8" s="19">
        <v>3152403</v>
      </c>
      <c r="W8" s="19">
        <v>12481224</v>
      </c>
      <c r="X8" s="19">
        <v>36914755</v>
      </c>
      <c r="Y8" s="19">
        <v>-24433531</v>
      </c>
      <c r="Z8" s="20">
        <v>-66.19</v>
      </c>
      <c r="AA8" s="21">
        <v>36914755</v>
      </c>
    </row>
    <row r="9" spans="1:27" ht="13.5">
      <c r="A9" s="22" t="s">
        <v>36</v>
      </c>
      <c r="B9" s="16"/>
      <c r="C9" s="17"/>
      <c r="D9" s="17"/>
      <c r="E9" s="18">
        <v>112158996</v>
      </c>
      <c r="F9" s="19">
        <v>113637000</v>
      </c>
      <c r="G9" s="19">
        <v>19600000</v>
      </c>
      <c r="H9" s="19"/>
      <c r="I9" s="19">
        <v>27770000</v>
      </c>
      <c r="J9" s="19">
        <v>47370000</v>
      </c>
      <c r="K9" s="19"/>
      <c r="L9" s="19"/>
      <c r="M9" s="19">
        <v>36302000</v>
      </c>
      <c r="N9" s="19">
        <v>36302000</v>
      </c>
      <c r="O9" s="19"/>
      <c r="P9" s="19">
        <v>2657000</v>
      </c>
      <c r="Q9" s="19">
        <v>27808000</v>
      </c>
      <c r="R9" s="19">
        <v>30465000</v>
      </c>
      <c r="S9" s="19"/>
      <c r="T9" s="19"/>
      <c r="U9" s="19"/>
      <c r="V9" s="19"/>
      <c r="W9" s="19">
        <v>114137000</v>
      </c>
      <c r="X9" s="19">
        <v>113637000</v>
      </c>
      <c r="Y9" s="19">
        <v>500000</v>
      </c>
      <c r="Z9" s="20">
        <v>0.44</v>
      </c>
      <c r="AA9" s="21">
        <v>113637000</v>
      </c>
    </row>
    <row r="10" spans="1:27" ht="13.5">
      <c r="A10" s="22" t="s">
        <v>37</v>
      </c>
      <c r="B10" s="16"/>
      <c r="C10" s="17"/>
      <c r="D10" s="17"/>
      <c r="E10" s="18">
        <v>41513001</v>
      </c>
      <c r="F10" s="19">
        <v>41513900</v>
      </c>
      <c r="G10" s="19">
        <v>69883</v>
      </c>
      <c r="H10" s="19"/>
      <c r="I10" s="19">
        <v>14547000</v>
      </c>
      <c r="J10" s="19">
        <v>14616883</v>
      </c>
      <c r="K10" s="19">
        <v>4000000</v>
      </c>
      <c r="L10" s="19"/>
      <c r="M10" s="19">
        <v>9134000</v>
      </c>
      <c r="N10" s="19">
        <v>13134000</v>
      </c>
      <c r="O10" s="19"/>
      <c r="P10" s="19">
        <v>2000000</v>
      </c>
      <c r="Q10" s="19">
        <v>11832000</v>
      </c>
      <c r="R10" s="19">
        <v>13832000</v>
      </c>
      <c r="S10" s="19"/>
      <c r="T10" s="19"/>
      <c r="U10" s="19"/>
      <c r="V10" s="19"/>
      <c r="W10" s="19">
        <v>41582883</v>
      </c>
      <c r="X10" s="19">
        <v>41513900</v>
      </c>
      <c r="Y10" s="19">
        <v>68983</v>
      </c>
      <c r="Z10" s="20">
        <v>0.17</v>
      </c>
      <c r="AA10" s="21">
        <v>41513900</v>
      </c>
    </row>
    <row r="11" spans="1:27" ht="13.5">
      <c r="A11" s="22" t="s">
        <v>38</v>
      </c>
      <c r="B11" s="16"/>
      <c r="C11" s="17"/>
      <c r="D11" s="17"/>
      <c r="E11" s="18">
        <v>5714929</v>
      </c>
      <c r="F11" s="19">
        <v>5714929</v>
      </c>
      <c r="G11" s="19">
        <v>413684</v>
      </c>
      <c r="H11" s="19">
        <v>334312</v>
      </c>
      <c r="I11" s="19">
        <v>399321</v>
      </c>
      <c r="J11" s="19">
        <v>1147317</v>
      </c>
      <c r="K11" s="19">
        <v>454131</v>
      </c>
      <c r="L11" s="19">
        <v>424739</v>
      </c>
      <c r="M11" s="19">
        <v>513403</v>
      </c>
      <c r="N11" s="19">
        <v>1392273</v>
      </c>
      <c r="O11" s="19">
        <v>522498</v>
      </c>
      <c r="P11" s="19">
        <v>293000</v>
      </c>
      <c r="Q11" s="19">
        <v>629913</v>
      </c>
      <c r="R11" s="19">
        <v>1445411</v>
      </c>
      <c r="S11" s="19">
        <v>545624</v>
      </c>
      <c r="T11" s="19">
        <v>628879</v>
      </c>
      <c r="U11" s="19">
        <v>489380</v>
      </c>
      <c r="V11" s="19">
        <v>1663883</v>
      </c>
      <c r="W11" s="19">
        <v>5648884</v>
      </c>
      <c r="X11" s="19">
        <v>5714929</v>
      </c>
      <c r="Y11" s="19">
        <v>-66045</v>
      </c>
      <c r="Z11" s="20">
        <v>-1.16</v>
      </c>
      <c r="AA11" s="21">
        <v>5714929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-127116888</v>
      </c>
      <c r="F14" s="19">
        <v>-133217000</v>
      </c>
      <c r="G14" s="19">
        <v>-11036110</v>
      </c>
      <c r="H14" s="19">
        <v>-8731062</v>
      </c>
      <c r="I14" s="19">
        <v>-14555737</v>
      </c>
      <c r="J14" s="19">
        <v>-34322909</v>
      </c>
      <c r="K14" s="19">
        <v>-11357053</v>
      </c>
      <c r="L14" s="19">
        <v>-12656296</v>
      </c>
      <c r="M14" s="19">
        <v>-8511324</v>
      </c>
      <c r="N14" s="19">
        <v>-32524673</v>
      </c>
      <c r="O14" s="19">
        <v>-6729373</v>
      </c>
      <c r="P14" s="19">
        <v>-8738985</v>
      </c>
      <c r="Q14" s="19">
        <v>-8593341</v>
      </c>
      <c r="R14" s="19">
        <v>-24061699</v>
      </c>
      <c r="S14" s="19">
        <v>-13067859</v>
      </c>
      <c r="T14" s="19">
        <v>-9195078</v>
      </c>
      <c r="U14" s="19">
        <v>-9376603</v>
      </c>
      <c r="V14" s="19">
        <v>-31639540</v>
      </c>
      <c r="W14" s="19">
        <v>-122548821</v>
      </c>
      <c r="X14" s="19">
        <v>-133217000</v>
      </c>
      <c r="Y14" s="19">
        <v>10668179</v>
      </c>
      <c r="Z14" s="20">
        <v>-8.01</v>
      </c>
      <c r="AA14" s="21">
        <v>-133217000</v>
      </c>
    </row>
    <row r="15" spans="1:27" ht="13.5">
      <c r="A15" s="22" t="s">
        <v>42</v>
      </c>
      <c r="B15" s="16"/>
      <c r="C15" s="17"/>
      <c r="D15" s="17"/>
      <c r="E15" s="18">
        <v>-747072</v>
      </c>
      <c r="F15" s="19">
        <v>-551467</v>
      </c>
      <c r="G15" s="19">
        <v>-24358</v>
      </c>
      <c r="H15" s="19"/>
      <c r="I15" s="19"/>
      <c r="J15" s="19">
        <v>-24358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-24358</v>
      </c>
      <c r="X15" s="19">
        <v>-551467</v>
      </c>
      <c r="Y15" s="19">
        <v>527109</v>
      </c>
      <c r="Z15" s="20">
        <v>-95.58</v>
      </c>
      <c r="AA15" s="21">
        <v>-551467</v>
      </c>
    </row>
    <row r="16" spans="1:27" ht="13.5">
      <c r="A16" s="22" t="s">
        <v>43</v>
      </c>
      <c r="B16" s="16"/>
      <c r="C16" s="17"/>
      <c r="D16" s="17"/>
      <c r="E16" s="18">
        <v>-1144644</v>
      </c>
      <c r="F16" s="19">
        <v>-1285236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-1285236</v>
      </c>
      <c r="Y16" s="19">
        <v>1285236</v>
      </c>
      <c r="Z16" s="20">
        <v>-100</v>
      </c>
      <c r="AA16" s="21">
        <v>-1285236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63720185</v>
      </c>
      <c r="F17" s="27">
        <f t="shared" si="0"/>
        <v>81735376</v>
      </c>
      <c r="G17" s="27">
        <f t="shared" si="0"/>
        <v>10453739</v>
      </c>
      <c r="H17" s="27">
        <f t="shared" si="0"/>
        <v>-6980048</v>
      </c>
      <c r="I17" s="27">
        <f t="shared" si="0"/>
        <v>29678737</v>
      </c>
      <c r="J17" s="27">
        <f t="shared" si="0"/>
        <v>33152428</v>
      </c>
      <c r="K17" s="27">
        <f t="shared" si="0"/>
        <v>-5813814</v>
      </c>
      <c r="L17" s="27">
        <f t="shared" si="0"/>
        <v>-9854650</v>
      </c>
      <c r="M17" s="27">
        <f t="shared" si="0"/>
        <v>40106683</v>
      </c>
      <c r="N17" s="27">
        <f t="shared" si="0"/>
        <v>24438219</v>
      </c>
      <c r="O17" s="27">
        <f t="shared" si="0"/>
        <v>-3249999</v>
      </c>
      <c r="P17" s="27">
        <f t="shared" si="0"/>
        <v>-2321504</v>
      </c>
      <c r="Q17" s="27">
        <f t="shared" si="0"/>
        <v>39800628</v>
      </c>
      <c r="R17" s="27">
        <f t="shared" si="0"/>
        <v>34229125</v>
      </c>
      <c r="S17" s="27">
        <f t="shared" si="0"/>
        <v>-10094034</v>
      </c>
      <c r="T17" s="27">
        <f t="shared" si="0"/>
        <v>-7200069</v>
      </c>
      <c r="U17" s="27">
        <f t="shared" si="0"/>
        <v>-6303016</v>
      </c>
      <c r="V17" s="27">
        <f t="shared" si="0"/>
        <v>-23597119</v>
      </c>
      <c r="W17" s="27">
        <f t="shared" si="0"/>
        <v>68222653</v>
      </c>
      <c r="X17" s="27">
        <f t="shared" si="0"/>
        <v>81735376</v>
      </c>
      <c r="Y17" s="27">
        <f t="shared" si="0"/>
        <v>-13512723</v>
      </c>
      <c r="Z17" s="28">
        <f>+IF(X17&lt;&gt;0,+(Y17/X17)*100,0)</f>
        <v>-16.53228217852696</v>
      </c>
      <c r="AA17" s="29">
        <f>SUM(AA6:AA16)</f>
        <v>81735376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-62208900</v>
      </c>
      <c r="F26" s="19">
        <v>-93232908</v>
      </c>
      <c r="G26" s="19">
        <v>-777495</v>
      </c>
      <c r="H26" s="19">
        <v>-1968105</v>
      </c>
      <c r="I26" s="19">
        <v>-1620432</v>
      </c>
      <c r="J26" s="19">
        <v>-4366032</v>
      </c>
      <c r="K26" s="19">
        <v>-6001635</v>
      </c>
      <c r="L26" s="19">
        <v>-14541743</v>
      </c>
      <c r="M26" s="19">
        <v>-6699163</v>
      </c>
      <c r="N26" s="19">
        <v>-27242541</v>
      </c>
      <c r="O26" s="19">
        <v>-370135</v>
      </c>
      <c r="P26" s="19">
        <v>-2229391</v>
      </c>
      <c r="Q26" s="19">
        <v>-3020885</v>
      </c>
      <c r="R26" s="19">
        <v>-5620411</v>
      </c>
      <c r="S26" s="19">
        <v>-4004920</v>
      </c>
      <c r="T26" s="19">
        <v>-4537521</v>
      </c>
      <c r="U26" s="19">
        <v>-6624508</v>
      </c>
      <c r="V26" s="19">
        <v>-15166949</v>
      </c>
      <c r="W26" s="19">
        <v>-52395933</v>
      </c>
      <c r="X26" s="19">
        <v>-93232908</v>
      </c>
      <c r="Y26" s="19">
        <v>40836975</v>
      </c>
      <c r="Z26" s="20">
        <v>-43.8</v>
      </c>
      <c r="AA26" s="21">
        <v>-93232908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-62208900</v>
      </c>
      <c r="F27" s="27">
        <f t="shared" si="1"/>
        <v>-93232908</v>
      </c>
      <c r="G27" s="27">
        <f t="shared" si="1"/>
        <v>-777495</v>
      </c>
      <c r="H27" s="27">
        <f t="shared" si="1"/>
        <v>-1968105</v>
      </c>
      <c r="I27" s="27">
        <f t="shared" si="1"/>
        <v>-1620432</v>
      </c>
      <c r="J27" s="27">
        <f t="shared" si="1"/>
        <v>-4366032</v>
      </c>
      <c r="K27" s="27">
        <f t="shared" si="1"/>
        <v>-6001635</v>
      </c>
      <c r="L27" s="27">
        <f t="shared" si="1"/>
        <v>-14541743</v>
      </c>
      <c r="M27" s="27">
        <f t="shared" si="1"/>
        <v>-6699163</v>
      </c>
      <c r="N27" s="27">
        <f t="shared" si="1"/>
        <v>-27242541</v>
      </c>
      <c r="O27" s="27">
        <f t="shared" si="1"/>
        <v>-370135</v>
      </c>
      <c r="P27" s="27">
        <f t="shared" si="1"/>
        <v>-2229391</v>
      </c>
      <c r="Q27" s="27">
        <f t="shared" si="1"/>
        <v>-3020885</v>
      </c>
      <c r="R27" s="27">
        <f t="shared" si="1"/>
        <v>-5620411</v>
      </c>
      <c r="S27" s="27">
        <f t="shared" si="1"/>
        <v>-4004920</v>
      </c>
      <c r="T27" s="27">
        <f t="shared" si="1"/>
        <v>-4537521</v>
      </c>
      <c r="U27" s="27">
        <f t="shared" si="1"/>
        <v>-6624508</v>
      </c>
      <c r="V27" s="27">
        <f t="shared" si="1"/>
        <v>-15166949</v>
      </c>
      <c r="W27" s="27">
        <f t="shared" si="1"/>
        <v>-52395933</v>
      </c>
      <c r="X27" s="27">
        <f t="shared" si="1"/>
        <v>-93232908</v>
      </c>
      <c r="Y27" s="27">
        <f t="shared" si="1"/>
        <v>40836975</v>
      </c>
      <c r="Z27" s="28">
        <f>+IF(X27&lt;&gt;0,+(Y27/X27)*100,0)</f>
        <v>-43.80103106941596</v>
      </c>
      <c r="AA27" s="29">
        <f>SUM(AA21:AA26)</f>
        <v>-93232908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-612660</v>
      </c>
      <c r="F35" s="19">
        <v>-613498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-613498</v>
      </c>
      <c r="Y35" s="19">
        <v>613498</v>
      </c>
      <c r="Z35" s="20">
        <v>-100</v>
      </c>
      <c r="AA35" s="21">
        <v>-613498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-612660</v>
      </c>
      <c r="F36" s="27">
        <f t="shared" si="2"/>
        <v>-613498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-613498</v>
      </c>
      <c r="Y36" s="27">
        <f t="shared" si="2"/>
        <v>613498</v>
      </c>
      <c r="Z36" s="28">
        <f>+IF(X36&lt;&gt;0,+(Y36/X36)*100,0)</f>
        <v>-100</v>
      </c>
      <c r="AA36" s="29">
        <f>SUM(AA31:AA35)</f>
        <v>-613498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898625</v>
      </c>
      <c r="F38" s="33">
        <f t="shared" si="3"/>
        <v>-12111030</v>
      </c>
      <c r="G38" s="33">
        <f t="shared" si="3"/>
        <v>9676244</v>
      </c>
      <c r="H38" s="33">
        <f t="shared" si="3"/>
        <v>-8948153</v>
      </c>
      <c r="I38" s="33">
        <f t="shared" si="3"/>
        <v>28058305</v>
      </c>
      <c r="J38" s="33">
        <f t="shared" si="3"/>
        <v>28786396</v>
      </c>
      <c r="K38" s="33">
        <f t="shared" si="3"/>
        <v>-11815449</v>
      </c>
      <c r="L38" s="33">
        <f t="shared" si="3"/>
        <v>-24396393</v>
      </c>
      <c r="M38" s="33">
        <f t="shared" si="3"/>
        <v>33407520</v>
      </c>
      <c r="N38" s="33">
        <f t="shared" si="3"/>
        <v>-2804322</v>
      </c>
      <c r="O38" s="33">
        <f t="shared" si="3"/>
        <v>-3620134</v>
      </c>
      <c r="P38" s="33">
        <f t="shared" si="3"/>
        <v>-4550895</v>
      </c>
      <c r="Q38" s="33">
        <f t="shared" si="3"/>
        <v>36779743</v>
      </c>
      <c r="R38" s="33">
        <f t="shared" si="3"/>
        <v>28608714</v>
      </c>
      <c r="S38" s="33">
        <f t="shared" si="3"/>
        <v>-14098954</v>
      </c>
      <c r="T38" s="33">
        <f t="shared" si="3"/>
        <v>-11737590</v>
      </c>
      <c r="U38" s="33">
        <f t="shared" si="3"/>
        <v>-12927524</v>
      </c>
      <c r="V38" s="33">
        <f t="shared" si="3"/>
        <v>-38764068</v>
      </c>
      <c r="W38" s="33">
        <f t="shared" si="3"/>
        <v>15826720</v>
      </c>
      <c r="X38" s="33">
        <f t="shared" si="3"/>
        <v>-12111030</v>
      </c>
      <c r="Y38" s="33">
        <f t="shared" si="3"/>
        <v>27937750</v>
      </c>
      <c r="Z38" s="34">
        <f>+IF(X38&lt;&gt;0,+(Y38/X38)*100,0)</f>
        <v>-230.68021464730913</v>
      </c>
      <c r="AA38" s="35">
        <f>+AA17+AA27+AA36</f>
        <v>-12111030</v>
      </c>
    </row>
    <row r="39" spans="1:27" ht="13.5">
      <c r="A39" s="22" t="s">
        <v>59</v>
      </c>
      <c r="B39" s="16"/>
      <c r="C39" s="31"/>
      <c r="D39" s="31"/>
      <c r="E39" s="32">
        <v>21980489</v>
      </c>
      <c r="F39" s="33">
        <v>93744818</v>
      </c>
      <c r="G39" s="33">
        <v>83325067</v>
      </c>
      <c r="H39" s="33">
        <v>93001311</v>
      </c>
      <c r="I39" s="33">
        <v>84053158</v>
      </c>
      <c r="J39" s="33">
        <v>83325067</v>
      </c>
      <c r="K39" s="33">
        <v>112111463</v>
      </c>
      <c r="L39" s="33">
        <v>100296014</v>
      </c>
      <c r="M39" s="33">
        <v>75899621</v>
      </c>
      <c r="N39" s="33">
        <v>112111463</v>
      </c>
      <c r="O39" s="33">
        <v>109307141</v>
      </c>
      <c r="P39" s="33">
        <v>105687007</v>
      </c>
      <c r="Q39" s="33">
        <v>101136112</v>
      </c>
      <c r="R39" s="33">
        <v>109307141</v>
      </c>
      <c r="S39" s="33">
        <v>137915855</v>
      </c>
      <c r="T39" s="33">
        <v>123816901</v>
      </c>
      <c r="U39" s="33">
        <v>112079311</v>
      </c>
      <c r="V39" s="33">
        <v>137915855</v>
      </c>
      <c r="W39" s="33">
        <v>83325067</v>
      </c>
      <c r="X39" s="33">
        <v>93744818</v>
      </c>
      <c r="Y39" s="33">
        <v>-10419751</v>
      </c>
      <c r="Z39" s="34">
        <v>-11.12</v>
      </c>
      <c r="AA39" s="35">
        <v>93744818</v>
      </c>
    </row>
    <row r="40" spans="1:27" ht="13.5">
      <c r="A40" s="41" t="s">
        <v>60</v>
      </c>
      <c r="B40" s="42"/>
      <c r="C40" s="43"/>
      <c r="D40" s="43"/>
      <c r="E40" s="44">
        <v>22879114</v>
      </c>
      <c r="F40" s="45">
        <v>81633788</v>
      </c>
      <c r="G40" s="45">
        <v>93001311</v>
      </c>
      <c r="H40" s="45">
        <v>84053158</v>
      </c>
      <c r="I40" s="45">
        <v>112111463</v>
      </c>
      <c r="J40" s="45">
        <v>112111463</v>
      </c>
      <c r="K40" s="45">
        <v>100296014</v>
      </c>
      <c r="L40" s="45">
        <v>75899621</v>
      </c>
      <c r="M40" s="45">
        <v>109307141</v>
      </c>
      <c r="N40" s="45">
        <v>109307141</v>
      </c>
      <c r="O40" s="45">
        <v>105687007</v>
      </c>
      <c r="P40" s="45">
        <v>101136112</v>
      </c>
      <c r="Q40" s="45">
        <v>137915855</v>
      </c>
      <c r="R40" s="45">
        <v>105687007</v>
      </c>
      <c r="S40" s="45">
        <v>123816901</v>
      </c>
      <c r="T40" s="45">
        <v>112079311</v>
      </c>
      <c r="U40" s="45">
        <v>99151787</v>
      </c>
      <c r="V40" s="45">
        <v>99151787</v>
      </c>
      <c r="W40" s="45">
        <v>99151787</v>
      </c>
      <c r="X40" s="45">
        <v>81633788</v>
      </c>
      <c r="Y40" s="45">
        <v>17517999</v>
      </c>
      <c r="Z40" s="46">
        <v>21.46</v>
      </c>
      <c r="AA40" s="47">
        <v>81633788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113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13770098</v>
      </c>
      <c r="D7" s="17"/>
      <c r="E7" s="18">
        <v>32407802</v>
      </c>
      <c r="F7" s="19">
        <v>42081000</v>
      </c>
      <c r="G7" s="19">
        <v>1989860</v>
      </c>
      <c r="H7" s="19">
        <v>1576968</v>
      </c>
      <c r="I7" s="19">
        <v>2099826</v>
      </c>
      <c r="J7" s="19">
        <v>5666654</v>
      </c>
      <c r="K7" s="19">
        <v>3054076</v>
      </c>
      <c r="L7" s="19">
        <v>2635137</v>
      </c>
      <c r="M7" s="19">
        <v>2128659</v>
      </c>
      <c r="N7" s="19">
        <v>7817872</v>
      </c>
      <c r="O7" s="19">
        <v>1376754</v>
      </c>
      <c r="P7" s="19">
        <v>2256933</v>
      </c>
      <c r="Q7" s="19">
        <v>1689008</v>
      </c>
      <c r="R7" s="19">
        <v>5322695</v>
      </c>
      <c r="S7" s="19">
        <v>782763</v>
      </c>
      <c r="T7" s="19">
        <v>4129011</v>
      </c>
      <c r="U7" s="19"/>
      <c r="V7" s="19">
        <v>4911774</v>
      </c>
      <c r="W7" s="19">
        <v>23718995</v>
      </c>
      <c r="X7" s="19">
        <v>42081000</v>
      </c>
      <c r="Y7" s="19">
        <v>-18362005</v>
      </c>
      <c r="Z7" s="20">
        <v>-43.63</v>
      </c>
      <c r="AA7" s="21">
        <v>42081000</v>
      </c>
    </row>
    <row r="8" spans="1:27" ht="13.5">
      <c r="A8" s="22" t="s">
        <v>35</v>
      </c>
      <c r="B8" s="16"/>
      <c r="C8" s="17">
        <v>305027</v>
      </c>
      <c r="D8" s="17"/>
      <c r="E8" s="18">
        <v>309625</v>
      </c>
      <c r="F8" s="19">
        <v>310000</v>
      </c>
      <c r="G8" s="19">
        <v>-157860</v>
      </c>
      <c r="H8" s="19">
        <v>131184</v>
      </c>
      <c r="I8" s="19">
        <v>658000</v>
      </c>
      <c r="J8" s="19">
        <v>631324</v>
      </c>
      <c r="K8" s="19">
        <v>241608</v>
      </c>
      <c r="L8" s="19">
        <v>107009</v>
      </c>
      <c r="M8" s="19">
        <v>30512</v>
      </c>
      <c r="N8" s="19">
        <v>379129</v>
      </c>
      <c r="O8" s="19">
        <v>189277</v>
      </c>
      <c r="P8" s="19">
        <v>156786</v>
      </c>
      <c r="Q8" s="19">
        <v>134292</v>
      </c>
      <c r="R8" s="19">
        <v>480355</v>
      </c>
      <c r="S8" s="19">
        <v>74345</v>
      </c>
      <c r="T8" s="19">
        <v>220965</v>
      </c>
      <c r="U8" s="19"/>
      <c r="V8" s="19">
        <v>295310</v>
      </c>
      <c r="W8" s="19">
        <v>1786118</v>
      </c>
      <c r="X8" s="19">
        <v>310000</v>
      </c>
      <c r="Y8" s="19">
        <v>1476118</v>
      </c>
      <c r="Z8" s="20">
        <v>476.17</v>
      </c>
      <c r="AA8" s="21">
        <v>310000</v>
      </c>
    </row>
    <row r="9" spans="1:27" ht="13.5">
      <c r="A9" s="22" t="s">
        <v>36</v>
      </c>
      <c r="B9" s="16"/>
      <c r="C9" s="17">
        <v>296087149</v>
      </c>
      <c r="D9" s="17"/>
      <c r="E9" s="18">
        <v>288058795</v>
      </c>
      <c r="F9" s="19">
        <v>308623000</v>
      </c>
      <c r="G9" s="19">
        <v>108362000</v>
      </c>
      <c r="H9" s="19">
        <v>2091000</v>
      </c>
      <c r="I9" s="19">
        <v>1095000</v>
      </c>
      <c r="J9" s="19">
        <v>111548000</v>
      </c>
      <c r="K9" s="19">
        <v>2000000</v>
      </c>
      <c r="L9" s="19"/>
      <c r="M9" s="19">
        <v>86817000</v>
      </c>
      <c r="N9" s="19">
        <v>88817000</v>
      </c>
      <c r="O9" s="19"/>
      <c r="P9" s="19">
        <v>3000000</v>
      </c>
      <c r="Q9" s="19">
        <v>66899000</v>
      </c>
      <c r="R9" s="19">
        <v>69899000</v>
      </c>
      <c r="S9" s="19"/>
      <c r="T9" s="19"/>
      <c r="U9" s="19"/>
      <c r="V9" s="19"/>
      <c r="W9" s="19">
        <v>270264000</v>
      </c>
      <c r="X9" s="19">
        <v>308623000</v>
      </c>
      <c r="Y9" s="19">
        <v>-38359000</v>
      </c>
      <c r="Z9" s="20">
        <v>-12.43</v>
      </c>
      <c r="AA9" s="21">
        <v>308623000</v>
      </c>
    </row>
    <row r="10" spans="1:27" ht="13.5">
      <c r="A10" s="22" t="s">
        <v>37</v>
      </c>
      <c r="B10" s="16"/>
      <c r="C10" s="17">
        <v>272391333</v>
      </c>
      <c r="D10" s="17"/>
      <c r="E10" s="18">
        <v>335772325</v>
      </c>
      <c r="F10" s="19">
        <v>309101000</v>
      </c>
      <c r="G10" s="19">
        <v>172835000</v>
      </c>
      <c r="H10" s="19"/>
      <c r="I10" s="19"/>
      <c r="J10" s="19">
        <v>172835000</v>
      </c>
      <c r="K10" s="19">
        <v>61059000</v>
      </c>
      <c r="L10" s="19"/>
      <c r="M10" s="19">
        <v>78581000</v>
      </c>
      <c r="N10" s="19">
        <v>139640000</v>
      </c>
      <c r="O10" s="19">
        <v>27224000</v>
      </c>
      <c r="P10" s="19"/>
      <c r="Q10" s="19"/>
      <c r="R10" s="19">
        <v>27224000</v>
      </c>
      <c r="S10" s="19"/>
      <c r="T10" s="19"/>
      <c r="U10" s="19"/>
      <c r="V10" s="19"/>
      <c r="W10" s="19">
        <v>339699000</v>
      </c>
      <c r="X10" s="19">
        <v>309101000</v>
      </c>
      <c r="Y10" s="19">
        <v>30598000</v>
      </c>
      <c r="Z10" s="20">
        <v>9.9</v>
      </c>
      <c r="AA10" s="21">
        <v>309101000</v>
      </c>
    </row>
    <row r="11" spans="1:27" ht="13.5">
      <c r="A11" s="22" t="s">
        <v>38</v>
      </c>
      <c r="B11" s="16"/>
      <c r="C11" s="17">
        <v>3364325</v>
      </c>
      <c r="D11" s="17"/>
      <c r="E11" s="18">
        <v>3700000</v>
      </c>
      <c r="F11" s="19">
        <v>7138000</v>
      </c>
      <c r="G11" s="19">
        <v>1486745</v>
      </c>
      <c r="H11" s="19">
        <v>1413302</v>
      </c>
      <c r="I11" s="19">
        <v>2022777</v>
      </c>
      <c r="J11" s="19">
        <v>4922824</v>
      </c>
      <c r="K11" s="19">
        <v>2046416</v>
      </c>
      <c r="L11" s="19">
        <v>1738545</v>
      </c>
      <c r="M11" s="19">
        <v>1689139</v>
      </c>
      <c r="N11" s="19">
        <v>5474100</v>
      </c>
      <c r="O11" s="19">
        <v>2056498</v>
      </c>
      <c r="P11" s="19">
        <v>1968322</v>
      </c>
      <c r="Q11" s="19">
        <v>1849044</v>
      </c>
      <c r="R11" s="19">
        <v>5873864</v>
      </c>
      <c r="S11" s="19">
        <v>1921602</v>
      </c>
      <c r="T11" s="19">
        <v>1837843</v>
      </c>
      <c r="U11" s="19"/>
      <c r="V11" s="19">
        <v>3759445</v>
      </c>
      <c r="W11" s="19">
        <v>20030233</v>
      </c>
      <c r="X11" s="19">
        <v>7138000</v>
      </c>
      <c r="Y11" s="19">
        <v>12892233</v>
      </c>
      <c r="Z11" s="20">
        <v>180.61</v>
      </c>
      <c r="AA11" s="21">
        <v>7138000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-352804330</v>
      </c>
      <c r="D14" s="17"/>
      <c r="E14" s="18">
        <v>-329288436</v>
      </c>
      <c r="F14" s="19">
        <v>-390993000</v>
      </c>
      <c r="G14" s="19">
        <v>-119235052</v>
      </c>
      <c r="H14" s="19">
        <v>-51071185</v>
      </c>
      <c r="I14" s="19">
        <v>-39122514</v>
      </c>
      <c r="J14" s="19">
        <v>-209428751</v>
      </c>
      <c r="K14" s="19">
        <v>-6191395</v>
      </c>
      <c r="L14" s="19">
        <v>-32154740</v>
      </c>
      <c r="M14" s="19">
        <v>-79767915</v>
      </c>
      <c r="N14" s="19">
        <v>-118114050</v>
      </c>
      <c r="O14" s="19">
        <v>-16154509</v>
      </c>
      <c r="P14" s="19">
        <v>-18811667</v>
      </c>
      <c r="Q14" s="19">
        <v>-50182106</v>
      </c>
      <c r="R14" s="19">
        <v>-85148282</v>
      </c>
      <c r="S14" s="19">
        <v>-29207798</v>
      </c>
      <c r="T14" s="19">
        <v>-24610833</v>
      </c>
      <c r="U14" s="19"/>
      <c r="V14" s="19">
        <v>-53818631</v>
      </c>
      <c r="W14" s="19">
        <v>-466509714</v>
      </c>
      <c r="X14" s="19">
        <v>-390993000</v>
      </c>
      <c r="Y14" s="19">
        <v>-75516714</v>
      </c>
      <c r="Z14" s="20">
        <v>19.31</v>
      </c>
      <c r="AA14" s="21">
        <v>-390993000</v>
      </c>
    </row>
    <row r="15" spans="1:27" ht="13.5">
      <c r="A15" s="22" t="s">
        <v>42</v>
      </c>
      <c r="B15" s="16"/>
      <c r="C15" s="17">
        <v>-2890252</v>
      </c>
      <c r="D15" s="17"/>
      <c r="E15" s="18">
        <v>-1950613</v>
      </c>
      <c r="F15" s="19">
        <v>-2019000</v>
      </c>
      <c r="G15" s="19"/>
      <c r="H15" s="19"/>
      <c r="I15" s="19"/>
      <c r="J15" s="19"/>
      <c r="K15" s="19"/>
      <c r="L15" s="19">
        <v>-1009661</v>
      </c>
      <c r="M15" s="19"/>
      <c r="N15" s="19">
        <v>-1009661</v>
      </c>
      <c r="O15" s="19"/>
      <c r="P15" s="19"/>
      <c r="Q15" s="19"/>
      <c r="R15" s="19"/>
      <c r="S15" s="19"/>
      <c r="T15" s="19"/>
      <c r="U15" s="19"/>
      <c r="V15" s="19"/>
      <c r="W15" s="19">
        <v>-1009661</v>
      </c>
      <c r="X15" s="19">
        <v>-2019000</v>
      </c>
      <c r="Y15" s="19">
        <v>1009339</v>
      </c>
      <c r="Z15" s="20">
        <v>-49.99</v>
      </c>
      <c r="AA15" s="21">
        <v>-2019000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>
        <v>-6666667</v>
      </c>
      <c r="H16" s="19"/>
      <c r="I16" s="19"/>
      <c r="J16" s="19">
        <v>-6666667</v>
      </c>
      <c r="K16" s="19"/>
      <c r="L16" s="19"/>
      <c r="M16" s="19"/>
      <c r="N16" s="19"/>
      <c r="O16" s="19">
        <v>-6666667</v>
      </c>
      <c r="P16" s="19"/>
      <c r="Q16" s="19"/>
      <c r="R16" s="19">
        <v>-6666667</v>
      </c>
      <c r="S16" s="19">
        <v>-4000000</v>
      </c>
      <c r="T16" s="19"/>
      <c r="U16" s="19"/>
      <c r="V16" s="19">
        <v>-4000000</v>
      </c>
      <c r="W16" s="19">
        <v>-17333334</v>
      </c>
      <c r="X16" s="19"/>
      <c r="Y16" s="19">
        <v>-17333334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230223350</v>
      </c>
      <c r="D17" s="25">
        <f>SUM(D6:D16)</f>
        <v>0</v>
      </c>
      <c r="E17" s="26">
        <f t="shared" si="0"/>
        <v>329009498</v>
      </c>
      <c r="F17" s="27">
        <f t="shared" si="0"/>
        <v>274241000</v>
      </c>
      <c r="G17" s="27">
        <f t="shared" si="0"/>
        <v>158614026</v>
      </c>
      <c r="H17" s="27">
        <f t="shared" si="0"/>
        <v>-45858731</v>
      </c>
      <c r="I17" s="27">
        <f t="shared" si="0"/>
        <v>-33246911</v>
      </c>
      <c r="J17" s="27">
        <f t="shared" si="0"/>
        <v>79508384</v>
      </c>
      <c r="K17" s="27">
        <f t="shared" si="0"/>
        <v>62209705</v>
      </c>
      <c r="L17" s="27">
        <f t="shared" si="0"/>
        <v>-28683710</v>
      </c>
      <c r="M17" s="27">
        <f t="shared" si="0"/>
        <v>89478395</v>
      </c>
      <c r="N17" s="27">
        <f t="shared" si="0"/>
        <v>123004390</v>
      </c>
      <c r="O17" s="27">
        <f t="shared" si="0"/>
        <v>8025353</v>
      </c>
      <c r="P17" s="27">
        <f t="shared" si="0"/>
        <v>-11429626</v>
      </c>
      <c r="Q17" s="27">
        <f t="shared" si="0"/>
        <v>20389238</v>
      </c>
      <c r="R17" s="27">
        <f t="shared" si="0"/>
        <v>16984965</v>
      </c>
      <c r="S17" s="27">
        <f t="shared" si="0"/>
        <v>-30429088</v>
      </c>
      <c r="T17" s="27">
        <f t="shared" si="0"/>
        <v>-18423014</v>
      </c>
      <c r="U17" s="27">
        <f t="shared" si="0"/>
        <v>0</v>
      </c>
      <c r="V17" s="27">
        <f t="shared" si="0"/>
        <v>-48852102</v>
      </c>
      <c r="W17" s="27">
        <f t="shared" si="0"/>
        <v>170645637</v>
      </c>
      <c r="X17" s="27">
        <f t="shared" si="0"/>
        <v>274241000</v>
      </c>
      <c r="Y17" s="27">
        <f t="shared" si="0"/>
        <v>-103595363</v>
      </c>
      <c r="Z17" s="28">
        <f>+IF(X17&lt;&gt;0,+(Y17/X17)*100,0)</f>
        <v>-37.7753009214523</v>
      </c>
      <c r="AA17" s="29">
        <f>SUM(AA6:AA16)</f>
        <v>274241000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-243026154</v>
      </c>
      <c r="D26" s="17"/>
      <c r="E26" s="18">
        <v>-313187647</v>
      </c>
      <c r="F26" s="19">
        <v>-277696000</v>
      </c>
      <c r="G26" s="19">
        <v>-7544</v>
      </c>
      <c r="H26" s="19">
        <v>-9124803</v>
      </c>
      <c r="I26" s="19">
        <v>-23543548</v>
      </c>
      <c r="J26" s="19">
        <v>-32675895</v>
      </c>
      <c r="K26" s="19">
        <v>-17042552</v>
      </c>
      <c r="L26" s="19">
        <v>-30428962</v>
      </c>
      <c r="M26" s="19">
        <v>-9508105</v>
      </c>
      <c r="N26" s="19">
        <v>-56979619</v>
      </c>
      <c r="O26" s="19">
        <v>-4409516</v>
      </c>
      <c r="P26" s="19">
        <v>-4466981</v>
      </c>
      <c r="Q26" s="19">
        <v>-3768685</v>
      </c>
      <c r="R26" s="19">
        <v>-12645182</v>
      </c>
      <c r="S26" s="19">
        <v>-7744981</v>
      </c>
      <c r="T26" s="19">
        <v>-23751442</v>
      </c>
      <c r="U26" s="19"/>
      <c r="V26" s="19">
        <v>-31496423</v>
      </c>
      <c r="W26" s="19">
        <v>-133797119</v>
      </c>
      <c r="X26" s="19">
        <v>-277696000</v>
      </c>
      <c r="Y26" s="19">
        <v>143898881</v>
      </c>
      <c r="Z26" s="20">
        <v>-51.82</v>
      </c>
      <c r="AA26" s="21">
        <v>-277696000</v>
      </c>
    </row>
    <row r="27" spans="1:27" ht="13.5">
      <c r="A27" s="23" t="s">
        <v>51</v>
      </c>
      <c r="B27" s="24"/>
      <c r="C27" s="25">
        <f aca="true" t="shared" si="1" ref="C27:Y27">SUM(C21:C26)</f>
        <v>-243026154</v>
      </c>
      <c r="D27" s="25">
        <f>SUM(D21:D26)</f>
        <v>0</v>
      </c>
      <c r="E27" s="26">
        <f t="shared" si="1"/>
        <v>-313187647</v>
      </c>
      <c r="F27" s="27">
        <f t="shared" si="1"/>
        <v>-277696000</v>
      </c>
      <c r="G27" s="27">
        <f t="shared" si="1"/>
        <v>-7544</v>
      </c>
      <c r="H27" s="27">
        <f t="shared" si="1"/>
        <v>-9124803</v>
      </c>
      <c r="I27" s="27">
        <f t="shared" si="1"/>
        <v>-23543548</v>
      </c>
      <c r="J27" s="27">
        <f t="shared" si="1"/>
        <v>-32675895</v>
      </c>
      <c r="K27" s="27">
        <f t="shared" si="1"/>
        <v>-17042552</v>
      </c>
      <c r="L27" s="27">
        <f t="shared" si="1"/>
        <v>-30428962</v>
      </c>
      <c r="M27" s="27">
        <f t="shared" si="1"/>
        <v>-9508105</v>
      </c>
      <c r="N27" s="27">
        <f t="shared" si="1"/>
        <v>-56979619</v>
      </c>
      <c r="O27" s="27">
        <f t="shared" si="1"/>
        <v>-4409516</v>
      </c>
      <c r="P27" s="27">
        <f t="shared" si="1"/>
        <v>-4466981</v>
      </c>
      <c r="Q27" s="27">
        <f t="shared" si="1"/>
        <v>-3768685</v>
      </c>
      <c r="R27" s="27">
        <f t="shared" si="1"/>
        <v>-12645182</v>
      </c>
      <c r="S27" s="27">
        <f t="shared" si="1"/>
        <v>-7744981</v>
      </c>
      <c r="T27" s="27">
        <f t="shared" si="1"/>
        <v>-23751442</v>
      </c>
      <c r="U27" s="27">
        <f t="shared" si="1"/>
        <v>0</v>
      </c>
      <c r="V27" s="27">
        <f t="shared" si="1"/>
        <v>-31496423</v>
      </c>
      <c r="W27" s="27">
        <f t="shared" si="1"/>
        <v>-133797119</v>
      </c>
      <c r="X27" s="27">
        <f t="shared" si="1"/>
        <v>-277696000</v>
      </c>
      <c r="Y27" s="27">
        <f t="shared" si="1"/>
        <v>143898881</v>
      </c>
      <c r="Z27" s="28">
        <f>+IF(X27&lt;&gt;0,+(Y27/X27)*100,0)</f>
        <v>-51.81885263021434</v>
      </c>
      <c r="AA27" s="29">
        <f>SUM(AA21:AA26)</f>
        <v>-277696000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177978</v>
      </c>
      <c r="F33" s="19">
        <v>177978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177978</v>
      </c>
      <c r="Y33" s="19">
        <v>-177978</v>
      </c>
      <c r="Z33" s="20">
        <v>-100</v>
      </c>
      <c r="AA33" s="21">
        <v>177978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-2999912</v>
      </c>
      <c r="F35" s="19">
        <v>-4547000</v>
      </c>
      <c r="G35" s="19"/>
      <c r="H35" s="19"/>
      <c r="I35" s="19"/>
      <c r="J35" s="19"/>
      <c r="K35" s="19"/>
      <c r="L35" s="19">
        <v>-1453102</v>
      </c>
      <c r="M35" s="19"/>
      <c r="N35" s="19">
        <v>-1453102</v>
      </c>
      <c r="O35" s="19"/>
      <c r="P35" s="19"/>
      <c r="Q35" s="19"/>
      <c r="R35" s="19"/>
      <c r="S35" s="19"/>
      <c r="T35" s="19"/>
      <c r="U35" s="19"/>
      <c r="V35" s="19"/>
      <c r="W35" s="19">
        <v>-1453102</v>
      </c>
      <c r="X35" s="19">
        <v>-4547000</v>
      </c>
      <c r="Y35" s="19">
        <v>3093898</v>
      </c>
      <c r="Z35" s="20">
        <v>-68.04</v>
      </c>
      <c r="AA35" s="21">
        <v>-4547000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-2821934</v>
      </c>
      <c r="F36" s="27">
        <f t="shared" si="2"/>
        <v>-4369022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-1453102</v>
      </c>
      <c r="M36" s="27">
        <f t="shared" si="2"/>
        <v>0</v>
      </c>
      <c r="N36" s="27">
        <f t="shared" si="2"/>
        <v>-1453102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-1453102</v>
      </c>
      <c r="X36" s="27">
        <f t="shared" si="2"/>
        <v>-4369022</v>
      </c>
      <c r="Y36" s="27">
        <f t="shared" si="2"/>
        <v>2915920</v>
      </c>
      <c r="Z36" s="28">
        <f>+IF(X36&lt;&gt;0,+(Y36/X36)*100,0)</f>
        <v>-66.74079462177119</v>
      </c>
      <c r="AA36" s="29">
        <f>SUM(AA31:AA35)</f>
        <v>-4369022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-12802804</v>
      </c>
      <c r="D38" s="31">
        <f>+D17+D27+D36</f>
        <v>0</v>
      </c>
      <c r="E38" s="32">
        <f t="shared" si="3"/>
        <v>12999917</v>
      </c>
      <c r="F38" s="33">
        <f t="shared" si="3"/>
        <v>-7824022</v>
      </c>
      <c r="G38" s="33">
        <f t="shared" si="3"/>
        <v>158606482</v>
      </c>
      <c r="H38" s="33">
        <f t="shared" si="3"/>
        <v>-54983534</v>
      </c>
      <c r="I38" s="33">
        <f t="shared" si="3"/>
        <v>-56790459</v>
      </c>
      <c r="J38" s="33">
        <f t="shared" si="3"/>
        <v>46832489</v>
      </c>
      <c r="K38" s="33">
        <f t="shared" si="3"/>
        <v>45167153</v>
      </c>
      <c r="L38" s="33">
        <f t="shared" si="3"/>
        <v>-60565774</v>
      </c>
      <c r="M38" s="33">
        <f t="shared" si="3"/>
        <v>79970290</v>
      </c>
      <c r="N38" s="33">
        <f t="shared" si="3"/>
        <v>64571669</v>
      </c>
      <c r="O38" s="33">
        <f t="shared" si="3"/>
        <v>3615837</v>
      </c>
      <c r="P38" s="33">
        <f t="shared" si="3"/>
        <v>-15896607</v>
      </c>
      <c r="Q38" s="33">
        <f t="shared" si="3"/>
        <v>16620553</v>
      </c>
      <c r="R38" s="33">
        <f t="shared" si="3"/>
        <v>4339783</v>
      </c>
      <c r="S38" s="33">
        <f t="shared" si="3"/>
        <v>-38174069</v>
      </c>
      <c r="T38" s="33">
        <f t="shared" si="3"/>
        <v>-42174456</v>
      </c>
      <c r="U38" s="33">
        <f t="shared" si="3"/>
        <v>0</v>
      </c>
      <c r="V38" s="33">
        <f t="shared" si="3"/>
        <v>-80348525</v>
      </c>
      <c r="W38" s="33">
        <f t="shared" si="3"/>
        <v>35395416</v>
      </c>
      <c r="X38" s="33">
        <f t="shared" si="3"/>
        <v>-7824022</v>
      </c>
      <c r="Y38" s="33">
        <f t="shared" si="3"/>
        <v>43219438</v>
      </c>
      <c r="Z38" s="34">
        <f>+IF(X38&lt;&gt;0,+(Y38/X38)*100,0)</f>
        <v>-552.3941267036315</v>
      </c>
      <c r="AA38" s="35">
        <f>+AA17+AA27+AA36</f>
        <v>-7824022</v>
      </c>
    </row>
    <row r="39" spans="1:27" ht="13.5">
      <c r="A39" s="22" t="s">
        <v>59</v>
      </c>
      <c r="B39" s="16"/>
      <c r="C39" s="31">
        <v>36114047</v>
      </c>
      <c r="D39" s="31"/>
      <c r="E39" s="32">
        <v>19876787</v>
      </c>
      <c r="F39" s="33">
        <v>5819000</v>
      </c>
      <c r="G39" s="33">
        <v>5818975</v>
      </c>
      <c r="H39" s="33">
        <v>164425457</v>
      </c>
      <c r="I39" s="33">
        <v>109441923</v>
      </c>
      <c r="J39" s="33">
        <v>5818975</v>
      </c>
      <c r="K39" s="33">
        <v>52651464</v>
      </c>
      <c r="L39" s="33">
        <v>97818617</v>
      </c>
      <c r="M39" s="33">
        <v>37252843</v>
      </c>
      <c r="N39" s="33">
        <v>52651464</v>
      </c>
      <c r="O39" s="33">
        <v>117223133</v>
      </c>
      <c r="P39" s="33">
        <v>120838970</v>
      </c>
      <c r="Q39" s="33">
        <v>104942363</v>
      </c>
      <c r="R39" s="33">
        <v>117223133</v>
      </c>
      <c r="S39" s="33">
        <v>121562916</v>
      </c>
      <c r="T39" s="33">
        <v>83388847</v>
      </c>
      <c r="U39" s="33"/>
      <c r="V39" s="33">
        <v>121562916</v>
      </c>
      <c r="W39" s="33">
        <v>5818975</v>
      </c>
      <c r="X39" s="33">
        <v>5819000</v>
      </c>
      <c r="Y39" s="33">
        <v>-25</v>
      </c>
      <c r="Z39" s="34"/>
      <c r="AA39" s="35">
        <v>5819000</v>
      </c>
    </row>
    <row r="40" spans="1:27" ht="13.5">
      <c r="A40" s="41" t="s">
        <v>60</v>
      </c>
      <c r="B40" s="42"/>
      <c r="C40" s="43">
        <v>23311243</v>
      </c>
      <c r="D40" s="43"/>
      <c r="E40" s="44">
        <v>32876705</v>
      </c>
      <c r="F40" s="45">
        <v>-2005022</v>
      </c>
      <c r="G40" s="45">
        <v>164425457</v>
      </c>
      <c r="H40" s="45">
        <v>109441923</v>
      </c>
      <c r="I40" s="45">
        <v>52651464</v>
      </c>
      <c r="J40" s="45">
        <v>52651464</v>
      </c>
      <c r="K40" s="45">
        <v>97818617</v>
      </c>
      <c r="L40" s="45">
        <v>37252843</v>
      </c>
      <c r="M40" s="45">
        <v>117223133</v>
      </c>
      <c r="N40" s="45">
        <v>117223133</v>
      </c>
      <c r="O40" s="45">
        <v>120838970</v>
      </c>
      <c r="P40" s="45">
        <v>104942363</v>
      </c>
      <c r="Q40" s="45">
        <v>121562916</v>
      </c>
      <c r="R40" s="45">
        <v>120838970</v>
      </c>
      <c r="S40" s="45">
        <v>83388847</v>
      </c>
      <c r="T40" s="45">
        <v>41214391</v>
      </c>
      <c r="U40" s="45"/>
      <c r="V40" s="45">
        <v>41214391</v>
      </c>
      <c r="W40" s="45">
        <v>41214391</v>
      </c>
      <c r="X40" s="45">
        <v>-2005022</v>
      </c>
      <c r="Y40" s="45">
        <v>43219413</v>
      </c>
      <c r="Z40" s="46">
        <v>-2155.56</v>
      </c>
      <c r="AA40" s="47">
        <v>-2005022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320740978</v>
      </c>
      <c r="D6" s="17"/>
      <c r="E6" s="18">
        <v>327543773</v>
      </c>
      <c r="F6" s="19">
        <v>327834664</v>
      </c>
      <c r="G6" s="19">
        <v>31355989</v>
      </c>
      <c r="H6" s="19"/>
      <c r="I6" s="19">
        <v>34860101</v>
      </c>
      <c r="J6" s="19">
        <v>66216090</v>
      </c>
      <c r="K6" s="19">
        <v>34792872</v>
      </c>
      <c r="L6" s="19">
        <v>31476607</v>
      </c>
      <c r="M6" s="19">
        <v>31997421</v>
      </c>
      <c r="N6" s="19">
        <v>98266900</v>
      </c>
      <c r="O6" s="19">
        <v>36706014</v>
      </c>
      <c r="P6" s="19">
        <v>31515954</v>
      </c>
      <c r="Q6" s="19">
        <v>31742081</v>
      </c>
      <c r="R6" s="19">
        <v>99964049</v>
      </c>
      <c r="S6" s="19">
        <v>31742081</v>
      </c>
      <c r="T6" s="19">
        <v>27190374</v>
      </c>
      <c r="U6" s="19"/>
      <c r="V6" s="19">
        <v>58932455</v>
      </c>
      <c r="W6" s="19">
        <v>323379494</v>
      </c>
      <c r="X6" s="19">
        <v>327834664</v>
      </c>
      <c r="Y6" s="19">
        <v>-4455170</v>
      </c>
      <c r="Z6" s="20">
        <v>-1.36</v>
      </c>
      <c r="AA6" s="21">
        <v>327834664</v>
      </c>
    </row>
    <row r="7" spans="1:27" ht="13.5">
      <c r="A7" s="22" t="s">
        <v>34</v>
      </c>
      <c r="B7" s="16"/>
      <c r="C7" s="17">
        <v>148845399</v>
      </c>
      <c r="D7" s="17"/>
      <c r="E7" s="18">
        <v>174359496</v>
      </c>
      <c r="F7" s="19">
        <v>160915068</v>
      </c>
      <c r="G7" s="19">
        <v>13077083</v>
      </c>
      <c r="H7" s="19">
        <v>18984888</v>
      </c>
      <c r="I7" s="19">
        <v>13244908</v>
      </c>
      <c r="J7" s="19">
        <v>45306879</v>
      </c>
      <c r="K7" s="19">
        <v>13098728</v>
      </c>
      <c r="L7" s="19">
        <v>14847959</v>
      </c>
      <c r="M7" s="19">
        <v>13046200</v>
      </c>
      <c r="N7" s="19">
        <v>40992887</v>
      </c>
      <c r="O7" s="19">
        <v>14333308</v>
      </c>
      <c r="P7" s="19">
        <v>13903292</v>
      </c>
      <c r="Q7" s="19">
        <v>13446871</v>
      </c>
      <c r="R7" s="19">
        <v>41683471</v>
      </c>
      <c r="S7" s="19">
        <v>13446871</v>
      </c>
      <c r="T7" s="19">
        <v>12994202</v>
      </c>
      <c r="U7" s="19"/>
      <c r="V7" s="19">
        <v>26441073</v>
      </c>
      <c r="W7" s="19">
        <v>154424310</v>
      </c>
      <c r="X7" s="19">
        <v>160915068</v>
      </c>
      <c r="Y7" s="19">
        <v>-6490758</v>
      </c>
      <c r="Z7" s="20">
        <v>-4.03</v>
      </c>
      <c r="AA7" s="21">
        <v>160915068</v>
      </c>
    </row>
    <row r="8" spans="1:27" ht="13.5">
      <c r="A8" s="22" t="s">
        <v>35</v>
      </c>
      <c r="B8" s="16"/>
      <c r="C8" s="17">
        <v>135966826</v>
      </c>
      <c r="D8" s="17"/>
      <c r="E8" s="18">
        <v>77912931</v>
      </c>
      <c r="F8" s="19">
        <v>68033377</v>
      </c>
      <c r="G8" s="19">
        <v>3173104</v>
      </c>
      <c r="H8" s="19">
        <v>3160911</v>
      </c>
      <c r="I8" s="19">
        <v>49960455</v>
      </c>
      <c r="J8" s="19">
        <v>56294470</v>
      </c>
      <c r="K8" s="19">
        <v>3623697</v>
      </c>
      <c r="L8" s="19">
        <v>3204165</v>
      </c>
      <c r="M8" s="19">
        <v>3124436</v>
      </c>
      <c r="N8" s="19">
        <v>9952298</v>
      </c>
      <c r="O8" s="19">
        <v>7071097</v>
      </c>
      <c r="P8" s="19">
        <v>3032185</v>
      </c>
      <c r="Q8" s="19">
        <v>5073940</v>
      </c>
      <c r="R8" s="19">
        <v>15177222</v>
      </c>
      <c r="S8" s="19">
        <v>2993797</v>
      </c>
      <c r="T8" s="19">
        <v>3550043</v>
      </c>
      <c r="U8" s="19"/>
      <c r="V8" s="19">
        <v>6543840</v>
      </c>
      <c r="W8" s="19">
        <v>87967830</v>
      </c>
      <c r="X8" s="19">
        <v>68033377</v>
      </c>
      <c r="Y8" s="19">
        <v>19934453</v>
      </c>
      <c r="Z8" s="20">
        <v>29.3</v>
      </c>
      <c r="AA8" s="21">
        <v>68033377</v>
      </c>
    </row>
    <row r="9" spans="1:27" ht="13.5">
      <c r="A9" s="22" t="s">
        <v>36</v>
      </c>
      <c r="B9" s="16"/>
      <c r="C9" s="17">
        <v>138792329</v>
      </c>
      <c r="D9" s="17"/>
      <c r="E9" s="18">
        <v>200962364</v>
      </c>
      <c r="F9" s="19">
        <v>202662366</v>
      </c>
      <c r="G9" s="19">
        <v>20532000</v>
      </c>
      <c r="H9" s="19">
        <v>8844351</v>
      </c>
      <c r="I9" s="19"/>
      <c r="J9" s="19">
        <v>29376351</v>
      </c>
      <c r="K9" s="19">
        <v>668241</v>
      </c>
      <c r="L9" s="19">
        <v>1195850</v>
      </c>
      <c r="M9" s="19">
        <v>36863000</v>
      </c>
      <c r="N9" s="19">
        <v>38727091</v>
      </c>
      <c r="O9" s="19"/>
      <c r="P9" s="19">
        <v>798000</v>
      </c>
      <c r="Q9" s="19">
        <v>59254280</v>
      </c>
      <c r="R9" s="19">
        <v>60052280</v>
      </c>
      <c r="S9" s="19"/>
      <c r="T9" s="19"/>
      <c r="U9" s="19"/>
      <c r="V9" s="19"/>
      <c r="W9" s="19">
        <v>128155722</v>
      </c>
      <c r="X9" s="19">
        <v>202662366</v>
      </c>
      <c r="Y9" s="19">
        <v>-74506644</v>
      </c>
      <c r="Z9" s="20">
        <v>-36.76</v>
      </c>
      <c r="AA9" s="21">
        <v>202662366</v>
      </c>
    </row>
    <row r="10" spans="1:27" ht="13.5">
      <c r="A10" s="22" t="s">
        <v>37</v>
      </c>
      <c r="B10" s="16"/>
      <c r="C10" s="17">
        <v>78704199</v>
      </c>
      <c r="D10" s="17"/>
      <c r="E10" s="18">
        <v>121837650</v>
      </c>
      <c r="F10" s="19">
        <v>82280197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82280197</v>
      </c>
      <c r="Y10" s="19">
        <v>-82280197</v>
      </c>
      <c r="Z10" s="20">
        <v>-100</v>
      </c>
      <c r="AA10" s="21">
        <v>82280197</v>
      </c>
    </row>
    <row r="11" spans="1:27" ht="13.5">
      <c r="A11" s="22" t="s">
        <v>38</v>
      </c>
      <c r="B11" s="16"/>
      <c r="C11" s="17">
        <v>13489448</v>
      </c>
      <c r="D11" s="17"/>
      <c r="E11" s="18">
        <v>11103506</v>
      </c>
      <c r="F11" s="19">
        <v>8116913</v>
      </c>
      <c r="G11" s="19">
        <v>1173760</v>
      </c>
      <c r="H11" s="19">
        <v>1038754</v>
      </c>
      <c r="I11" s="19">
        <v>1097986</v>
      </c>
      <c r="J11" s="19">
        <v>3310500</v>
      </c>
      <c r="K11" s="19">
        <v>1785284</v>
      </c>
      <c r="L11" s="19">
        <v>1335210</v>
      </c>
      <c r="M11" s="19">
        <v>1438264</v>
      </c>
      <c r="N11" s="19">
        <v>4558758</v>
      </c>
      <c r="O11" s="19">
        <v>1779209</v>
      </c>
      <c r="P11" s="19">
        <v>1347571</v>
      </c>
      <c r="Q11" s="19">
        <v>1659058</v>
      </c>
      <c r="R11" s="19">
        <v>4785838</v>
      </c>
      <c r="S11" s="19">
        <v>602609</v>
      </c>
      <c r="T11" s="19">
        <v>469404</v>
      </c>
      <c r="U11" s="19"/>
      <c r="V11" s="19">
        <v>1072013</v>
      </c>
      <c r="W11" s="19">
        <v>13727109</v>
      </c>
      <c r="X11" s="19">
        <v>8116913</v>
      </c>
      <c r="Y11" s="19">
        <v>5610196</v>
      </c>
      <c r="Z11" s="20">
        <v>69.12</v>
      </c>
      <c r="AA11" s="21">
        <v>8116913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-828033335</v>
      </c>
      <c r="D14" s="17"/>
      <c r="E14" s="18">
        <v>-725860222</v>
      </c>
      <c r="F14" s="19">
        <v>-708257588</v>
      </c>
      <c r="G14" s="19">
        <v>-35969452</v>
      </c>
      <c r="H14" s="19">
        <v>47773968</v>
      </c>
      <c r="I14" s="19">
        <v>60913400</v>
      </c>
      <c r="J14" s="19">
        <v>72717916</v>
      </c>
      <c r="K14" s="19">
        <v>54965619</v>
      </c>
      <c r="L14" s="19">
        <v>-59580634</v>
      </c>
      <c r="M14" s="19">
        <v>-57710116</v>
      </c>
      <c r="N14" s="19">
        <v>-62325131</v>
      </c>
      <c r="O14" s="19">
        <v>-61797024</v>
      </c>
      <c r="P14" s="19">
        <v>-60943391</v>
      </c>
      <c r="Q14" s="19">
        <v>-59366601</v>
      </c>
      <c r="R14" s="19">
        <v>-182107016</v>
      </c>
      <c r="S14" s="19">
        <v>-61363446</v>
      </c>
      <c r="T14" s="19">
        <v>-67456020</v>
      </c>
      <c r="U14" s="19"/>
      <c r="V14" s="19">
        <v>-128819466</v>
      </c>
      <c r="W14" s="19">
        <v>-300533697</v>
      </c>
      <c r="X14" s="19">
        <v>-708257588</v>
      </c>
      <c r="Y14" s="19">
        <v>407723891</v>
      </c>
      <c r="Z14" s="20">
        <v>-57.57</v>
      </c>
      <c r="AA14" s="21">
        <v>-708257588</v>
      </c>
    </row>
    <row r="15" spans="1:27" ht="13.5">
      <c r="A15" s="22" t="s">
        <v>42</v>
      </c>
      <c r="B15" s="16"/>
      <c r="C15" s="17">
        <v>-4252546</v>
      </c>
      <c r="D15" s="17"/>
      <c r="E15" s="18">
        <v>-4373388</v>
      </c>
      <c r="F15" s="19">
        <v>-4085755</v>
      </c>
      <c r="G15" s="19"/>
      <c r="H15" s="19"/>
      <c r="I15" s="19"/>
      <c r="J15" s="19"/>
      <c r="K15" s="19">
        <v>1874915</v>
      </c>
      <c r="L15" s="19"/>
      <c r="M15" s="19"/>
      <c r="N15" s="19">
        <v>1874915</v>
      </c>
      <c r="O15" s="19"/>
      <c r="P15" s="19">
        <v>-41215</v>
      </c>
      <c r="Q15" s="19">
        <v>-41114</v>
      </c>
      <c r="R15" s="19">
        <v>-82329</v>
      </c>
      <c r="S15" s="19"/>
      <c r="T15" s="19"/>
      <c r="U15" s="19"/>
      <c r="V15" s="19"/>
      <c r="W15" s="19">
        <v>1792586</v>
      </c>
      <c r="X15" s="19">
        <v>-4085755</v>
      </c>
      <c r="Y15" s="19">
        <v>5878341</v>
      </c>
      <c r="Z15" s="20">
        <v>-143.87</v>
      </c>
      <c r="AA15" s="21">
        <v>-4085755</v>
      </c>
    </row>
    <row r="16" spans="1:27" ht="13.5">
      <c r="A16" s="22" t="s">
        <v>43</v>
      </c>
      <c r="B16" s="16"/>
      <c r="C16" s="17">
        <v>-5519872</v>
      </c>
      <c r="D16" s="17"/>
      <c r="E16" s="18">
        <v>-9508620</v>
      </c>
      <c r="F16" s="19">
        <v>-9353791</v>
      </c>
      <c r="G16" s="19">
        <v>-81400</v>
      </c>
      <c r="H16" s="19">
        <v>26840</v>
      </c>
      <c r="I16" s="19">
        <v>141874</v>
      </c>
      <c r="J16" s="19">
        <v>87314</v>
      </c>
      <c r="K16" s="19">
        <v>446617</v>
      </c>
      <c r="L16" s="19">
        <v>-614386</v>
      </c>
      <c r="M16" s="19">
        <v>-171500</v>
      </c>
      <c r="N16" s="19">
        <v>-339269</v>
      </c>
      <c r="O16" s="19">
        <v>-174547</v>
      </c>
      <c r="P16" s="19">
        <v>-1998834</v>
      </c>
      <c r="Q16" s="19">
        <v>-3531868</v>
      </c>
      <c r="R16" s="19">
        <v>-5705249</v>
      </c>
      <c r="S16" s="19">
        <v>-212600</v>
      </c>
      <c r="T16" s="19">
        <v>-299656</v>
      </c>
      <c r="U16" s="19"/>
      <c r="V16" s="19">
        <v>-512256</v>
      </c>
      <c r="W16" s="19">
        <v>-6469460</v>
      </c>
      <c r="X16" s="19">
        <v>-9353791</v>
      </c>
      <c r="Y16" s="19">
        <v>2884331</v>
      </c>
      <c r="Z16" s="20">
        <v>-30.84</v>
      </c>
      <c r="AA16" s="21">
        <v>-9353791</v>
      </c>
    </row>
    <row r="17" spans="1:27" ht="13.5">
      <c r="A17" s="23" t="s">
        <v>44</v>
      </c>
      <c r="B17" s="24"/>
      <c r="C17" s="25">
        <f aca="true" t="shared" si="0" ref="C17:Y17">SUM(C6:C16)</f>
        <v>-1266574</v>
      </c>
      <c r="D17" s="25">
        <f>SUM(D6:D16)</f>
        <v>0</v>
      </c>
      <c r="E17" s="26">
        <f t="shared" si="0"/>
        <v>173977490</v>
      </c>
      <c r="F17" s="27">
        <f t="shared" si="0"/>
        <v>128145451</v>
      </c>
      <c r="G17" s="27">
        <f t="shared" si="0"/>
        <v>33261084</v>
      </c>
      <c r="H17" s="27">
        <f t="shared" si="0"/>
        <v>79829712</v>
      </c>
      <c r="I17" s="27">
        <f t="shared" si="0"/>
        <v>160218724</v>
      </c>
      <c r="J17" s="27">
        <f t="shared" si="0"/>
        <v>273309520</v>
      </c>
      <c r="K17" s="27">
        <f t="shared" si="0"/>
        <v>111255973</v>
      </c>
      <c r="L17" s="27">
        <f t="shared" si="0"/>
        <v>-8135229</v>
      </c>
      <c r="M17" s="27">
        <f t="shared" si="0"/>
        <v>28587705</v>
      </c>
      <c r="N17" s="27">
        <f t="shared" si="0"/>
        <v>131708449</v>
      </c>
      <c r="O17" s="27">
        <f t="shared" si="0"/>
        <v>-2081943</v>
      </c>
      <c r="P17" s="27">
        <f t="shared" si="0"/>
        <v>-12386438</v>
      </c>
      <c r="Q17" s="27">
        <f t="shared" si="0"/>
        <v>48236647</v>
      </c>
      <c r="R17" s="27">
        <f t="shared" si="0"/>
        <v>33768266</v>
      </c>
      <c r="S17" s="27">
        <f t="shared" si="0"/>
        <v>-12790688</v>
      </c>
      <c r="T17" s="27">
        <f t="shared" si="0"/>
        <v>-23551653</v>
      </c>
      <c r="U17" s="27">
        <f t="shared" si="0"/>
        <v>0</v>
      </c>
      <c r="V17" s="27">
        <f t="shared" si="0"/>
        <v>-36342341</v>
      </c>
      <c r="W17" s="27">
        <f t="shared" si="0"/>
        <v>402443894</v>
      </c>
      <c r="X17" s="27">
        <f t="shared" si="0"/>
        <v>128145451</v>
      </c>
      <c r="Y17" s="27">
        <f t="shared" si="0"/>
        <v>274298443</v>
      </c>
      <c r="Z17" s="28">
        <f>+IF(X17&lt;&gt;0,+(Y17/X17)*100,0)</f>
        <v>214.0524231328352</v>
      </c>
      <c r="AA17" s="29">
        <f>SUM(AA6:AA16)</f>
        <v>128145451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-146428136</v>
      </c>
      <c r="F26" s="19">
        <v>-145645341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>
        <v>-6933475</v>
      </c>
      <c r="T26" s="19">
        <v>-15935060</v>
      </c>
      <c r="U26" s="19"/>
      <c r="V26" s="19">
        <v>-22868535</v>
      </c>
      <c r="W26" s="19">
        <v>-22868535</v>
      </c>
      <c r="X26" s="19">
        <v>-145645341</v>
      </c>
      <c r="Y26" s="19">
        <v>122776806</v>
      </c>
      <c r="Z26" s="20">
        <v>-84.3</v>
      </c>
      <c r="AA26" s="21">
        <v>-145645341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-146428136</v>
      </c>
      <c r="F27" s="27">
        <f t="shared" si="1"/>
        <v>-145645341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-6933475</v>
      </c>
      <c r="T27" s="27">
        <f t="shared" si="1"/>
        <v>-15935060</v>
      </c>
      <c r="U27" s="27">
        <f t="shared" si="1"/>
        <v>0</v>
      </c>
      <c r="V27" s="27">
        <f t="shared" si="1"/>
        <v>-22868535</v>
      </c>
      <c r="W27" s="27">
        <f t="shared" si="1"/>
        <v>-22868535</v>
      </c>
      <c r="X27" s="27">
        <f t="shared" si="1"/>
        <v>-145645341</v>
      </c>
      <c r="Y27" s="27">
        <f t="shared" si="1"/>
        <v>122776806</v>
      </c>
      <c r="Z27" s="28">
        <f>+IF(X27&lt;&gt;0,+(Y27/X27)*100,0)</f>
        <v>-84.29847817789104</v>
      </c>
      <c r="AA27" s="29">
        <f>SUM(AA21:AA26)</f>
        <v>-145645341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800004</v>
      </c>
      <c r="F33" s="19">
        <v>800004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800004</v>
      </c>
      <c r="Y33" s="19">
        <v>-800004</v>
      </c>
      <c r="Z33" s="20">
        <v>-100</v>
      </c>
      <c r="AA33" s="21">
        <v>800004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-7046479</v>
      </c>
      <c r="F35" s="19">
        <v>-7046479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-7046479</v>
      </c>
      <c r="Y35" s="19">
        <v>7046479</v>
      </c>
      <c r="Z35" s="20">
        <v>-100</v>
      </c>
      <c r="AA35" s="21">
        <v>-7046479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-6246475</v>
      </c>
      <c r="F36" s="27">
        <f t="shared" si="2"/>
        <v>-6246475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-6246475</v>
      </c>
      <c r="Y36" s="27">
        <f t="shared" si="2"/>
        <v>6246475</v>
      </c>
      <c r="Z36" s="28">
        <f>+IF(X36&lt;&gt;0,+(Y36/X36)*100,0)</f>
        <v>-100</v>
      </c>
      <c r="AA36" s="29">
        <f>SUM(AA31:AA35)</f>
        <v>-6246475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-1266574</v>
      </c>
      <c r="D38" s="31">
        <f>+D17+D27+D36</f>
        <v>0</v>
      </c>
      <c r="E38" s="32">
        <f t="shared" si="3"/>
        <v>21302879</v>
      </c>
      <c r="F38" s="33">
        <f t="shared" si="3"/>
        <v>-23746365</v>
      </c>
      <c r="G38" s="33">
        <f t="shared" si="3"/>
        <v>33261084</v>
      </c>
      <c r="H38" s="33">
        <f t="shared" si="3"/>
        <v>79829712</v>
      </c>
      <c r="I38" s="33">
        <f t="shared" si="3"/>
        <v>160218724</v>
      </c>
      <c r="J38" s="33">
        <f t="shared" si="3"/>
        <v>273309520</v>
      </c>
      <c r="K38" s="33">
        <f t="shared" si="3"/>
        <v>111255973</v>
      </c>
      <c r="L38" s="33">
        <f t="shared" si="3"/>
        <v>-8135229</v>
      </c>
      <c r="M38" s="33">
        <f t="shared" si="3"/>
        <v>28587705</v>
      </c>
      <c r="N38" s="33">
        <f t="shared" si="3"/>
        <v>131708449</v>
      </c>
      <c r="O38" s="33">
        <f t="shared" si="3"/>
        <v>-2081943</v>
      </c>
      <c r="P38" s="33">
        <f t="shared" si="3"/>
        <v>-12386438</v>
      </c>
      <c r="Q38" s="33">
        <f t="shared" si="3"/>
        <v>48236647</v>
      </c>
      <c r="R38" s="33">
        <f t="shared" si="3"/>
        <v>33768266</v>
      </c>
      <c r="S38" s="33">
        <f t="shared" si="3"/>
        <v>-19724163</v>
      </c>
      <c r="T38" s="33">
        <f t="shared" si="3"/>
        <v>-39486713</v>
      </c>
      <c r="U38" s="33">
        <f t="shared" si="3"/>
        <v>0</v>
      </c>
      <c r="V38" s="33">
        <f t="shared" si="3"/>
        <v>-59210876</v>
      </c>
      <c r="W38" s="33">
        <f t="shared" si="3"/>
        <v>379575359</v>
      </c>
      <c r="X38" s="33">
        <f t="shared" si="3"/>
        <v>-23746365</v>
      </c>
      <c r="Y38" s="33">
        <f t="shared" si="3"/>
        <v>403321724</v>
      </c>
      <c r="Z38" s="34">
        <f>+IF(X38&lt;&gt;0,+(Y38/X38)*100,0)</f>
        <v>-1698.4566858969786</v>
      </c>
      <c r="AA38" s="35">
        <f>+AA17+AA27+AA36</f>
        <v>-23746365</v>
      </c>
    </row>
    <row r="39" spans="1:27" ht="13.5">
      <c r="A39" s="22" t="s">
        <v>59</v>
      </c>
      <c r="B39" s="16"/>
      <c r="C39" s="31">
        <v>83612956</v>
      </c>
      <c r="D39" s="31"/>
      <c r="E39" s="32">
        <v>82602709</v>
      </c>
      <c r="F39" s="33">
        <v>119051190</v>
      </c>
      <c r="G39" s="33">
        <v>87141635</v>
      </c>
      <c r="H39" s="33">
        <v>120402719</v>
      </c>
      <c r="I39" s="33">
        <v>200232431</v>
      </c>
      <c r="J39" s="33">
        <v>87141635</v>
      </c>
      <c r="K39" s="33">
        <v>360451155</v>
      </c>
      <c r="L39" s="33">
        <v>471707128</v>
      </c>
      <c r="M39" s="33">
        <v>463571899</v>
      </c>
      <c r="N39" s="33">
        <v>360451155</v>
      </c>
      <c r="O39" s="33">
        <v>492159604</v>
      </c>
      <c r="P39" s="33">
        <v>490077661</v>
      </c>
      <c r="Q39" s="33">
        <v>477691223</v>
      </c>
      <c r="R39" s="33">
        <v>492159604</v>
      </c>
      <c r="S39" s="33">
        <v>525927870</v>
      </c>
      <c r="T39" s="33">
        <v>506203707</v>
      </c>
      <c r="U39" s="33"/>
      <c r="V39" s="33">
        <v>525927870</v>
      </c>
      <c r="W39" s="33">
        <v>87141635</v>
      </c>
      <c r="X39" s="33">
        <v>119051190</v>
      </c>
      <c r="Y39" s="33">
        <v>-31909555</v>
      </c>
      <c r="Z39" s="34">
        <v>-26.8</v>
      </c>
      <c r="AA39" s="35">
        <v>119051190</v>
      </c>
    </row>
    <row r="40" spans="1:27" ht="13.5">
      <c r="A40" s="41" t="s">
        <v>60</v>
      </c>
      <c r="B40" s="42"/>
      <c r="C40" s="43">
        <v>82346382</v>
      </c>
      <c r="D40" s="43"/>
      <c r="E40" s="44">
        <v>103905588</v>
      </c>
      <c r="F40" s="45">
        <v>95304826</v>
      </c>
      <c r="G40" s="45">
        <v>120402719</v>
      </c>
      <c r="H40" s="45">
        <v>200232431</v>
      </c>
      <c r="I40" s="45">
        <v>360451155</v>
      </c>
      <c r="J40" s="45">
        <v>360451155</v>
      </c>
      <c r="K40" s="45">
        <v>471707128</v>
      </c>
      <c r="L40" s="45">
        <v>463571899</v>
      </c>
      <c r="M40" s="45">
        <v>492159604</v>
      </c>
      <c r="N40" s="45">
        <v>492159604</v>
      </c>
      <c r="O40" s="45">
        <v>490077661</v>
      </c>
      <c r="P40" s="45">
        <v>477691223</v>
      </c>
      <c r="Q40" s="45">
        <v>525927870</v>
      </c>
      <c r="R40" s="45">
        <v>490077661</v>
      </c>
      <c r="S40" s="45">
        <v>506203707</v>
      </c>
      <c r="T40" s="45">
        <v>466716994</v>
      </c>
      <c r="U40" s="45"/>
      <c r="V40" s="45">
        <v>466716994</v>
      </c>
      <c r="W40" s="45">
        <v>466716994</v>
      </c>
      <c r="X40" s="45">
        <v>95304826</v>
      </c>
      <c r="Y40" s="45">
        <v>371412168</v>
      </c>
      <c r="Z40" s="46">
        <v>389.71</v>
      </c>
      <c r="AA40" s="47">
        <v>95304826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324677646</v>
      </c>
      <c r="D7" s="17"/>
      <c r="E7" s="18">
        <v>412090680</v>
      </c>
      <c r="F7" s="19">
        <v>412090684</v>
      </c>
      <c r="G7" s="19">
        <v>23006195</v>
      </c>
      <c r="H7" s="19">
        <v>25539193</v>
      </c>
      <c r="I7" s="19">
        <v>24434873</v>
      </c>
      <c r="J7" s="19">
        <v>72980261</v>
      </c>
      <c r="K7" s="19">
        <v>25731199</v>
      </c>
      <c r="L7" s="19">
        <v>26356017</v>
      </c>
      <c r="M7" s="19">
        <v>24649753</v>
      </c>
      <c r="N7" s="19">
        <v>76736969</v>
      </c>
      <c r="O7" s="19">
        <v>18905416</v>
      </c>
      <c r="P7" s="19">
        <v>28336190</v>
      </c>
      <c r="Q7" s="19">
        <v>27533823</v>
      </c>
      <c r="R7" s="19">
        <v>74775429</v>
      </c>
      <c r="S7" s="19">
        <v>14231404</v>
      </c>
      <c r="T7" s="19">
        <v>99557224</v>
      </c>
      <c r="U7" s="19">
        <v>21334092</v>
      </c>
      <c r="V7" s="19">
        <v>135122720</v>
      </c>
      <c r="W7" s="19">
        <v>359615379</v>
      </c>
      <c r="X7" s="19">
        <v>412090684</v>
      </c>
      <c r="Y7" s="19">
        <v>-52475305</v>
      </c>
      <c r="Z7" s="20">
        <v>-12.73</v>
      </c>
      <c r="AA7" s="21">
        <v>412090684</v>
      </c>
    </row>
    <row r="8" spans="1:27" ht="13.5">
      <c r="A8" s="22" t="s">
        <v>35</v>
      </c>
      <c r="B8" s="16"/>
      <c r="C8" s="17">
        <v>3285678</v>
      </c>
      <c r="D8" s="17"/>
      <c r="E8" s="18">
        <v>12784584</v>
      </c>
      <c r="F8" s="19">
        <v>16465224</v>
      </c>
      <c r="G8" s="19">
        <v>6147743</v>
      </c>
      <c r="H8" s="19">
        <v>6384519</v>
      </c>
      <c r="I8" s="19">
        <v>4103774</v>
      </c>
      <c r="J8" s="19">
        <v>16636036</v>
      </c>
      <c r="K8" s="19">
        <v>6518977</v>
      </c>
      <c r="L8" s="19">
        <v>2707893</v>
      </c>
      <c r="M8" s="19">
        <v>1354203</v>
      </c>
      <c r="N8" s="19">
        <v>10581073</v>
      </c>
      <c r="O8" s="19">
        <v>12494714</v>
      </c>
      <c r="P8" s="19">
        <v>4264429</v>
      </c>
      <c r="Q8" s="19">
        <v>1904532</v>
      </c>
      <c r="R8" s="19">
        <v>18663675</v>
      </c>
      <c r="S8" s="19">
        <v>903345</v>
      </c>
      <c r="T8" s="19">
        <v>2053111</v>
      </c>
      <c r="U8" s="19">
        <v>3896100</v>
      </c>
      <c r="V8" s="19">
        <v>6852556</v>
      </c>
      <c r="W8" s="19">
        <v>52733340</v>
      </c>
      <c r="X8" s="19">
        <v>16465224</v>
      </c>
      <c r="Y8" s="19">
        <v>36268116</v>
      </c>
      <c r="Z8" s="20">
        <v>220.27</v>
      </c>
      <c r="AA8" s="21">
        <v>16465224</v>
      </c>
    </row>
    <row r="9" spans="1:27" ht="13.5">
      <c r="A9" s="22" t="s">
        <v>36</v>
      </c>
      <c r="B9" s="16"/>
      <c r="C9" s="17">
        <v>386644223</v>
      </c>
      <c r="D9" s="17"/>
      <c r="E9" s="18">
        <v>408661588</v>
      </c>
      <c r="F9" s="19">
        <v>421977952</v>
      </c>
      <c r="G9" s="19">
        <v>160303000</v>
      </c>
      <c r="H9" s="19">
        <v>1907000</v>
      </c>
      <c r="I9" s="19">
        <v>1250000</v>
      </c>
      <c r="J9" s="19">
        <v>163460000</v>
      </c>
      <c r="K9" s="19"/>
      <c r="L9" s="19">
        <v>1205000</v>
      </c>
      <c r="M9" s="19">
        <v>120133213</v>
      </c>
      <c r="N9" s="19">
        <v>121338213</v>
      </c>
      <c r="O9" s="19">
        <v>3953739</v>
      </c>
      <c r="P9" s="19">
        <v>2092709</v>
      </c>
      <c r="Q9" s="19">
        <v>14854567</v>
      </c>
      <c r="R9" s="19">
        <v>20901015</v>
      </c>
      <c r="S9" s="19">
        <v>99933755</v>
      </c>
      <c r="T9" s="19">
        <v>2117877</v>
      </c>
      <c r="U9" s="19">
        <v>11109885</v>
      </c>
      <c r="V9" s="19">
        <v>113161517</v>
      </c>
      <c r="W9" s="19">
        <v>418860745</v>
      </c>
      <c r="X9" s="19">
        <v>421977952</v>
      </c>
      <c r="Y9" s="19">
        <v>-3117207</v>
      </c>
      <c r="Z9" s="20">
        <v>-0.74</v>
      </c>
      <c r="AA9" s="21">
        <v>421977952</v>
      </c>
    </row>
    <row r="10" spans="1:27" ht="13.5">
      <c r="A10" s="22" t="s">
        <v>37</v>
      </c>
      <c r="B10" s="16"/>
      <c r="C10" s="17">
        <v>360596927</v>
      </c>
      <c r="D10" s="17"/>
      <c r="E10" s="18">
        <v>310862000</v>
      </c>
      <c r="F10" s="19">
        <v>299462313</v>
      </c>
      <c r="G10" s="19">
        <v>118352000</v>
      </c>
      <c r="H10" s="19"/>
      <c r="I10" s="19"/>
      <c r="J10" s="19">
        <v>118352000</v>
      </c>
      <c r="K10" s="19">
        <v>40439000</v>
      </c>
      <c r="L10" s="19"/>
      <c r="M10" s="19">
        <v>82176787</v>
      </c>
      <c r="N10" s="19">
        <v>122615787</v>
      </c>
      <c r="O10" s="19">
        <v>8307019</v>
      </c>
      <c r="P10" s="19">
        <v>8134334</v>
      </c>
      <c r="Q10" s="19">
        <v>31755488</v>
      </c>
      <c r="R10" s="19">
        <v>48196841</v>
      </c>
      <c r="S10" s="19">
        <v>55068566</v>
      </c>
      <c r="T10" s="19">
        <v>55092807</v>
      </c>
      <c r="U10" s="19">
        <v>16431961</v>
      </c>
      <c r="V10" s="19">
        <v>126593334</v>
      </c>
      <c r="W10" s="19">
        <v>415757962</v>
      </c>
      <c r="X10" s="19">
        <v>299462313</v>
      </c>
      <c r="Y10" s="19">
        <v>116295649</v>
      </c>
      <c r="Z10" s="20">
        <v>38.83</v>
      </c>
      <c r="AA10" s="21">
        <v>299462313</v>
      </c>
    </row>
    <row r="11" spans="1:27" ht="13.5">
      <c r="A11" s="22" t="s">
        <v>38</v>
      </c>
      <c r="B11" s="16"/>
      <c r="C11" s="17">
        <v>30628193</v>
      </c>
      <c r="D11" s="17"/>
      <c r="E11" s="18">
        <v>19355628</v>
      </c>
      <c r="F11" s="19">
        <v>20234446</v>
      </c>
      <c r="G11" s="19">
        <v>366587</v>
      </c>
      <c r="H11" s="19">
        <v>201045</v>
      </c>
      <c r="I11" s="19">
        <v>517730</v>
      </c>
      <c r="J11" s="19">
        <v>1085362</v>
      </c>
      <c r="K11" s="19">
        <v>397264</v>
      </c>
      <c r="L11" s="19">
        <v>399318</v>
      </c>
      <c r="M11" s="19">
        <v>2214218</v>
      </c>
      <c r="N11" s="19">
        <v>3010800</v>
      </c>
      <c r="O11" s="19">
        <v>2682810</v>
      </c>
      <c r="P11" s="19">
        <v>4598843</v>
      </c>
      <c r="Q11" s="19">
        <v>1757544</v>
      </c>
      <c r="R11" s="19">
        <v>9039197</v>
      </c>
      <c r="S11" s="19">
        <v>1761013</v>
      </c>
      <c r="T11" s="19">
        <v>1706559</v>
      </c>
      <c r="U11" s="19">
        <v>4785139</v>
      </c>
      <c r="V11" s="19">
        <v>8252711</v>
      </c>
      <c r="W11" s="19">
        <v>21388070</v>
      </c>
      <c r="X11" s="19">
        <v>20234446</v>
      </c>
      <c r="Y11" s="19">
        <v>1153624</v>
      </c>
      <c r="Z11" s="20">
        <v>5.7</v>
      </c>
      <c r="AA11" s="21">
        <v>20234446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-677521060</v>
      </c>
      <c r="D14" s="17"/>
      <c r="E14" s="18">
        <v>-620842500</v>
      </c>
      <c r="F14" s="19">
        <v>-770993505</v>
      </c>
      <c r="G14" s="19">
        <v>-50774105</v>
      </c>
      <c r="H14" s="19">
        <v>-68037145</v>
      </c>
      <c r="I14" s="19">
        <v>-55823756</v>
      </c>
      <c r="J14" s="19">
        <v>-174635006</v>
      </c>
      <c r="K14" s="19">
        <v>-68815385</v>
      </c>
      <c r="L14" s="19">
        <v>-73787515</v>
      </c>
      <c r="M14" s="19">
        <v>-58905731</v>
      </c>
      <c r="N14" s="19">
        <v>-201508631</v>
      </c>
      <c r="O14" s="19">
        <v>-54124703</v>
      </c>
      <c r="P14" s="19">
        <v>-72614783</v>
      </c>
      <c r="Q14" s="19">
        <v>52616739</v>
      </c>
      <c r="R14" s="19">
        <v>-74122747</v>
      </c>
      <c r="S14" s="19">
        <v>-181851687</v>
      </c>
      <c r="T14" s="19">
        <v>-128083604</v>
      </c>
      <c r="U14" s="19">
        <v>-91965297</v>
      </c>
      <c r="V14" s="19">
        <v>-401900588</v>
      </c>
      <c r="W14" s="19">
        <v>-852166972</v>
      </c>
      <c r="X14" s="19">
        <v>-770993505</v>
      </c>
      <c r="Y14" s="19">
        <v>-81173467</v>
      </c>
      <c r="Z14" s="20">
        <v>10.53</v>
      </c>
      <c r="AA14" s="21">
        <v>-770993505</v>
      </c>
    </row>
    <row r="15" spans="1:27" ht="13.5">
      <c r="A15" s="22" t="s">
        <v>42</v>
      </c>
      <c r="B15" s="16"/>
      <c r="C15" s="17">
        <v>-13556116</v>
      </c>
      <c r="D15" s="17"/>
      <c r="E15" s="18">
        <v>-15775660</v>
      </c>
      <c r="F15" s="19">
        <v>-11000498</v>
      </c>
      <c r="G15" s="19">
        <v>-278</v>
      </c>
      <c r="H15" s="19">
        <v>-537940</v>
      </c>
      <c r="I15" s="19">
        <v>-2631761</v>
      </c>
      <c r="J15" s="19">
        <v>-3169979</v>
      </c>
      <c r="K15" s="19"/>
      <c r="L15" s="19">
        <v>-418810</v>
      </c>
      <c r="M15" s="19">
        <v>-14965911</v>
      </c>
      <c r="N15" s="19">
        <v>-15384721</v>
      </c>
      <c r="O15" s="19">
        <v>-215791</v>
      </c>
      <c r="P15" s="19">
        <v>12988120</v>
      </c>
      <c r="Q15" s="19">
        <v>-2370927</v>
      </c>
      <c r="R15" s="19">
        <v>10401402</v>
      </c>
      <c r="S15" s="19">
        <v>-204167</v>
      </c>
      <c r="T15" s="19">
        <v>28454</v>
      </c>
      <c r="U15" s="19">
        <v>-1591212</v>
      </c>
      <c r="V15" s="19">
        <v>-1766925</v>
      </c>
      <c r="W15" s="19">
        <v>-9920223</v>
      </c>
      <c r="X15" s="19">
        <v>-11000498</v>
      </c>
      <c r="Y15" s="19">
        <v>1080275</v>
      </c>
      <c r="Z15" s="20">
        <v>-9.82</v>
      </c>
      <c r="AA15" s="21">
        <v>-11000498</v>
      </c>
    </row>
    <row r="16" spans="1:27" ht="13.5">
      <c r="A16" s="22" t="s">
        <v>43</v>
      </c>
      <c r="B16" s="16"/>
      <c r="C16" s="17"/>
      <c r="D16" s="17"/>
      <c r="E16" s="18">
        <v>-37027536</v>
      </c>
      <c r="F16" s="19">
        <v>-17438227</v>
      </c>
      <c r="G16" s="19">
        <v>-1525528</v>
      </c>
      <c r="H16" s="19">
        <v>-1531345</v>
      </c>
      <c r="I16" s="19">
        <v>-5882629</v>
      </c>
      <c r="J16" s="19">
        <v>-8939502</v>
      </c>
      <c r="K16" s="19">
        <v>-7595994</v>
      </c>
      <c r="L16" s="19">
        <v>-5210780</v>
      </c>
      <c r="M16" s="19">
        <v>-9176023</v>
      </c>
      <c r="N16" s="19">
        <v>-21982797</v>
      </c>
      <c r="O16" s="19">
        <v>-6770322</v>
      </c>
      <c r="P16" s="19">
        <v>-3088157</v>
      </c>
      <c r="Q16" s="19">
        <v>-4055637</v>
      </c>
      <c r="R16" s="19">
        <v>-13914116</v>
      </c>
      <c r="S16" s="19">
        <v>-6324572</v>
      </c>
      <c r="T16" s="19">
        <v>-74377860</v>
      </c>
      <c r="U16" s="19">
        <v>-5563506</v>
      </c>
      <c r="V16" s="19">
        <v>-86265938</v>
      </c>
      <c r="W16" s="19">
        <v>-131102353</v>
      </c>
      <c r="X16" s="19">
        <v>-17438227</v>
      </c>
      <c r="Y16" s="19">
        <v>-113664126</v>
      </c>
      <c r="Z16" s="20">
        <v>651.81</v>
      </c>
      <c r="AA16" s="21">
        <v>-17438227</v>
      </c>
    </row>
    <row r="17" spans="1:27" ht="13.5">
      <c r="A17" s="23" t="s">
        <v>44</v>
      </c>
      <c r="B17" s="24"/>
      <c r="C17" s="25">
        <f aca="true" t="shared" si="0" ref="C17:Y17">SUM(C6:C16)</f>
        <v>414755491</v>
      </c>
      <c r="D17" s="25">
        <f>SUM(D6:D16)</f>
        <v>0</v>
      </c>
      <c r="E17" s="26">
        <f t="shared" si="0"/>
        <v>490108784</v>
      </c>
      <c r="F17" s="27">
        <f t="shared" si="0"/>
        <v>370798389</v>
      </c>
      <c r="G17" s="27">
        <f t="shared" si="0"/>
        <v>255875614</v>
      </c>
      <c r="H17" s="27">
        <f t="shared" si="0"/>
        <v>-36074673</v>
      </c>
      <c r="I17" s="27">
        <f t="shared" si="0"/>
        <v>-34031769</v>
      </c>
      <c r="J17" s="27">
        <f t="shared" si="0"/>
        <v>185769172</v>
      </c>
      <c r="K17" s="27">
        <f t="shared" si="0"/>
        <v>-3324939</v>
      </c>
      <c r="L17" s="27">
        <f t="shared" si="0"/>
        <v>-48748877</v>
      </c>
      <c r="M17" s="27">
        <f t="shared" si="0"/>
        <v>147480509</v>
      </c>
      <c r="N17" s="27">
        <f t="shared" si="0"/>
        <v>95406693</v>
      </c>
      <c r="O17" s="27">
        <f t="shared" si="0"/>
        <v>-14767118</v>
      </c>
      <c r="P17" s="27">
        <f t="shared" si="0"/>
        <v>-15288315</v>
      </c>
      <c r="Q17" s="27">
        <f t="shared" si="0"/>
        <v>123996129</v>
      </c>
      <c r="R17" s="27">
        <f t="shared" si="0"/>
        <v>93940696</v>
      </c>
      <c r="S17" s="27">
        <f t="shared" si="0"/>
        <v>-16482343</v>
      </c>
      <c r="T17" s="27">
        <f t="shared" si="0"/>
        <v>-41905432</v>
      </c>
      <c r="U17" s="27">
        <f t="shared" si="0"/>
        <v>-41562838</v>
      </c>
      <c r="V17" s="27">
        <f t="shared" si="0"/>
        <v>-99950613</v>
      </c>
      <c r="W17" s="27">
        <f t="shared" si="0"/>
        <v>275165948</v>
      </c>
      <c r="X17" s="27">
        <f t="shared" si="0"/>
        <v>370798389</v>
      </c>
      <c r="Y17" s="27">
        <f t="shared" si="0"/>
        <v>-95632441</v>
      </c>
      <c r="Z17" s="28">
        <f>+IF(X17&lt;&gt;0,+(Y17/X17)*100,0)</f>
        <v>-25.7909537465655</v>
      </c>
      <c r="AA17" s="29">
        <f>SUM(AA6:AA16)</f>
        <v>370798389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1173036</v>
      </c>
      <c r="D21" s="17"/>
      <c r="E21" s="18"/>
      <c r="F21" s="19">
        <v>150000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150000</v>
      </c>
      <c r="Y21" s="36">
        <v>-150000</v>
      </c>
      <c r="Z21" s="37">
        <v>-100</v>
      </c>
      <c r="AA21" s="38">
        <v>150000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94728</v>
      </c>
      <c r="F23" s="19">
        <v>-150000</v>
      </c>
      <c r="G23" s="36"/>
      <c r="H23" s="36"/>
      <c r="I23" s="36"/>
      <c r="J23" s="19"/>
      <c r="K23" s="36"/>
      <c r="L23" s="36"/>
      <c r="M23" s="19">
        <v>3534</v>
      </c>
      <c r="N23" s="36">
        <v>3534</v>
      </c>
      <c r="O23" s="36">
        <v>1666</v>
      </c>
      <c r="P23" s="36">
        <v>1666</v>
      </c>
      <c r="Q23" s="19">
        <v>1666</v>
      </c>
      <c r="R23" s="36">
        <v>4998</v>
      </c>
      <c r="S23" s="36">
        <v>1666</v>
      </c>
      <c r="T23" s="19">
        <v>2082</v>
      </c>
      <c r="U23" s="36">
        <v>-12154</v>
      </c>
      <c r="V23" s="36">
        <v>-8406</v>
      </c>
      <c r="W23" s="36">
        <v>126</v>
      </c>
      <c r="X23" s="19">
        <v>-150000</v>
      </c>
      <c r="Y23" s="36">
        <v>150126</v>
      </c>
      <c r="Z23" s="37">
        <v>-100.08</v>
      </c>
      <c r="AA23" s="38">
        <v>-150000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-365259666</v>
      </c>
      <c r="D26" s="17"/>
      <c r="E26" s="18">
        <v>-369147000</v>
      </c>
      <c r="F26" s="19">
        <v>-349233292</v>
      </c>
      <c r="G26" s="19">
        <v>-26195104</v>
      </c>
      <c r="H26" s="19">
        <v>-29600859</v>
      </c>
      <c r="I26" s="19">
        <v>-20015704</v>
      </c>
      <c r="J26" s="19">
        <v>-75811667</v>
      </c>
      <c r="K26" s="19">
        <v>-27152696</v>
      </c>
      <c r="L26" s="19">
        <v>-14324584</v>
      </c>
      <c r="M26" s="19">
        <v>-31356286</v>
      </c>
      <c r="N26" s="19">
        <v>-72833566</v>
      </c>
      <c r="O26" s="19">
        <v>-15490059</v>
      </c>
      <c r="P26" s="19">
        <v>-10450517</v>
      </c>
      <c r="Q26" s="19">
        <v>-37093577</v>
      </c>
      <c r="R26" s="19">
        <v>-63034153</v>
      </c>
      <c r="S26" s="19">
        <v>-25408670</v>
      </c>
      <c r="T26" s="19">
        <v>-63448965</v>
      </c>
      <c r="U26" s="19">
        <v>-47450361</v>
      </c>
      <c r="V26" s="19">
        <v>-136307996</v>
      </c>
      <c r="W26" s="19">
        <v>-347987382</v>
      </c>
      <c r="X26" s="19">
        <v>-349233292</v>
      </c>
      <c r="Y26" s="19">
        <v>1245910</v>
      </c>
      <c r="Z26" s="20">
        <v>-0.36</v>
      </c>
      <c r="AA26" s="21">
        <v>-349233292</v>
      </c>
    </row>
    <row r="27" spans="1:27" ht="13.5">
      <c r="A27" s="23" t="s">
        <v>51</v>
      </c>
      <c r="B27" s="24"/>
      <c r="C27" s="25">
        <f aca="true" t="shared" si="1" ref="C27:Y27">SUM(C21:C26)</f>
        <v>-364086630</v>
      </c>
      <c r="D27" s="25">
        <f>SUM(D21:D26)</f>
        <v>0</v>
      </c>
      <c r="E27" s="26">
        <f t="shared" si="1"/>
        <v>-369052272</v>
      </c>
      <c r="F27" s="27">
        <f t="shared" si="1"/>
        <v>-349233292</v>
      </c>
      <c r="G27" s="27">
        <f t="shared" si="1"/>
        <v>-26195104</v>
      </c>
      <c r="H27" s="27">
        <f t="shared" si="1"/>
        <v>-29600859</v>
      </c>
      <c r="I27" s="27">
        <f t="shared" si="1"/>
        <v>-20015704</v>
      </c>
      <c r="J27" s="27">
        <f t="shared" si="1"/>
        <v>-75811667</v>
      </c>
      <c r="K27" s="27">
        <f t="shared" si="1"/>
        <v>-27152696</v>
      </c>
      <c r="L27" s="27">
        <f t="shared" si="1"/>
        <v>-14324584</v>
      </c>
      <c r="M27" s="27">
        <f t="shared" si="1"/>
        <v>-31352752</v>
      </c>
      <c r="N27" s="27">
        <f t="shared" si="1"/>
        <v>-72830032</v>
      </c>
      <c r="O27" s="27">
        <f t="shared" si="1"/>
        <v>-15488393</v>
      </c>
      <c r="P27" s="27">
        <f t="shared" si="1"/>
        <v>-10448851</v>
      </c>
      <c r="Q27" s="27">
        <f t="shared" si="1"/>
        <v>-37091911</v>
      </c>
      <c r="R27" s="27">
        <f t="shared" si="1"/>
        <v>-63029155</v>
      </c>
      <c r="S27" s="27">
        <f t="shared" si="1"/>
        <v>-25407004</v>
      </c>
      <c r="T27" s="27">
        <f t="shared" si="1"/>
        <v>-63446883</v>
      </c>
      <c r="U27" s="27">
        <f t="shared" si="1"/>
        <v>-47462515</v>
      </c>
      <c r="V27" s="27">
        <f t="shared" si="1"/>
        <v>-136316402</v>
      </c>
      <c r="W27" s="27">
        <f t="shared" si="1"/>
        <v>-347987256</v>
      </c>
      <c r="X27" s="27">
        <f t="shared" si="1"/>
        <v>-349233292</v>
      </c>
      <c r="Y27" s="27">
        <f t="shared" si="1"/>
        <v>1246036</v>
      </c>
      <c r="Z27" s="28">
        <f>+IF(X27&lt;&gt;0,+(Y27/X27)*100,0)</f>
        <v>-0.35679187195016904</v>
      </c>
      <c r="AA27" s="29">
        <f>SUM(AA21:AA26)</f>
        <v>-349233292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420720</v>
      </c>
      <c r="F33" s="19">
        <v>273088</v>
      </c>
      <c r="G33" s="19">
        <v>34168</v>
      </c>
      <c r="H33" s="36">
        <v>31532</v>
      </c>
      <c r="I33" s="36">
        <v>3733</v>
      </c>
      <c r="J33" s="36">
        <v>69433</v>
      </c>
      <c r="K33" s="19">
        <v>45624</v>
      </c>
      <c r="L33" s="19">
        <v>29832</v>
      </c>
      <c r="M33" s="19">
        <v>17908</v>
      </c>
      <c r="N33" s="19">
        <v>93364</v>
      </c>
      <c r="O33" s="36">
        <v>-9981</v>
      </c>
      <c r="P33" s="36">
        <v>42616</v>
      </c>
      <c r="Q33" s="36">
        <v>16120</v>
      </c>
      <c r="R33" s="19">
        <v>48755</v>
      </c>
      <c r="S33" s="19">
        <v>47283</v>
      </c>
      <c r="T33" s="19">
        <v>13841</v>
      </c>
      <c r="U33" s="19">
        <v>-47770</v>
      </c>
      <c r="V33" s="36">
        <v>13354</v>
      </c>
      <c r="W33" s="36">
        <v>224906</v>
      </c>
      <c r="X33" s="36">
        <v>273088</v>
      </c>
      <c r="Y33" s="19">
        <v>-48182</v>
      </c>
      <c r="Z33" s="20">
        <v>-17.64</v>
      </c>
      <c r="AA33" s="21">
        <v>273088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-20957417</v>
      </c>
      <c r="D35" s="17"/>
      <c r="E35" s="18">
        <v>-18277296</v>
      </c>
      <c r="F35" s="19">
        <v>-16301854</v>
      </c>
      <c r="G35" s="19"/>
      <c r="H35" s="19">
        <v>-447099</v>
      </c>
      <c r="I35" s="19">
        <v>-5058242</v>
      </c>
      <c r="J35" s="19">
        <v>-5505341</v>
      </c>
      <c r="K35" s="19"/>
      <c r="L35" s="19">
        <v>-453668</v>
      </c>
      <c r="M35" s="19">
        <v>-3210581</v>
      </c>
      <c r="N35" s="19">
        <v>-3664249</v>
      </c>
      <c r="O35" s="19">
        <v>-225643</v>
      </c>
      <c r="P35" s="19">
        <v>-247015</v>
      </c>
      <c r="Q35" s="19">
        <v>-5317667</v>
      </c>
      <c r="R35" s="19">
        <v>-5790325</v>
      </c>
      <c r="S35" s="19"/>
      <c r="T35" s="19">
        <v>-773026</v>
      </c>
      <c r="U35" s="19">
        <v>-3347341</v>
      </c>
      <c r="V35" s="19">
        <v>-4120367</v>
      </c>
      <c r="W35" s="19">
        <v>-19080282</v>
      </c>
      <c r="X35" s="19">
        <v>-16301854</v>
      </c>
      <c r="Y35" s="19">
        <v>-2778428</v>
      </c>
      <c r="Z35" s="20">
        <v>17.04</v>
      </c>
      <c r="AA35" s="21">
        <v>-16301854</v>
      </c>
    </row>
    <row r="36" spans="1:27" ht="13.5">
      <c r="A36" s="23" t="s">
        <v>57</v>
      </c>
      <c r="B36" s="24"/>
      <c r="C36" s="25">
        <f aca="true" t="shared" si="2" ref="C36:Y36">SUM(C31:C35)</f>
        <v>-20957417</v>
      </c>
      <c r="D36" s="25">
        <f>SUM(D31:D35)</f>
        <v>0</v>
      </c>
      <c r="E36" s="26">
        <f t="shared" si="2"/>
        <v>-17856576</v>
      </c>
      <c r="F36" s="27">
        <f t="shared" si="2"/>
        <v>-16028766</v>
      </c>
      <c r="G36" s="27">
        <f t="shared" si="2"/>
        <v>34168</v>
      </c>
      <c r="H36" s="27">
        <f t="shared" si="2"/>
        <v>-415567</v>
      </c>
      <c r="I36" s="27">
        <f t="shared" si="2"/>
        <v>-5054509</v>
      </c>
      <c r="J36" s="27">
        <f t="shared" si="2"/>
        <v>-5435908</v>
      </c>
      <c r="K36" s="27">
        <f t="shared" si="2"/>
        <v>45624</v>
      </c>
      <c r="L36" s="27">
        <f t="shared" si="2"/>
        <v>-423836</v>
      </c>
      <c r="M36" s="27">
        <f t="shared" si="2"/>
        <v>-3192673</v>
      </c>
      <c r="N36" s="27">
        <f t="shared" si="2"/>
        <v>-3570885</v>
      </c>
      <c r="O36" s="27">
        <f t="shared" si="2"/>
        <v>-235624</v>
      </c>
      <c r="P36" s="27">
        <f t="shared" si="2"/>
        <v>-204399</v>
      </c>
      <c r="Q36" s="27">
        <f t="shared" si="2"/>
        <v>-5301547</v>
      </c>
      <c r="R36" s="27">
        <f t="shared" si="2"/>
        <v>-5741570</v>
      </c>
      <c r="S36" s="27">
        <f t="shared" si="2"/>
        <v>47283</v>
      </c>
      <c r="T36" s="27">
        <f t="shared" si="2"/>
        <v>-759185</v>
      </c>
      <c r="U36" s="27">
        <f t="shared" si="2"/>
        <v>-3395111</v>
      </c>
      <c r="V36" s="27">
        <f t="shared" si="2"/>
        <v>-4107013</v>
      </c>
      <c r="W36" s="27">
        <f t="shared" si="2"/>
        <v>-18855376</v>
      </c>
      <c r="X36" s="27">
        <f t="shared" si="2"/>
        <v>-16028766</v>
      </c>
      <c r="Y36" s="27">
        <f t="shared" si="2"/>
        <v>-2826610</v>
      </c>
      <c r="Z36" s="28">
        <f>+IF(X36&lt;&gt;0,+(Y36/X36)*100,0)</f>
        <v>17.634607679717828</v>
      </c>
      <c r="AA36" s="29">
        <f>SUM(AA31:AA35)</f>
        <v>-16028766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29711444</v>
      </c>
      <c r="D38" s="31">
        <f>+D17+D27+D36</f>
        <v>0</v>
      </c>
      <c r="E38" s="32">
        <f t="shared" si="3"/>
        <v>103199936</v>
      </c>
      <c r="F38" s="33">
        <f t="shared" si="3"/>
        <v>5536331</v>
      </c>
      <c r="G38" s="33">
        <f t="shared" si="3"/>
        <v>229714678</v>
      </c>
      <c r="H38" s="33">
        <f t="shared" si="3"/>
        <v>-66091099</v>
      </c>
      <c r="I38" s="33">
        <f t="shared" si="3"/>
        <v>-59101982</v>
      </c>
      <c r="J38" s="33">
        <f t="shared" si="3"/>
        <v>104521597</v>
      </c>
      <c r="K38" s="33">
        <f t="shared" si="3"/>
        <v>-30432011</v>
      </c>
      <c r="L38" s="33">
        <f t="shared" si="3"/>
        <v>-63497297</v>
      </c>
      <c r="M38" s="33">
        <f t="shared" si="3"/>
        <v>112935084</v>
      </c>
      <c r="N38" s="33">
        <f t="shared" si="3"/>
        <v>19005776</v>
      </c>
      <c r="O38" s="33">
        <f t="shared" si="3"/>
        <v>-30491135</v>
      </c>
      <c r="P38" s="33">
        <f t="shared" si="3"/>
        <v>-25941565</v>
      </c>
      <c r="Q38" s="33">
        <f t="shared" si="3"/>
        <v>81602671</v>
      </c>
      <c r="R38" s="33">
        <f t="shared" si="3"/>
        <v>25169971</v>
      </c>
      <c r="S38" s="33">
        <f t="shared" si="3"/>
        <v>-41842064</v>
      </c>
      <c r="T38" s="33">
        <f t="shared" si="3"/>
        <v>-106111500</v>
      </c>
      <c r="U38" s="33">
        <f t="shared" si="3"/>
        <v>-92420464</v>
      </c>
      <c r="V38" s="33">
        <f t="shared" si="3"/>
        <v>-240374028</v>
      </c>
      <c r="W38" s="33">
        <f t="shared" si="3"/>
        <v>-91676684</v>
      </c>
      <c r="X38" s="33">
        <f t="shared" si="3"/>
        <v>5536331</v>
      </c>
      <c r="Y38" s="33">
        <f t="shared" si="3"/>
        <v>-97213015</v>
      </c>
      <c r="Z38" s="34">
        <f>+IF(X38&lt;&gt;0,+(Y38/X38)*100,0)</f>
        <v>-1755.9104576659163</v>
      </c>
      <c r="AA38" s="35">
        <f>+AA17+AA27+AA36</f>
        <v>5536331</v>
      </c>
    </row>
    <row r="39" spans="1:27" ht="13.5">
      <c r="A39" s="22" t="s">
        <v>59</v>
      </c>
      <c r="B39" s="16"/>
      <c r="C39" s="31">
        <v>246549434</v>
      </c>
      <c r="D39" s="31"/>
      <c r="E39" s="32">
        <v>263708830</v>
      </c>
      <c r="F39" s="33">
        <v>276260878</v>
      </c>
      <c r="G39" s="33">
        <v>276260878</v>
      </c>
      <c r="H39" s="33">
        <v>505975556</v>
      </c>
      <c r="I39" s="33">
        <v>439884457</v>
      </c>
      <c r="J39" s="33">
        <v>276260878</v>
      </c>
      <c r="K39" s="33">
        <v>380782475</v>
      </c>
      <c r="L39" s="33">
        <v>350350464</v>
      </c>
      <c r="M39" s="33">
        <v>286853167</v>
      </c>
      <c r="N39" s="33">
        <v>380782475</v>
      </c>
      <c r="O39" s="33">
        <v>399788251</v>
      </c>
      <c r="P39" s="33">
        <v>369297116</v>
      </c>
      <c r="Q39" s="33">
        <v>343355551</v>
      </c>
      <c r="R39" s="33">
        <v>399788251</v>
      </c>
      <c r="S39" s="33">
        <v>424958222</v>
      </c>
      <c r="T39" s="33">
        <v>383116158</v>
      </c>
      <c r="U39" s="33">
        <v>277004658</v>
      </c>
      <c r="V39" s="33">
        <v>424958222</v>
      </c>
      <c r="W39" s="33">
        <v>276260878</v>
      </c>
      <c r="X39" s="33">
        <v>276260878</v>
      </c>
      <c r="Y39" s="33"/>
      <c r="Z39" s="34"/>
      <c r="AA39" s="35">
        <v>276260878</v>
      </c>
    </row>
    <row r="40" spans="1:27" ht="13.5">
      <c r="A40" s="41" t="s">
        <v>60</v>
      </c>
      <c r="B40" s="42"/>
      <c r="C40" s="43">
        <v>276260878</v>
      </c>
      <c r="D40" s="43"/>
      <c r="E40" s="44">
        <v>366908767</v>
      </c>
      <c r="F40" s="45">
        <v>281797209</v>
      </c>
      <c r="G40" s="45">
        <v>505975556</v>
      </c>
      <c r="H40" s="45">
        <v>439884457</v>
      </c>
      <c r="I40" s="45">
        <v>380782475</v>
      </c>
      <c r="J40" s="45">
        <v>380782475</v>
      </c>
      <c r="K40" s="45">
        <v>350350464</v>
      </c>
      <c r="L40" s="45">
        <v>286853167</v>
      </c>
      <c r="M40" s="45">
        <v>399788251</v>
      </c>
      <c r="N40" s="45">
        <v>399788251</v>
      </c>
      <c r="O40" s="45">
        <v>369297116</v>
      </c>
      <c r="P40" s="45">
        <v>343355551</v>
      </c>
      <c r="Q40" s="45">
        <v>424958222</v>
      </c>
      <c r="R40" s="45">
        <v>369297116</v>
      </c>
      <c r="S40" s="45">
        <v>383116158</v>
      </c>
      <c r="T40" s="45">
        <v>277004658</v>
      </c>
      <c r="U40" s="45">
        <v>184584194</v>
      </c>
      <c r="V40" s="45">
        <v>184584194</v>
      </c>
      <c r="W40" s="45">
        <v>184584194</v>
      </c>
      <c r="X40" s="45">
        <v>281797209</v>
      </c>
      <c r="Y40" s="45">
        <v>-97213015</v>
      </c>
      <c r="Z40" s="46">
        <v>-34.5</v>
      </c>
      <c r="AA40" s="47">
        <v>281797209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22720517</v>
      </c>
      <c r="D6" s="17"/>
      <c r="E6" s="18">
        <v>26475000</v>
      </c>
      <c r="F6" s="19">
        <v>34000000</v>
      </c>
      <c r="G6" s="19">
        <v>1373877</v>
      </c>
      <c r="H6" s="19">
        <v>1694912</v>
      </c>
      <c r="I6" s="19">
        <v>1654817</v>
      </c>
      <c r="J6" s="19">
        <v>4723606</v>
      </c>
      <c r="K6" s="19">
        <v>3490714</v>
      </c>
      <c r="L6" s="19">
        <v>1677001</v>
      </c>
      <c r="M6" s="19">
        <v>3087810</v>
      </c>
      <c r="N6" s="19">
        <v>8255525</v>
      </c>
      <c r="O6" s="19">
        <v>1621576</v>
      </c>
      <c r="P6" s="19">
        <v>1508807</v>
      </c>
      <c r="Q6" s="19">
        <v>2562367</v>
      </c>
      <c r="R6" s="19">
        <v>5692750</v>
      </c>
      <c r="S6" s="19">
        <v>3075515</v>
      </c>
      <c r="T6" s="19">
        <v>2994725</v>
      </c>
      <c r="U6" s="19">
        <v>1640192</v>
      </c>
      <c r="V6" s="19">
        <v>7710432</v>
      </c>
      <c r="W6" s="19">
        <v>26382313</v>
      </c>
      <c r="X6" s="19">
        <v>34000000</v>
      </c>
      <c r="Y6" s="19">
        <v>-7617687</v>
      </c>
      <c r="Z6" s="20">
        <v>-22.4</v>
      </c>
      <c r="AA6" s="21">
        <v>34000000</v>
      </c>
    </row>
    <row r="7" spans="1:27" ht="13.5">
      <c r="A7" s="22" t="s">
        <v>34</v>
      </c>
      <c r="B7" s="16"/>
      <c r="C7" s="17"/>
      <c r="D7" s="17"/>
      <c r="E7" s="18">
        <v>1573000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4045040</v>
      </c>
      <c r="D8" s="17"/>
      <c r="E8" s="18">
        <v>3386000</v>
      </c>
      <c r="F8" s="19">
        <v>9240000</v>
      </c>
      <c r="G8" s="19">
        <v>2070217</v>
      </c>
      <c r="H8" s="19">
        <v>391372</v>
      </c>
      <c r="I8" s="19">
        <v>737858</v>
      </c>
      <c r="J8" s="19">
        <v>3199447</v>
      </c>
      <c r="K8" s="19">
        <v>340457</v>
      </c>
      <c r="L8" s="19">
        <v>3028691</v>
      </c>
      <c r="M8" s="19">
        <v>442646</v>
      </c>
      <c r="N8" s="19">
        <v>3811794</v>
      </c>
      <c r="O8" s="19">
        <v>453787</v>
      </c>
      <c r="P8" s="19">
        <v>2667231</v>
      </c>
      <c r="Q8" s="19">
        <v>4106253</v>
      </c>
      <c r="R8" s="19">
        <v>7227271</v>
      </c>
      <c r="S8" s="19">
        <v>885368</v>
      </c>
      <c r="T8" s="19">
        <v>1826490</v>
      </c>
      <c r="U8" s="19">
        <v>1309429</v>
      </c>
      <c r="V8" s="19">
        <v>4021287</v>
      </c>
      <c r="W8" s="19">
        <v>18259799</v>
      </c>
      <c r="X8" s="19">
        <v>9240000</v>
      </c>
      <c r="Y8" s="19">
        <v>9019799</v>
      </c>
      <c r="Z8" s="20">
        <v>97.62</v>
      </c>
      <c r="AA8" s="21">
        <v>9240000</v>
      </c>
    </row>
    <row r="9" spans="1:27" ht="13.5">
      <c r="A9" s="22" t="s">
        <v>36</v>
      </c>
      <c r="B9" s="16"/>
      <c r="C9" s="17">
        <v>107546000</v>
      </c>
      <c r="D9" s="17"/>
      <c r="E9" s="18">
        <v>92511000</v>
      </c>
      <c r="F9" s="19">
        <v>92511000</v>
      </c>
      <c r="G9" s="19">
        <v>34782000</v>
      </c>
      <c r="H9" s="19">
        <v>2153000</v>
      </c>
      <c r="I9" s="19">
        <v>1500000</v>
      </c>
      <c r="J9" s="19">
        <v>38435000</v>
      </c>
      <c r="K9" s="19">
        <v>1500000</v>
      </c>
      <c r="L9" s="19">
        <v>1591000</v>
      </c>
      <c r="M9" s="19">
        <v>27826000</v>
      </c>
      <c r="N9" s="19">
        <v>30917000</v>
      </c>
      <c r="O9" s="19">
        <v>1894000</v>
      </c>
      <c r="P9" s="19">
        <v>394000</v>
      </c>
      <c r="Q9" s="19">
        <v>20871000</v>
      </c>
      <c r="R9" s="19">
        <v>23159000</v>
      </c>
      <c r="S9" s="19"/>
      <c r="T9" s="19">
        <v>400000</v>
      </c>
      <c r="U9" s="19">
        <v>1000000</v>
      </c>
      <c r="V9" s="19">
        <v>1400000</v>
      </c>
      <c r="W9" s="19">
        <v>93911000</v>
      </c>
      <c r="X9" s="19">
        <v>92511000</v>
      </c>
      <c r="Y9" s="19">
        <v>1400000</v>
      </c>
      <c r="Z9" s="20">
        <v>1.51</v>
      </c>
      <c r="AA9" s="21">
        <v>92511000</v>
      </c>
    </row>
    <row r="10" spans="1:27" ht="13.5">
      <c r="A10" s="22" t="s">
        <v>37</v>
      </c>
      <c r="B10" s="16"/>
      <c r="C10" s="17">
        <v>26764000</v>
      </c>
      <c r="D10" s="17"/>
      <c r="E10" s="18">
        <v>26329000</v>
      </c>
      <c r="F10" s="19">
        <v>28829000</v>
      </c>
      <c r="G10" s="19">
        <v>14000000</v>
      </c>
      <c r="H10" s="19"/>
      <c r="I10" s="19"/>
      <c r="J10" s="19">
        <v>14000000</v>
      </c>
      <c r="K10" s="19"/>
      <c r="L10" s="19"/>
      <c r="M10" s="19">
        <v>12329000</v>
      </c>
      <c r="N10" s="19">
        <v>12329000</v>
      </c>
      <c r="O10" s="19"/>
      <c r="P10" s="19"/>
      <c r="Q10" s="19">
        <v>2500000</v>
      </c>
      <c r="R10" s="19">
        <v>2500000</v>
      </c>
      <c r="S10" s="19"/>
      <c r="T10" s="19"/>
      <c r="U10" s="19"/>
      <c r="V10" s="19"/>
      <c r="W10" s="19">
        <v>28829000</v>
      </c>
      <c r="X10" s="19">
        <v>28829000</v>
      </c>
      <c r="Y10" s="19"/>
      <c r="Z10" s="20"/>
      <c r="AA10" s="21">
        <v>28829000</v>
      </c>
    </row>
    <row r="11" spans="1:27" ht="13.5">
      <c r="A11" s="22" t="s">
        <v>38</v>
      </c>
      <c r="B11" s="16"/>
      <c r="C11" s="17">
        <v>1644028</v>
      </c>
      <c r="D11" s="17"/>
      <c r="E11" s="18">
        <v>9700000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-111773419</v>
      </c>
      <c r="D14" s="17"/>
      <c r="E14" s="18">
        <v>-122647000</v>
      </c>
      <c r="F14" s="19">
        <v>-121069000</v>
      </c>
      <c r="G14" s="19">
        <v>-59265351</v>
      </c>
      <c r="H14" s="19">
        <v>-9009983</v>
      </c>
      <c r="I14" s="19">
        <v>-11533578</v>
      </c>
      <c r="J14" s="19">
        <v>-79808912</v>
      </c>
      <c r="K14" s="19">
        <v>-10319669</v>
      </c>
      <c r="L14" s="19">
        <v>-6953607</v>
      </c>
      <c r="M14" s="19">
        <v>-46458136</v>
      </c>
      <c r="N14" s="19">
        <v>-63731412</v>
      </c>
      <c r="O14" s="19">
        <v>-8234163</v>
      </c>
      <c r="P14" s="19">
        <v>-10738566</v>
      </c>
      <c r="Q14" s="19">
        <v>-33531402</v>
      </c>
      <c r="R14" s="19">
        <v>-52504131</v>
      </c>
      <c r="S14" s="19">
        <v>-9977526</v>
      </c>
      <c r="T14" s="19">
        <v>-8895556</v>
      </c>
      <c r="U14" s="19">
        <v>-8134970</v>
      </c>
      <c r="V14" s="19">
        <v>-27008052</v>
      </c>
      <c r="W14" s="19">
        <v>-223052507</v>
      </c>
      <c r="X14" s="19">
        <v>-121069000</v>
      </c>
      <c r="Y14" s="19">
        <v>-101983507</v>
      </c>
      <c r="Z14" s="20">
        <v>84.24</v>
      </c>
      <c r="AA14" s="21">
        <v>-121069000</v>
      </c>
    </row>
    <row r="15" spans="1:27" ht="13.5">
      <c r="A15" s="22" t="s">
        <v>42</v>
      </c>
      <c r="B15" s="16"/>
      <c r="C15" s="17">
        <v>-1217079</v>
      </c>
      <c r="D15" s="17"/>
      <c r="E15" s="18">
        <v>-1800000</v>
      </c>
      <c r="F15" s="19">
        <v>-1500000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-1500000</v>
      </c>
      <c r="Y15" s="19">
        <v>1500000</v>
      </c>
      <c r="Z15" s="20">
        <v>-100</v>
      </c>
      <c r="AA15" s="21">
        <v>-1500000</v>
      </c>
    </row>
    <row r="16" spans="1:27" ht="13.5">
      <c r="A16" s="22" t="s">
        <v>43</v>
      </c>
      <c r="B16" s="16"/>
      <c r="C16" s="17"/>
      <c r="D16" s="17"/>
      <c r="E16" s="18">
        <v>-2000000</v>
      </c>
      <c r="F16" s="19">
        <v>-1500000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-1500000</v>
      </c>
      <c r="Y16" s="19">
        <v>1500000</v>
      </c>
      <c r="Z16" s="20">
        <v>-100</v>
      </c>
      <c r="AA16" s="21">
        <v>-1500000</v>
      </c>
    </row>
    <row r="17" spans="1:27" ht="13.5">
      <c r="A17" s="23" t="s">
        <v>44</v>
      </c>
      <c r="B17" s="24"/>
      <c r="C17" s="25">
        <f aca="true" t="shared" si="0" ref="C17:Y17">SUM(C6:C16)</f>
        <v>49729087</v>
      </c>
      <c r="D17" s="25">
        <f>SUM(D6:D16)</f>
        <v>0</v>
      </c>
      <c r="E17" s="26">
        <f t="shared" si="0"/>
        <v>33527000</v>
      </c>
      <c r="F17" s="27">
        <f t="shared" si="0"/>
        <v>40511000</v>
      </c>
      <c r="G17" s="27">
        <f t="shared" si="0"/>
        <v>-7039257</v>
      </c>
      <c r="H17" s="27">
        <f t="shared" si="0"/>
        <v>-4770699</v>
      </c>
      <c r="I17" s="27">
        <f t="shared" si="0"/>
        <v>-7640903</v>
      </c>
      <c r="J17" s="27">
        <f t="shared" si="0"/>
        <v>-19450859</v>
      </c>
      <c r="K17" s="27">
        <f t="shared" si="0"/>
        <v>-4988498</v>
      </c>
      <c r="L17" s="27">
        <f t="shared" si="0"/>
        <v>-656915</v>
      </c>
      <c r="M17" s="27">
        <f t="shared" si="0"/>
        <v>-2772680</v>
      </c>
      <c r="N17" s="27">
        <f t="shared" si="0"/>
        <v>-8418093</v>
      </c>
      <c r="O17" s="27">
        <f t="shared" si="0"/>
        <v>-4264800</v>
      </c>
      <c r="P17" s="27">
        <f t="shared" si="0"/>
        <v>-6168528</v>
      </c>
      <c r="Q17" s="27">
        <f t="shared" si="0"/>
        <v>-3491782</v>
      </c>
      <c r="R17" s="27">
        <f t="shared" si="0"/>
        <v>-13925110</v>
      </c>
      <c r="S17" s="27">
        <f t="shared" si="0"/>
        <v>-6016643</v>
      </c>
      <c r="T17" s="27">
        <f t="shared" si="0"/>
        <v>-3674341</v>
      </c>
      <c r="U17" s="27">
        <f t="shared" si="0"/>
        <v>-4185349</v>
      </c>
      <c r="V17" s="27">
        <f t="shared" si="0"/>
        <v>-13876333</v>
      </c>
      <c r="W17" s="27">
        <f t="shared" si="0"/>
        <v>-55670395</v>
      </c>
      <c r="X17" s="27">
        <f t="shared" si="0"/>
        <v>40511000</v>
      </c>
      <c r="Y17" s="27">
        <f t="shared" si="0"/>
        <v>-96181395</v>
      </c>
      <c r="Z17" s="28">
        <f>+IF(X17&lt;&gt;0,+(Y17/X17)*100,0)</f>
        <v>-237.4204413616055</v>
      </c>
      <c r="AA17" s="29">
        <f>SUM(AA6:AA16)</f>
        <v>40511000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124498</v>
      </c>
      <c r="D21" s="17"/>
      <c r="E21" s="18">
        <v>500000</v>
      </c>
      <c r="F21" s="19">
        <v>500000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500000</v>
      </c>
      <c r="Y21" s="36">
        <v>-500000</v>
      </c>
      <c r="Z21" s="37">
        <v>-100</v>
      </c>
      <c r="AA21" s="38">
        <v>500000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-2047146</v>
      </c>
      <c r="D24" s="17"/>
      <c r="E24" s="18"/>
      <c r="F24" s="19"/>
      <c r="G24" s="19">
        <v>11450000</v>
      </c>
      <c r="H24" s="19">
        <v>15968692</v>
      </c>
      <c r="I24" s="19">
        <v>8600000</v>
      </c>
      <c r="J24" s="19">
        <v>36018692</v>
      </c>
      <c r="K24" s="19">
        <v>9400000</v>
      </c>
      <c r="L24" s="19">
        <v>2900000</v>
      </c>
      <c r="M24" s="19">
        <v>11900000</v>
      </c>
      <c r="N24" s="19">
        <v>24200000</v>
      </c>
      <c r="O24" s="19">
        <v>4700000</v>
      </c>
      <c r="P24" s="19">
        <v>7700000</v>
      </c>
      <c r="Q24" s="19">
        <v>7900000</v>
      </c>
      <c r="R24" s="19">
        <v>20300000</v>
      </c>
      <c r="S24" s="19">
        <v>6700000</v>
      </c>
      <c r="T24" s="19">
        <v>5700000</v>
      </c>
      <c r="U24" s="19">
        <v>4960000</v>
      </c>
      <c r="V24" s="19">
        <v>17360000</v>
      </c>
      <c r="W24" s="19">
        <v>97878692</v>
      </c>
      <c r="X24" s="19"/>
      <c r="Y24" s="19">
        <v>97878692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-43855028</v>
      </c>
      <c r="D26" s="17"/>
      <c r="E26" s="18">
        <v>-28629000</v>
      </c>
      <c r="F26" s="19">
        <v>-40729000</v>
      </c>
      <c r="G26" s="19">
        <v>-3774341</v>
      </c>
      <c r="H26" s="19">
        <v>-9119094</v>
      </c>
      <c r="I26" s="19">
        <v>-2773125</v>
      </c>
      <c r="J26" s="19">
        <v>-15666560</v>
      </c>
      <c r="K26" s="19">
        <v>-3499103</v>
      </c>
      <c r="L26" s="19">
        <v>-1758216</v>
      </c>
      <c r="M26" s="19">
        <v>-8293278</v>
      </c>
      <c r="N26" s="19">
        <v>-13550597</v>
      </c>
      <c r="O26" s="19">
        <v>-891628</v>
      </c>
      <c r="P26" s="19">
        <v>-1550636</v>
      </c>
      <c r="Q26" s="19">
        <v>-995373</v>
      </c>
      <c r="R26" s="19">
        <v>-3437637</v>
      </c>
      <c r="S26" s="19">
        <v>-3145173</v>
      </c>
      <c r="T26" s="19">
        <v>-1788934</v>
      </c>
      <c r="U26" s="19">
        <v>-1070185</v>
      </c>
      <c r="V26" s="19">
        <v>-6004292</v>
      </c>
      <c r="W26" s="19">
        <v>-38659086</v>
      </c>
      <c r="X26" s="19">
        <v>-40729000</v>
      </c>
      <c r="Y26" s="19">
        <v>2069914</v>
      </c>
      <c r="Z26" s="20">
        <v>-5.08</v>
      </c>
      <c r="AA26" s="21">
        <v>-40729000</v>
      </c>
    </row>
    <row r="27" spans="1:27" ht="13.5">
      <c r="A27" s="23" t="s">
        <v>51</v>
      </c>
      <c r="B27" s="24"/>
      <c r="C27" s="25">
        <f aca="true" t="shared" si="1" ref="C27:Y27">SUM(C21:C26)</f>
        <v>-45777676</v>
      </c>
      <c r="D27" s="25">
        <f>SUM(D21:D26)</f>
        <v>0</v>
      </c>
      <c r="E27" s="26">
        <f t="shared" si="1"/>
        <v>-28129000</v>
      </c>
      <c r="F27" s="27">
        <f t="shared" si="1"/>
        <v>-40229000</v>
      </c>
      <c r="G27" s="27">
        <f t="shared" si="1"/>
        <v>7675659</v>
      </c>
      <c r="H27" s="27">
        <f t="shared" si="1"/>
        <v>6849598</v>
      </c>
      <c r="I27" s="27">
        <f t="shared" si="1"/>
        <v>5826875</v>
      </c>
      <c r="J27" s="27">
        <f t="shared" si="1"/>
        <v>20352132</v>
      </c>
      <c r="K27" s="27">
        <f t="shared" si="1"/>
        <v>5900897</v>
      </c>
      <c r="L27" s="27">
        <f t="shared" si="1"/>
        <v>1141784</v>
      </c>
      <c r="M27" s="27">
        <f t="shared" si="1"/>
        <v>3606722</v>
      </c>
      <c r="N27" s="27">
        <f t="shared" si="1"/>
        <v>10649403</v>
      </c>
      <c r="O27" s="27">
        <f t="shared" si="1"/>
        <v>3808372</v>
      </c>
      <c r="P27" s="27">
        <f t="shared" si="1"/>
        <v>6149364</v>
      </c>
      <c r="Q27" s="27">
        <f t="shared" si="1"/>
        <v>6904627</v>
      </c>
      <c r="R27" s="27">
        <f t="shared" si="1"/>
        <v>16862363</v>
      </c>
      <c r="S27" s="27">
        <f t="shared" si="1"/>
        <v>3554827</v>
      </c>
      <c r="T27" s="27">
        <f t="shared" si="1"/>
        <v>3911066</v>
      </c>
      <c r="U27" s="27">
        <f t="shared" si="1"/>
        <v>3889815</v>
      </c>
      <c r="V27" s="27">
        <f t="shared" si="1"/>
        <v>11355708</v>
      </c>
      <c r="W27" s="27">
        <f t="shared" si="1"/>
        <v>59219606</v>
      </c>
      <c r="X27" s="27">
        <f t="shared" si="1"/>
        <v>-40229000</v>
      </c>
      <c r="Y27" s="27">
        <f t="shared" si="1"/>
        <v>99448606</v>
      </c>
      <c r="Z27" s="28">
        <f>+IF(X27&lt;&gt;0,+(Y27/X27)*100,0)</f>
        <v>-247.2062591662731</v>
      </c>
      <c r="AA27" s="29">
        <f>SUM(AA21:AA26)</f>
        <v>-40229000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-3842564</v>
      </c>
      <c r="D35" s="17"/>
      <c r="E35" s="18">
        <v>-3250000</v>
      </c>
      <c r="F35" s="19">
        <v>-4300000</v>
      </c>
      <c r="G35" s="19"/>
      <c r="H35" s="19">
        <v>-297931</v>
      </c>
      <c r="I35" s="19">
        <v>-71387</v>
      </c>
      <c r="J35" s="19">
        <v>-369318</v>
      </c>
      <c r="K35" s="19">
        <v>-1635581</v>
      </c>
      <c r="L35" s="19">
        <v>-297932</v>
      </c>
      <c r="M35" s="19">
        <v>-71387</v>
      </c>
      <c r="N35" s="19">
        <v>-2004900</v>
      </c>
      <c r="O35" s="19">
        <v>-71387</v>
      </c>
      <c r="P35" s="19">
        <v>-297931</v>
      </c>
      <c r="Q35" s="19">
        <v>-71387</v>
      </c>
      <c r="R35" s="19">
        <v>-440705</v>
      </c>
      <c r="S35" s="19"/>
      <c r="T35" s="19">
        <v>-142774</v>
      </c>
      <c r="U35" s="19">
        <v>-297931</v>
      </c>
      <c r="V35" s="19">
        <v>-440705</v>
      </c>
      <c r="W35" s="19">
        <v>-3255628</v>
      </c>
      <c r="X35" s="19">
        <v>-4300000</v>
      </c>
      <c r="Y35" s="19">
        <v>1044372</v>
      </c>
      <c r="Z35" s="20">
        <v>-24.29</v>
      </c>
      <c r="AA35" s="21">
        <v>-4300000</v>
      </c>
    </row>
    <row r="36" spans="1:27" ht="13.5">
      <c r="A36" s="23" t="s">
        <v>57</v>
      </c>
      <c r="B36" s="24"/>
      <c r="C36" s="25">
        <f aca="true" t="shared" si="2" ref="C36:Y36">SUM(C31:C35)</f>
        <v>-3842564</v>
      </c>
      <c r="D36" s="25">
        <f>SUM(D31:D35)</f>
        <v>0</v>
      </c>
      <c r="E36" s="26">
        <f t="shared" si="2"/>
        <v>-3250000</v>
      </c>
      <c r="F36" s="27">
        <f t="shared" si="2"/>
        <v>-4300000</v>
      </c>
      <c r="G36" s="27">
        <f t="shared" si="2"/>
        <v>0</v>
      </c>
      <c r="H36" s="27">
        <f t="shared" si="2"/>
        <v>-297931</v>
      </c>
      <c r="I36" s="27">
        <f t="shared" si="2"/>
        <v>-71387</v>
      </c>
      <c r="J36" s="27">
        <f t="shared" si="2"/>
        <v>-369318</v>
      </c>
      <c r="K36" s="27">
        <f t="shared" si="2"/>
        <v>-1635581</v>
      </c>
      <c r="L36" s="27">
        <f t="shared" si="2"/>
        <v>-297932</v>
      </c>
      <c r="M36" s="27">
        <f t="shared" si="2"/>
        <v>-71387</v>
      </c>
      <c r="N36" s="27">
        <f t="shared" si="2"/>
        <v>-2004900</v>
      </c>
      <c r="O36" s="27">
        <f t="shared" si="2"/>
        <v>-71387</v>
      </c>
      <c r="P36" s="27">
        <f t="shared" si="2"/>
        <v>-297931</v>
      </c>
      <c r="Q36" s="27">
        <f t="shared" si="2"/>
        <v>-71387</v>
      </c>
      <c r="R36" s="27">
        <f t="shared" si="2"/>
        <v>-440705</v>
      </c>
      <c r="S36" s="27">
        <f t="shared" si="2"/>
        <v>0</v>
      </c>
      <c r="T36" s="27">
        <f t="shared" si="2"/>
        <v>-142774</v>
      </c>
      <c r="U36" s="27">
        <f t="shared" si="2"/>
        <v>-297931</v>
      </c>
      <c r="V36" s="27">
        <f t="shared" si="2"/>
        <v>-440705</v>
      </c>
      <c r="W36" s="27">
        <f t="shared" si="2"/>
        <v>-3255628</v>
      </c>
      <c r="X36" s="27">
        <f t="shared" si="2"/>
        <v>-4300000</v>
      </c>
      <c r="Y36" s="27">
        <f t="shared" si="2"/>
        <v>1044372</v>
      </c>
      <c r="Z36" s="28">
        <f>+IF(X36&lt;&gt;0,+(Y36/X36)*100,0)</f>
        <v>-24.28772093023256</v>
      </c>
      <c r="AA36" s="29">
        <f>SUM(AA31:AA35)</f>
        <v>-4300000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108847</v>
      </c>
      <c r="D38" s="31">
        <f>+D17+D27+D36</f>
        <v>0</v>
      </c>
      <c r="E38" s="32">
        <f t="shared" si="3"/>
        <v>2148000</v>
      </c>
      <c r="F38" s="33">
        <f t="shared" si="3"/>
        <v>-4018000</v>
      </c>
      <c r="G38" s="33">
        <f t="shared" si="3"/>
        <v>636402</v>
      </c>
      <c r="H38" s="33">
        <f t="shared" si="3"/>
        <v>1780968</v>
      </c>
      <c r="I38" s="33">
        <f t="shared" si="3"/>
        <v>-1885415</v>
      </c>
      <c r="J38" s="33">
        <f t="shared" si="3"/>
        <v>531955</v>
      </c>
      <c r="K38" s="33">
        <f t="shared" si="3"/>
        <v>-723182</v>
      </c>
      <c r="L38" s="33">
        <f t="shared" si="3"/>
        <v>186937</v>
      </c>
      <c r="M38" s="33">
        <f t="shared" si="3"/>
        <v>762655</v>
      </c>
      <c r="N38" s="33">
        <f t="shared" si="3"/>
        <v>226410</v>
      </c>
      <c r="O38" s="33">
        <f t="shared" si="3"/>
        <v>-527815</v>
      </c>
      <c r="P38" s="33">
        <f t="shared" si="3"/>
        <v>-317095</v>
      </c>
      <c r="Q38" s="33">
        <f t="shared" si="3"/>
        <v>3341458</v>
      </c>
      <c r="R38" s="33">
        <f t="shared" si="3"/>
        <v>2496548</v>
      </c>
      <c r="S38" s="33">
        <f t="shared" si="3"/>
        <v>-2461816</v>
      </c>
      <c r="T38" s="33">
        <f t="shared" si="3"/>
        <v>93951</v>
      </c>
      <c r="U38" s="33">
        <f t="shared" si="3"/>
        <v>-593465</v>
      </c>
      <c r="V38" s="33">
        <f t="shared" si="3"/>
        <v>-2961330</v>
      </c>
      <c r="W38" s="33">
        <f t="shared" si="3"/>
        <v>293583</v>
      </c>
      <c r="X38" s="33">
        <f t="shared" si="3"/>
        <v>-4018000</v>
      </c>
      <c r="Y38" s="33">
        <f t="shared" si="3"/>
        <v>4311583</v>
      </c>
      <c r="Z38" s="34">
        <f>+IF(X38&lt;&gt;0,+(Y38/X38)*100,0)</f>
        <v>-107.30669487307118</v>
      </c>
      <c r="AA38" s="35">
        <f>+AA17+AA27+AA36</f>
        <v>-4018000</v>
      </c>
    </row>
    <row r="39" spans="1:27" ht="13.5">
      <c r="A39" s="22" t="s">
        <v>59</v>
      </c>
      <c r="B39" s="16"/>
      <c r="C39" s="31">
        <v>528060</v>
      </c>
      <c r="D39" s="31"/>
      <c r="E39" s="32">
        <v>2213527</v>
      </c>
      <c r="F39" s="33">
        <v>7834928</v>
      </c>
      <c r="G39" s="33">
        <v>585873</v>
      </c>
      <c r="H39" s="33">
        <v>1222275</v>
      </c>
      <c r="I39" s="33">
        <v>3003243</v>
      </c>
      <c r="J39" s="33">
        <v>585873</v>
      </c>
      <c r="K39" s="33">
        <v>1117828</v>
      </c>
      <c r="L39" s="33">
        <v>394646</v>
      </c>
      <c r="M39" s="33">
        <v>581583</v>
      </c>
      <c r="N39" s="33">
        <v>1117828</v>
      </c>
      <c r="O39" s="33">
        <v>1344238</v>
      </c>
      <c r="P39" s="33">
        <v>816423</v>
      </c>
      <c r="Q39" s="33">
        <v>499328</v>
      </c>
      <c r="R39" s="33">
        <v>1344238</v>
      </c>
      <c r="S39" s="33">
        <v>3840786</v>
      </c>
      <c r="T39" s="33">
        <v>1378970</v>
      </c>
      <c r="U39" s="33">
        <v>1472921</v>
      </c>
      <c r="V39" s="33">
        <v>3840786</v>
      </c>
      <c r="W39" s="33">
        <v>585873</v>
      </c>
      <c r="X39" s="33">
        <v>7834928</v>
      </c>
      <c r="Y39" s="33">
        <v>-7249055</v>
      </c>
      <c r="Z39" s="34">
        <v>-92.52</v>
      </c>
      <c r="AA39" s="35">
        <v>7834928</v>
      </c>
    </row>
    <row r="40" spans="1:27" ht="13.5">
      <c r="A40" s="41" t="s">
        <v>60</v>
      </c>
      <c r="B40" s="42"/>
      <c r="C40" s="43">
        <v>636907</v>
      </c>
      <c r="D40" s="43"/>
      <c r="E40" s="44">
        <v>4361527</v>
      </c>
      <c r="F40" s="45">
        <v>3816928</v>
      </c>
      <c r="G40" s="45">
        <v>1222275</v>
      </c>
      <c r="H40" s="45">
        <v>3003243</v>
      </c>
      <c r="I40" s="45">
        <v>1117828</v>
      </c>
      <c r="J40" s="45">
        <v>1117828</v>
      </c>
      <c r="K40" s="45">
        <v>394646</v>
      </c>
      <c r="L40" s="45">
        <v>581583</v>
      </c>
      <c r="M40" s="45">
        <v>1344238</v>
      </c>
      <c r="N40" s="45">
        <v>1344238</v>
      </c>
      <c r="O40" s="45">
        <v>816423</v>
      </c>
      <c r="P40" s="45">
        <v>499328</v>
      </c>
      <c r="Q40" s="45">
        <v>3840786</v>
      </c>
      <c r="R40" s="45">
        <v>816423</v>
      </c>
      <c r="S40" s="45">
        <v>1378970</v>
      </c>
      <c r="T40" s="45">
        <v>1472921</v>
      </c>
      <c r="U40" s="45">
        <v>879456</v>
      </c>
      <c r="V40" s="45">
        <v>879456</v>
      </c>
      <c r="W40" s="45">
        <v>879456</v>
      </c>
      <c r="X40" s="45">
        <v>3816928</v>
      </c>
      <c r="Y40" s="45">
        <v>-2937472</v>
      </c>
      <c r="Z40" s="46">
        <v>-76.96</v>
      </c>
      <c r="AA40" s="47">
        <v>3816928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117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162203280</v>
      </c>
      <c r="D6" s="17"/>
      <c r="E6" s="18">
        <v>161186940</v>
      </c>
      <c r="F6" s="19">
        <v>157163212</v>
      </c>
      <c r="G6" s="19">
        <v>13480907</v>
      </c>
      <c r="H6" s="19">
        <v>12807374</v>
      </c>
      <c r="I6" s="19">
        <v>12568637</v>
      </c>
      <c r="J6" s="19">
        <v>38856918</v>
      </c>
      <c r="K6" s="19">
        <v>15486688</v>
      </c>
      <c r="L6" s="19">
        <v>14965204</v>
      </c>
      <c r="M6" s="19">
        <v>14145234</v>
      </c>
      <c r="N6" s="19">
        <v>44597126</v>
      </c>
      <c r="O6" s="19">
        <v>12190716</v>
      </c>
      <c r="P6" s="19">
        <v>12835589</v>
      </c>
      <c r="Q6" s="19">
        <v>14294533</v>
      </c>
      <c r="R6" s="19">
        <v>39320838</v>
      </c>
      <c r="S6" s="19">
        <v>10420891</v>
      </c>
      <c r="T6" s="19">
        <v>16568551</v>
      </c>
      <c r="U6" s="19">
        <v>12164058</v>
      </c>
      <c r="V6" s="19">
        <v>39153500</v>
      </c>
      <c r="W6" s="19">
        <v>161928382</v>
      </c>
      <c r="X6" s="19">
        <v>157163212</v>
      </c>
      <c r="Y6" s="19">
        <v>4765170</v>
      </c>
      <c r="Z6" s="20">
        <v>3.03</v>
      </c>
      <c r="AA6" s="21">
        <v>157163212</v>
      </c>
    </row>
    <row r="7" spans="1:27" ht="13.5">
      <c r="A7" s="22" t="s">
        <v>34</v>
      </c>
      <c r="B7" s="16"/>
      <c r="C7" s="17">
        <v>52233821</v>
      </c>
      <c r="D7" s="17"/>
      <c r="E7" s="18">
        <v>72509050</v>
      </c>
      <c r="F7" s="19">
        <v>71685084</v>
      </c>
      <c r="G7" s="19">
        <v>4583673</v>
      </c>
      <c r="H7" s="19">
        <v>6368778</v>
      </c>
      <c r="I7" s="19">
        <v>4877367</v>
      </c>
      <c r="J7" s="19">
        <v>15829818</v>
      </c>
      <c r="K7" s="19">
        <v>8032263</v>
      </c>
      <c r="L7" s="19">
        <v>7276174</v>
      </c>
      <c r="M7" s="19">
        <v>6301633</v>
      </c>
      <c r="N7" s="19">
        <v>21610070</v>
      </c>
      <c r="O7" s="19">
        <v>5797139</v>
      </c>
      <c r="P7" s="19">
        <v>5872631</v>
      </c>
      <c r="Q7" s="19">
        <v>6411208</v>
      </c>
      <c r="R7" s="19">
        <v>18080978</v>
      </c>
      <c r="S7" s="19">
        <v>4412920</v>
      </c>
      <c r="T7" s="19">
        <v>7661720</v>
      </c>
      <c r="U7" s="19">
        <v>8819933</v>
      </c>
      <c r="V7" s="19">
        <v>20894573</v>
      </c>
      <c r="W7" s="19">
        <v>76415439</v>
      </c>
      <c r="X7" s="19">
        <v>71685084</v>
      </c>
      <c r="Y7" s="19">
        <v>4730355</v>
      </c>
      <c r="Z7" s="20">
        <v>6.6</v>
      </c>
      <c r="AA7" s="21">
        <v>71685084</v>
      </c>
    </row>
    <row r="8" spans="1:27" ht="13.5">
      <c r="A8" s="22" t="s">
        <v>35</v>
      </c>
      <c r="B8" s="16"/>
      <c r="C8" s="17">
        <v>11556277</v>
      </c>
      <c r="D8" s="17"/>
      <c r="E8" s="18">
        <v>24995679</v>
      </c>
      <c r="F8" s="19">
        <v>24278067</v>
      </c>
      <c r="G8" s="19">
        <v>1133795</v>
      </c>
      <c r="H8" s="19">
        <v>1175809</v>
      </c>
      <c r="I8" s="19">
        <v>1756784</v>
      </c>
      <c r="J8" s="19">
        <v>4066388</v>
      </c>
      <c r="K8" s="19">
        <v>3661954</v>
      </c>
      <c r="L8" s="19">
        <v>1973018</v>
      </c>
      <c r="M8" s="19">
        <v>1146136</v>
      </c>
      <c r="N8" s="19">
        <v>6781108</v>
      </c>
      <c r="O8" s="19">
        <v>1420386</v>
      </c>
      <c r="P8" s="19">
        <v>2181335</v>
      </c>
      <c r="Q8" s="19">
        <v>4998101</v>
      </c>
      <c r="R8" s="19">
        <v>8599822</v>
      </c>
      <c r="S8" s="19">
        <v>1518753</v>
      </c>
      <c r="T8" s="19">
        <v>1856735</v>
      </c>
      <c r="U8" s="19">
        <v>1133800</v>
      </c>
      <c r="V8" s="19">
        <v>4509288</v>
      </c>
      <c r="W8" s="19">
        <v>23956606</v>
      </c>
      <c r="X8" s="19">
        <v>24278067</v>
      </c>
      <c r="Y8" s="19">
        <v>-321461</v>
      </c>
      <c r="Z8" s="20">
        <v>-1.32</v>
      </c>
      <c r="AA8" s="21">
        <v>24278067</v>
      </c>
    </row>
    <row r="9" spans="1:27" ht="13.5">
      <c r="A9" s="22" t="s">
        <v>36</v>
      </c>
      <c r="B9" s="16"/>
      <c r="C9" s="17">
        <v>53691873</v>
      </c>
      <c r="D9" s="17"/>
      <c r="E9" s="18">
        <v>61469000</v>
      </c>
      <c r="F9" s="19">
        <v>61816941</v>
      </c>
      <c r="G9" s="19">
        <v>20552000</v>
      </c>
      <c r="H9" s="19">
        <v>1625000</v>
      </c>
      <c r="I9" s="19">
        <v>329000</v>
      </c>
      <c r="J9" s="19">
        <v>22506000</v>
      </c>
      <c r="K9" s="19"/>
      <c r="L9" s="19">
        <v>4000000</v>
      </c>
      <c r="M9" s="19">
        <v>6760000</v>
      </c>
      <c r="N9" s="19">
        <v>10760000</v>
      </c>
      <c r="O9" s="19">
        <v>3026000</v>
      </c>
      <c r="P9" s="19">
        <v>2988000</v>
      </c>
      <c r="Q9" s="19">
        <v>12507000</v>
      </c>
      <c r="R9" s="19">
        <v>18521000</v>
      </c>
      <c r="S9" s="19"/>
      <c r="T9" s="19"/>
      <c r="U9" s="19"/>
      <c r="V9" s="19"/>
      <c r="W9" s="19">
        <v>51787000</v>
      </c>
      <c r="X9" s="19">
        <v>61816941</v>
      </c>
      <c r="Y9" s="19">
        <v>-10029941</v>
      </c>
      <c r="Z9" s="20">
        <v>-16.23</v>
      </c>
      <c r="AA9" s="21">
        <v>61816941</v>
      </c>
    </row>
    <row r="10" spans="1:27" ht="13.5">
      <c r="A10" s="22" t="s">
        <v>37</v>
      </c>
      <c r="B10" s="16"/>
      <c r="C10" s="17">
        <v>17439945</v>
      </c>
      <c r="D10" s="17"/>
      <c r="E10" s="18">
        <v>21866000</v>
      </c>
      <c r="F10" s="19">
        <v>21866000</v>
      </c>
      <c r="G10" s="19">
        <v>2015000</v>
      </c>
      <c r="H10" s="19"/>
      <c r="I10" s="19"/>
      <c r="J10" s="19">
        <v>2015000</v>
      </c>
      <c r="K10" s="19"/>
      <c r="L10" s="19"/>
      <c r="M10" s="19">
        <v>5005000</v>
      </c>
      <c r="N10" s="19">
        <v>5005000</v>
      </c>
      <c r="O10" s="19"/>
      <c r="P10" s="19"/>
      <c r="Q10" s="19">
        <v>8846000</v>
      </c>
      <c r="R10" s="19">
        <v>8846000</v>
      </c>
      <c r="S10" s="19"/>
      <c r="T10" s="19"/>
      <c r="U10" s="19"/>
      <c r="V10" s="19"/>
      <c r="W10" s="19">
        <v>15866000</v>
      </c>
      <c r="X10" s="19">
        <v>21866000</v>
      </c>
      <c r="Y10" s="19">
        <v>-6000000</v>
      </c>
      <c r="Z10" s="20">
        <v>-27.44</v>
      </c>
      <c r="AA10" s="21">
        <v>21866000</v>
      </c>
    </row>
    <row r="11" spans="1:27" ht="13.5">
      <c r="A11" s="22" t="s">
        <v>38</v>
      </c>
      <c r="B11" s="16"/>
      <c r="C11" s="17">
        <v>5348636</v>
      </c>
      <c r="D11" s="17"/>
      <c r="E11" s="18">
        <v>5449339</v>
      </c>
      <c r="F11" s="19">
        <v>4465584</v>
      </c>
      <c r="G11" s="19">
        <v>43638</v>
      </c>
      <c r="H11" s="19">
        <v>121098</v>
      </c>
      <c r="I11" s="19">
        <v>527553</v>
      </c>
      <c r="J11" s="19">
        <v>692289</v>
      </c>
      <c r="K11" s="19">
        <v>224761</v>
      </c>
      <c r="L11" s="19">
        <v>140280</v>
      </c>
      <c r="M11" s="19">
        <v>176101</v>
      </c>
      <c r="N11" s="19">
        <v>541142</v>
      </c>
      <c r="O11" s="19">
        <v>153210</v>
      </c>
      <c r="P11" s="19">
        <v>77016</v>
      </c>
      <c r="Q11" s="19">
        <v>172729</v>
      </c>
      <c r="R11" s="19">
        <v>402955</v>
      </c>
      <c r="S11" s="19">
        <v>188991</v>
      </c>
      <c r="T11" s="19">
        <v>207490</v>
      </c>
      <c r="U11" s="19">
        <v>194911</v>
      </c>
      <c r="V11" s="19">
        <v>591392</v>
      </c>
      <c r="W11" s="19">
        <v>2227778</v>
      </c>
      <c r="X11" s="19">
        <v>4465584</v>
      </c>
      <c r="Y11" s="19">
        <v>-2237806</v>
      </c>
      <c r="Z11" s="20">
        <v>-50.11</v>
      </c>
      <c r="AA11" s="21">
        <v>4465584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-285544335</v>
      </c>
      <c r="D14" s="17"/>
      <c r="E14" s="18">
        <v>-306736355</v>
      </c>
      <c r="F14" s="19">
        <v>-217539780</v>
      </c>
      <c r="G14" s="19">
        <v>-33531297</v>
      </c>
      <c r="H14" s="19">
        <v>-27899086</v>
      </c>
      <c r="I14" s="19">
        <v>-13512783</v>
      </c>
      <c r="J14" s="19">
        <v>-74943166</v>
      </c>
      <c r="K14" s="19">
        <v>-29231571</v>
      </c>
      <c r="L14" s="19">
        <v>-26665829</v>
      </c>
      <c r="M14" s="19">
        <v>-35748107</v>
      </c>
      <c r="N14" s="19">
        <v>-91645507</v>
      </c>
      <c r="O14" s="19">
        <v>-20741149</v>
      </c>
      <c r="P14" s="19">
        <v>-18994805</v>
      </c>
      <c r="Q14" s="19">
        <v>-36149858</v>
      </c>
      <c r="R14" s="19">
        <v>-75885812</v>
      </c>
      <c r="S14" s="19">
        <v>-18465084</v>
      </c>
      <c r="T14" s="19">
        <v>-29550493</v>
      </c>
      <c r="U14" s="19">
        <v>-26110552</v>
      </c>
      <c r="V14" s="19">
        <v>-74126129</v>
      </c>
      <c r="W14" s="19">
        <v>-316600614</v>
      </c>
      <c r="X14" s="19">
        <v>-217539780</v>
      </c>
      <c r="Y14" s="19">
        <v>-99060834</v>
      </c>
      <c r="Z14" s="20">
        <v>45.54</v>
      </c>
      <c r="AA14" s="21">
        <v>-217539780</v>
      </c>
    </row>
    <row r="15" spans="1:27" ht="13.5">
      <c r="A15" s="22" t="s">
        <v>42</v>
      </c>
      <c r="B15" s="16"/>
      <c r="C15" s="17">
        <v>-3441913</v>
      </c>
      <c r="D15" s="17"/>
      <c r="E15" s="18">
        <v>-5127488</v>
      </c>
      <c r="F15" s="19">
        <v>-103403777</v>
      </c>
      <c r="G15" s="19"/>
      <c r="H15" s="19"/>
      <c r="I15" s="19">
        <v>-724026</v>
      </c>
      <c r="J15" s="19">
        <v>-724026</v>
      </c>
      <c r="K15" s="19"/>
      <c r="L15" s="19"/>
      <c r="M15" s="19">
        <v>-378268</v>
      </c>
      <c r="N15" s="19">
        <v>-378268</v>
      </c>
      <c r="O15" s="19"/>
      <c r="P15" s="19"/>
      <c r="Q15" s="19">
        <v>-1093426</v>
      </c>
      <c r="R15" s="19">
        <v>-1093426</v>
      </c>
      <c r="S15" s="19"/>
      <c r="T15" s="19"/>
      <c r="U15" s="19">
        <v>-340984</v>
      </c>
      <c r="V15" s="19">
        <v>-340984</v>
      </c>
      <c r="W15" s="19">
        <v>-2536704</v>
      </c>
      <c r="X15" s="19">
        <v>-103403777</v>
      </c>
      <c r="Y15" s="19">
        <v>100867073</v>
      </c>
      <c r="Z15" s="20">
        <v>-97.55</v>
      </c>
      <c r="AA15" s="21">
        <v>-103403777</v>
      </c>
    </row>
    <row r="16" spans="1:27" ht="13.5">
      <c r="A16" s="22" t="s">
        <v>43</v>
      </c>
      <c r="B16" s="16"/>
      <c r="C16" s="17"/>
      <c r="D16" s="17"/>
      <c r="E16" s="18">
        <v>-3515936</v>
      </c>
      <c r="F16" s="19">
        <v>-3515936</v>
      </c>
      <c r="G16" s="19"/>
      <c r="H16" s="19"/>
      <c r="I16" s="19">
        <v>-301896</v>
      </c>
      <c r="J16" s="19">
        <v>-301896</v>
      </c>
      <c r="K16" s="19">
        <v>-882434</v>
      </c>
      <c r="L16" s="19"/>
      <c r="M16" s="19"/>
      <c r="N16" s="19">
        <v>-882434</v>
      </c>
      <c r="O16" s="19"/>
      <c r="P16" s="19"/>
      <c r="Q16" s="19"/>
      <c r="R16" s="19"/>
      <c r="S16" s="19"/>
      <c r="T16" s="19"/>
      <c r="U16" s="19"/>
      <c r="V16" s="19"/>
      <c r="W16" s="19">
        <v>-1184330</v>
      </c>
      <c r="X16" s="19">
        <v>-3515936</v>
      </c>
      <c r="Y16" s="19">
        <v>2331606</v>
      </c>
      <c r="Z16" s="20">
        <v>-66.32</v>
      </c>
      <c r="AA16" s="21">
        <v>-3515936</v>
      </c>
    </row>
    <row r="17" spans="1:27" ht="13.5">
      <c r="A17" s="23" t="s">
        <v>44</v>
      </c>
      <c r="B17" s="24"/>
      <c r="C17" s="25">
        <f aca="true" t="shared" si="0" ref="C17:Y17">SUM(C6:C16)</f>
        <v>13487584</v>
      </c>
      <c r="D17" s="25">
        <f>SUM(D6:D16)</f>
        <v>0</v>
      </c>
      <c r="E17" s="26">
        <f t="shared" si="0"/>
        <v>32096229</v>
      </c>
      <c r="F17" s="27">
        <f t="shared" si="0"/>
        <v>16815395</v>
      </c>
      <c r="G17" s="27">
        <f t="shared" si="0"/>
        <v>8277716</v>
      </c>
      <c r="H17" s="27">
        <f t="shared" si="0"/>
        <v>-5801027</v>
      </c>
      <c r="I17" s="27">
        <f t="shared" si="0"/>
        <v>5520636</v>
      </c>
      <c r="J17" s="27">
        <f t="shared" si="0"/>
        <v>7997325</v>
      </c>
      <c r="K17" s="27">
        <f t="shared" si="0"/>
        <v>-2708339</v>
      </c>
      <c r="L17" s="27">
        <f t="shared" si="0"/>
        <v>1688847</v>
      </c>
      <c r="M17" s="27">
        <f t="shared" si="0"/>
        <v>-2592271</v>
      </c>
      <c r="N17" s="27">
        <f t="shared" si="0"/>
        <v>-3611763</v>
      </c>
      <c r="O17" s="27">
        <f t="shared" si="0"/>
        <v>1846302</v>
      </c>
      <c r="P17" s="27">
        <f t="shared" si="0"/>
        <v>4959766</v>
      </c>
      <c r="Q17" s="27">
        <f t="shared" si="0"/>
        <v>9986287</v>
      </c>
      <c r="R17" s="27">
        <f t="shared" si="0"/>
        <v>16792355</v>
      </c>
      <c r="S17" s="27">
        <f t="shared" si="0"/>
        <v>-1923529</v>
      </c>
      <c r="T17" s="27">
        <f t="shared" si="0"/>
        <v>-3255997</v>
      </c>
      <c r="U17" s="27">
        <f t="shared" si="0"/>
        <v>-4138834</v>
      </c>
      <c r="V17" s="27">
        <f t="shared" si="0"/>
        <v>-9318360</v>
      </c>
      <c r="W17" s="27">
        <f t="shared" si="0"/>
        <v>11859557</v>
      </c>
      <c r="X17" s="27">
        <f t="shared" si="0"/>
        <v>16815395</v>
      </c>
      <c r="Y17" s="27">
        <f t="shared" si="0"/>
        <v>-4955838</v>
      </c>
      <c r="Z17" s="28">
        <f>+IF(X17&lt;&gt;0,+(Y17/X17)*100,0)</f>
        <v>-29.472028459634757</v>
      </c>
      <c r="AA17" s="29">
        <f>SUM(AA6:AA16)</f>
        <v>16815395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5510172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-19041037</v>
      </c>
      <c r="D26" s="17"/>
      <c r="E26" s="18">
        <v>-29147641</v>
      </c>
      <c r="F26" s="19">
        <v>-40079169</v>
      </c>
      <c r="G26" s="19">
        <v>-7906833</v>
      </c>
      <c r="H26" s="19">
        <v>-1620067</v>
      </c>
      <c r="I26" s="19"/>
      <c r="J26" s="19">
        <v>-9526900</v>
      </c>
      <c r="K26" s="19">
        <v>-1085508</v>
      </c>
      <c r="L26" s="19">
        <v>-3731663</v>
      </c>
      <c r="M26" s="19">
        <v>-4840572</v>
      </c>
      <c r="N26" s="19">
        <v>-9657743</v>
      </c>
      <c r="O26" s="19"/>
      <c r="P26" s="19">
        <v>-1421114</v>
      </c>
      <c r="Q26" s="19">
        <v>-2050103</v>
      </c>
      <c r="R26" s="19">
        <v>-3471217</v>
      </c>
      <c r="S26" s="19">
        <v>-4553939</v>
      </c>
      <c r="T26" s="19">
        <v>-8777214</v>
      </c>
      <c r="U26" s="19">
        <v>-1600059</v>
      </c>
      <c r="V26" s="19">
        <v>-14931212</v>
      </c>
      <c r="W26" s="19">
        <v>-37587072</v>
      </c>
      <c r="X26" s="19">
        <v>-40079169</v>
      </c>
      <c r="Y26" s="19">
        <v>2492097</v>
      </c>
      <c r="Z26" s="20">
        <v>-6.22</v>
      </c>
      <c r="AA26" s="21">
        <v>-40079169</v>
      </c>
    </row>
    <row r="27" spans="1:27" ht="13.5">
      <c r="A27" s="23" t="s">
        <v>51</v>
      </c>
      <c r="B27" s="24"/>
      <c r="C27" s="25">
        <f aca="true" t="shared" si="1" ref="C27:Y27">SUM(C21:C26)</f>
        <v>-13530865</v>
      </c>
      <c r="D27" s="25">
        <f>SUM(D21:D26)</f>
        <v>0</v>
      </c>
      <c r="E27" s="26">
        <f t="shared" si="1"/>
        <v>-29147641</v>
      </c>
      <c r="F27" s="27">
        <f t="shared" si="1"/>
        <v>-40079169</v>
      </c>
      <c r="G27" s="27">
        <f t="shared" si="1"/>
        <v>-7906833</v>
      </c>
      <c r="H27" s="27">
        <f t="shared" si="1"/>
        <v>-1620067</v>
      </c>
      <c r="I27" s="27">
        <f t="shared" si="1"/>
        <v>0</v>
      </c>
      <c r="J27" s="27">
        <f t="shared" si="1"/>
        <v>-9526900</v>
      </c>
      <c r="K27" s="27">
        <f t="shared" si="1"/>
        <v>-1085508</v>
      </c>
      <c r="L27" s="27">
        <f t="shared" si="1"/>
        <v>-3731663</v>
      </c>
      <c r="M27" s="27">
        <f t="shared" si="1"/>
        <v>-4840572</v>
      </c>
      <c r="N27" s="27">
        <f t="shared" si="1"/>
        <v>-9657743</v>
      </c>
      <c r="O27" s="27">
        <f t="shared" si="1"/>
        <v>0</v>
      </c>
      <c r="P27" s="27">
        <f t="shared" si="1"/>
        <v>-1421114</v>
      </c>
      <c r="Q27" s="27">
        <f t="shared" si="1"/>
        <v>-2050103</v>
      </c>
      <c r="R27" s="27">
        <f t="shared" si="1"/>
        <v>-3471217</v>
      </c>
      <c r="S27" s="27">
        <f t="shared" si="1"/>
        <v>-4553939</v>
      </c>
      <c r="T27" s="27">
        <f t="shared" si="1"/>
        <v>-8777214</v>
      </c>
      <c r="U27" s="27">
        <f t="shared" si="1"/>
        <v>-1600059</v>
      </c>
      <c r="V27" s="27">
        <f t="shared" si="1"/>
        <v>-14931212</v>
      </c>
      <c r="W27" s="27">
        <f t="shared" si="1"/>
        <v>-37587072</v>
      </c>
      <c r="X27" s="27">
        <f t="shared" si="1"/>
        <v>-40079169</v>
      </c>
      <c r="Y27" s="27">
        <f t="shared" si="1"/>
        <v>2492097</v>
      </c>
      <c r="Z27" s="28">
        <f>+IF(X27&lt;&gt;0,+(Y27/X27)*100,0)</f>
        <v>-6.217935806004362</v>
      </c>
      <c r="AA27" s="29">
        <f>SUM(AA21:AA26)</f>
        <v>-40079169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1317304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97906</v>
      </c>
      <c r="D33" s="17"/>
      <c r="E33" s="18">
        <v>182059</v>
      </c>
      <c r="F33" s="19">
        <v>264919</v>
      </c>
      <c r="G33" s="19"/>
      <c r="H33" s="36">
        <v>-4280</v>
      </c>
      <c r="I33" s="36">
        <v>11259</v>
      </c>
      <c r="J33" s="36">
        <v>6979</v>
      </c>
      <c r="K33" s="19">
        <v>22674</v>
      </c>
      <c r="L33" s="19">
        <v>62374</v>
      </c>
      <c r="M33" s="19">
        <v>12230</v>
      </c>
      <c r="N33" s="19">
        <v>97278</v>
      </c>
      <c r="O33" s="36"/>
      <c r="P33" s="36">
        <v>37098</v>
      </c>
      <c r="Q33" s="36">
        <v>-27889</v>
      </c>
      <c r="R33" s="19">
        <v>9209</v>
      </c>
      <c r="S33" s="19">
        <v>2999</v>
      </c>
      <c r="T33" s="19">
        <v>61108</v>
      </c>
      <c r="U33" s="19">
        <v>12230</v>
      </c>
      <c r="V33" s="36">
        <v>76337</v>
      </c>
      <c r="W33" s="36">
        <v>189803</v>
      </c>
      <c r="X33" s="36">
        <v>264919</v>
      </c>
      <c r="Y33" s="19">
        <v>-75116</v>
      </c>
      <c r="Z33" s="20">
        <v>-28.35</v>
      </c>
      <c r="AA33" s="21">
        <v>264919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-2678887</v>
      </c>
      <c r="D35" s="17"/>
      <c r="E35" s="18">
        <v>-2805152</v>
      </c>
      <c r="F35" s="19">
        <v>-2805152</v>
      </c>
      <c r="G35" s="19"/>
      <c r="H35" s="19"/>
      <c r="I35" s="19"/>
      <c r="J35" s="19"/>
      <c r="K35" s="19">
        <v>-1136067</v>
      </c>
      <c r="L35" s="19"/>
      <c r="M35" s="19">
        <v>-666667</v>
      </c>
      <c r="N35" s="19">
        <v>-1802734</v>
      </c>
      <c r="O35" s="19"/>
      <c r="P35" s="19"/>
      <c r="Q35" s="19">
        <v>-766667</v>
      </c>
      <c r="R35" s="19">
        <v>-766667</v>
      </c>
      <c r="S35" s="19"/>
      <c r="T35" s="19"/>
      <c r="U35" s="19">
        <v>-666667</v>
      </c>
      <c r="V35" s="19">
        <v>-666667</v>
      </c>
      <c r="W35" s="19">
        <v>-3236068</v>
      </c>
      <c r="X35" s="19">
        <v>-2805152</v>
      </c>
      <c r="Y35" s="19">
        <v>-430916</v>
      </c>
      <c r="Z35" s="20">
        <v>15.36</v>
      </c>
      <c r="AA35" s="21">
        <v>-2805152</v>
      </c>
    </row>
    <row r="36" spans="1:27" ht="13.5">
      <c r="A36" s="23" t="s">
        <v>57</v>
      </c>
      <c r="B36" s="24"/>
      <c r="C36" s="25">
        <f aca="true" t="shared" si="2" ref="C36:Y36">SUM(C31:C35)</f>
        <v>-1263677</v>
      </c>
      <c r="D36" s="25">
        <f>SUM(D31:D35)</f>
        <v>0</v>
      </c>
      <c r="E36" s="26">
        <f t="shared" si="2"/>
        <v>-2623093</v>
      </c>
      <c r="F36" s="27">
        <f t="shared" si="2"/>
        <v>-2540233</v>
      </c>
      <c r="G36" s="27">
        <f t="shared" si="2"/>
        <v>0</v>
      </c>
      <c r="H36" s="27">
        <f t="shared" si="2"/>
        <v>-4280</v>
      </c>
      <c r="I36" s="27">
        <f t="shared" si="2"/>
        <v>11259</v>
      </c>
      <c r="J36" s="27">
        <f t="shared" si="2"/>
        <v>6979</v>
      </c>
      <c r="K36" s="27">
        <f t="shared" si="2"/>
        <v>-1113393</v>
      </c>
      <c r="L36" s="27">
        <f t="shared" si="2"/>
        <v>62374</v>
      </c>
      <c r="M36" s="27">
        <f t="shared" si="2"/>
        <v>-654437</v>
      </c>
      <c r="N36" s="27">
        <f t="shared" si="2"/>
        <v>-1705456</v>
      </c>
      <c r="O36" s="27">
        <f t="shared" si="2"/>
        <v>0</v>
      </c>
      <c r="P36" s="27">
        <f t="shared" si="2"/>
        <v>37098</v>
      </c>
      <c r="Q36" s="27">
        <f t="shared" si="2"/>
        <v>-794556</v>
      </c>
      <c r="R36" s="27">
        <f t="shared" si="2"/>
        <v>-757458</v>
      </c>
      <c r="S36" s="27">
        <f t="shared" si="2"/>
        <v>2999</v>
      </c>
      <c r="T36" s="27">
        <f t="shared" si="2"/>
        <v>61108</v>
      </c>
      <c r="U36" s="27">
        <f t="shared" si="2"/>
        <v>-654437</v>
      </c>
      <c r="V36" s="27">
        <f t="shared" si="2"/>
        <v>-590330</v>
      </c>
      <c r="W36" s="27">
        <f t="shared" si="2"/>
        <v>-3046265</v>
      </c>
      <c r="X36" s="27">
        <f t="shared" si="2"/>
        <v>-2540233</v>
      </c>
      <c r="Y36" s="27">
        <f t="shared" si="2"/>
        <v>-506032</v>
      </c>
      <c r="Z36" s="28">
        <f>+IF(X36&lt;&gt;0,+(Y36/X36)*100,0)</f>
        <v>19.92069231444517</v>
      </c>
      <c r="AA36" s="29">
        <f>SUM(AA31:AA35)</f>
        <v>-2540233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-1306958</v>
      </c>
      <c r="D38" s="31">
        <f>+D17+D27+D36</f>
        <v>0</v>
      </c>
      <c r="E38" s="32">
        <f t="shared" si="3"/>
        <v>325495</v>
      </c>
      <c r="F38" s="33">
        <f t="shared" si="3"/>
        <v>-25804007</v>
      </c>
      <c r="G38" s="33">
        <f t="shared" si="3"/>
        <v>370883</v>
      </c>
      <c r="H38" s="33">
        <f t="shared" si="3"/>
        <v>-7425374</v>
      </c>
      <c r="I38" s="33">
        <f t="shared" si="3"/>
        <v>5531895</v>
      </c>
      <c r="J38" s="33">
        <f t="shared" si="3"/>
        <v>-1522596</v>
      </c>
      <c r="K38" s="33">
        <f t="shared" si="3"/>
        <v>-4907240</v>
      </c>
      <c r="L38" s="33">
        <f t="shared" si="3"/>
        <v>-1980442</v>
      </c>
      <c r="M38" s="33">
        <f t="shared" si="3"/>
        <v>-8087280</v>
      </c>
      <c r="N38" s="33">
        <f t="shared" si="3"/>
        <v>-14974962</v>
      </c>
      <c r="O38" s="33">
        <f t="shared" si="3"/>
        <v>1846302</v>
      </c>
      <c r="P38" s="33">
        <f t="shared" si="3"/>
        <v>3575750</v>
      </c>
      <c r="Q38" s="33">
        <f t="shared" si="3"/>
        <v>7141628</v>
      </c>
      <c r="R38" s="33">
        <f t="shared" si="3"/>
        <v>12563680</v>
      </c>
      <c r="S38" s="33">
        <f t="shared" si="3"/>
        <v>-6474469</v>
      </c>
      <c r="T38" s="33">
        <f t="shared" si="3"/>
        <v>-11972103</v>
      </c>
      <c r="U38" s="33">
        <f t="shared" si="3"/>
        <v>-6393330</v>
      </c>
      <c r="V38" s="33">
        <f t="shared" si="3"/>
        <v>-24839902</v>
      </c>
      <c r="W38" s="33">
        <f t="shared" si="3"/>
        <v>-28773780</v>
      </c>
      <c r="X38" s="33">
        <f t="shared" si="3"/>
        <v>-25804007</v>
      </c>
      <c r="Y38" s="33">
        <f t="shared" si="3"/>
        <v>-2969773</v>
      </c>
      <c r="Z38" s="34">
        <f>+IF(X38&lt;&gt;0,+(Y38/X38)*100,0)</f>
        <v>11.50896060445186</v>
      </c>
      <c r="AA38" s="35">
        <f>+AA17+AA27+AA36</f>
        <v>-25804007</v>
      </c>
    </row>
    <row r="39" spans="1:27" ht="13.5">
      <c r="A39" s="22" t="s">
        <v>59</v>
      </c>
      <c r="B39" s="16"/>
      <c r="C39" s="31">
        <v>8103231</v>
      </c>
      <c r="D39" s="31"/>
      <c r="E39" s="32">
        <v>24989028</v>
      </c>
      <c r="F39" s="33">
        <v>39834510</v>
      </c>
      <c r="G39" s="33">
        <v>40648304</v>
      </c>
      <c r="H39" s="33">
        <v>41019187</v>
      </c>
      <c r="I39" s="33">
        <v>33593813</v>
      </c>
      <c r="J39" s="33">
        <v>40648304</v>
      </c>
      <c r="K39" s="33">
        <v>39125708</v>
      </c>
      <c r="L39" s="33">
        <v>34218468</v>
      </c>
      <c r="M39" s="33">
        <v>32238026</v>
      </c>
      <c r="N39" s="33">
        <v>39125708</v>
      </c>
      <c r="O39" s="33">
        <v>24150746</v>
      </c>
      <c r="P39" s="33">
        <v>25997048</v>
      </c>
      <c r="Q39" s="33">
        <v>29572798</v>
      </c>
      <c r="R39" s="33">
        <v>24150746</v>
      </c>
      <c r="S39" s="33">
        <v>36714426</v>
      </c>
      <c r="T39" s="33">
        <v>30239957</v>
      </c>
      <c r="U39" s="33">
        <v>18267854</v>
      </c>
      <c r="V39" s="33">
        <v>36714426</v>
      </c>
      <c r="W39" s="33">
        <v>40648304</v>
      </c>
      <c r="X39" s="33">
        <v>39834510</v>
      </c>
      <c r="Y39" s="33">
        <v>813794</v>
      </c>
      <c r="Z39" s="34">
        <v>2.04</v>
      </c>
      <c r="AA39" s="35">
        <v>39834510</v>
      </c>
    </row>
    <row r="40" spans="1:27" ht="13.5">
      <c r="A40" s="41" t="s">
        <v>60</v>
      </c>
      <c r="B40" s="42"/>
      <c r="C40" s="43">
        <v>6796273</v>
      </c>
      <c r="D40" s="43"/>
      <c r="E40" s="44">
        <v>25314524</v>
      </c>
      <c r="F40" s="45">
        <v>14030503</v>
      </c>
      <c r="G40" s="45">
        <v>41019187</v>
      </c>
      <c r="H40" s="45">
        <v>33593813</v>
      </c>
      <c r="I40" s="45">
        <v>39125708</v>
      </c>
      <c r="J40" s="45">
        <v>39125708</v>
      </c>
      <c r="K40" s="45">
        <v>34218468</v>
      </c>
      <c r="L40" s="45">
        <v>32238026</v>
      </c>
      <c r="M40" s="45">
        <v>24150746</v>
      </c>
      <c r="N40" s="45">
        <v>24150746</v>
      </c>
      <c r="O40" s="45">
        <v>25997048</v>
      </c>
      <c r="P40" s="45">
        <v>29572798</v>
      </c>
      <c r="Q40" s="45">
        <v>36714426</v>
      </c>
      <c r="R40" s="45">
        <v>25997048</v>
      </c>
      <c r="S40" s="45">
        <v>30239957</v>
      </c>
      <c r="T40" s="45">
        <v>18267854</v>
      </c>
      <c r="U40" s="45">
        <v>11874524</v>
      </c>
      <c r="V40" s="45">
        <v>11874524</v>
      </c>
      <c r="W40" s="45">
        <v>11874524</v>
      </c>
      <c r="X40" s="45">
        <v>14030503</v>
      </c>
      <c r="Y40" s="45">
        <v>-2155979</v>
      </c>
      <c r="Z40" s="46">
        <v>-15.37</v>
      </c>
      <c r="AA40" s="47">
        <v>14030503</v>
      </c>
    </row>
    <row r="41" spans="1:27" ht="13.5">
      <c r="A41" s="48" t="s">
        <v>115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116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Sephiri Tlhomeli</cp:lastModifiedBy>
  <dcterms:created xsi:type="dcterms:W3CDTF">2017-07-31T14:26:26Z</dcterms:created>
  <dcterms:modified xsi:type="dcterms:W3CDTF">2017-07-31T14:34:46Z</dcterms:modified>
  <cp:category/>
  <cp:version/>
  <cp:contentType/>
  <cp:contentStatus/>
</cp:coreProperties>
</file>