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'DC45'!$A$1:$AA$43</definedName>
    <definedName name="_xlnm.Print_Area" localSheetId="11">'DC6'!$A$1:$AA$43</definedName>
    <definedName name="_xlnm.Print_Area" localSheetId="20">'DC7'!$A$1:$AA$43</definedName>
    <definedName name="_xlnm.Print_Area" localSheetId="26">'DC8'!$A$1:$AA$43</definedName>
    <definedName name="_xlnm.Print_Area" localSheetId="31">'DC9'!$A$1:$AA$43</definedName>
    <definedName name="_xlnm.Print_Area" localSheetId="5">'NC061'!$A$1:$AA$43</definedName>
    <definedName name="_xlnm.Print_Area" localSheetId="6">'NC062'!$A$1:$AA$43</definedName>
    <definedName name="_xlnm.Print_Area" localSheetId="7">'NC064'!$A$1:$AA$43</definedName>
    <definedName name="_xlnm.Print_Area" localSheetId="8">'NC065'!$A$1:$AA$43</definedName>
    <definedName name="_xlnm.Print_Area" localSheetId="9">'NC066'!$A$1:$AA$43</definedName>
    <definedName name="_xlnm.Print_Area" localSheetId="10">'NC067'!$A$1:$AA$43</definedName>
    <definedName name="_xlnm.Print_Area" localSheetId="12">'NC071'!$A$1:$AA$43</definedName>
    <definedName name="_xlnm.Print_Area" localSheetId="13">'NC072'!$A$1:$AA$43</definedName>
    <definedName name="_xlnm.Print_Area" localSheetId="14">'NC073'!$A$1:$AA$43</definedName>
    <definedName name="_xlnm.Print_Area" localSheetId="15">'NC074'!$A$1:$AA$43</definedName>
    <definedName name="_xlnm.Print_Area" localSheetId="16">'NC075'!$A$1:$AA$43</definedName>
    <definedName name="_xlnm.Print_Area" localSheetId="17">'NC076'!$A$1:$AA$43</definedName>
    <definedName name="_xlnm.Print_Area" localSheetId="18">'NC077'!$A$1:$AA$43</definedName>
    <definedName name="_xlnm.Print_Area" localSheetId="19">'NC078'!$A$1:$AA$43</definedName>
    <definedName name="_xlnm.Print_Area" localSheetId="21">'NC082'!$A$1:$AA$43</definedName>
    <definedName name="_xlnm.Print_Area" localSheetId="22">'NC084'!$A$1:$AA$43</definedName>
    <definedName name="_xlnm.Print_Area" localSheetId="23">'NC085'!$A$1:$AA$43</definedName>
    <definedName name="_xlnm.Print_Area" localSheetId="24">'NC086'!$A$1:$AA$43</definedName>
    <definedName name="_xlnm.Print_Area" localSheetId="25">'NC087'!$A$1:$AA$43</definedName>
    <definedName name="_xlnm.Print_Area" localSheetId="27">'NC091'!$A$1:$AA$43</definedName>
    <definedName name="_xlnm.Print_Area" localSheetId="28">'NC092'!$A$1:$AA$43</definedName>
    <definedName name="_xlnm.Print_Area" localSheetId="29">'NC093'!$A$1:$AA$43</definedName>
    <definedName name="_xlnm.Print_Area" localSheetId="30">'NC094'!$A$1:$AA$43</definedName>
    <definedName name="_xlnm.Print_Area" localSheetId="1">'NC451'!$A$1:$AA$43</definedName>
    <definedName name="_xlnm.Print_Area" localSheetId="2">'NC452'!$A$1:$AA$43</definedName>
    <definedName name="_xlnm.Print_Area" localSheetId="3">'NC453'!$A$1:$AA$43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<sst xmlns="http://schemas.openxmlformats.org/spreadsheetml/2006/main" count="2208" uniqueCount="95">
  <si>
    <t>Northern Cape: Joe Morolong(NC451)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</si>
  <si>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</si>
  <si>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</si>
  <si>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</si>
  <si>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</si>
  <si>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</si>
  <si>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</si>
  <si>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</si>
  <si>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</si>
  <si>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</si>
  <si>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</si>
  <si>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</si>
  <si>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</si>
  <si>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</si>
  <si>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</si>
  <si>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</si>
  <si>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</si>
  <si>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</si>
  <si>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</si>
  <si>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</si>
  <si>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</si>
  <si>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</si>
  <si>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</si>
  <si>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</si>
  <si>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</si>
  <si>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</si>
  <si>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</si>
  <si>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</si>
  <si>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</si>
  <si>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</si>
  <si>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</si>
  <si>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</si>
  <si>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</si>
  <si>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</si>
  <si>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</si>
  <si>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</si>
  <si>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</si>
  <si>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</si>
  <si>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</si>
  <si>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</si>
  <si>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</si>
  <si>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</si>
  <si>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</si>
  <si>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</si>
  <si>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</si>
  <si>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</si>
  <si>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</si>
  <si>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</si>
  <si>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</si>
  <si>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</si>
  <si>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</si>
  <si>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</si>
  <si>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</si>
  <si>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</si>
  <si>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</si>
  <si>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</si>
  <si>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</si>
  <si>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</si>
  <si>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</si>
  <si>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</si>
  <si>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</si>
  <si>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4th Quarter ended 30 June 2017 (Figures Finalised as at 2017/07/28)</t>
  </si>
  <si>
    <t>Northern Cape: Gamagara(NC453) - Table C7 Quarterly Budget Statement - Cash Flows for 4th Quarter ended 30 June 2017 (Figures Finalised as at 2017/07/28)</t>
  </si>
  <si>
    <t>Northern Cape: John Taolo Gaetsewe(DC45) - Table C7 Quarterly Budget Statement - Cash Flows for 4th Quarter ended 30 June 2017 (Figures Finalised as at 2017/07/28)</t>
  </si>
  <si>
    <t>Northern Cape: Richtersveld(NC061) - Table C7 Quarterly Budget Statement - Cash Flows for 4th Quarter ended 30 June 2017 (Figures Finalised as at 2017/07/28)</t>
  </si>
  <si>
    <t>Northern Cape: Nama Khoi(NC062) - Table C7 Quarterly Budget Statement - Cash Flows for 4th Quarter ended 30 June 2017 (Figures Finalised as at 2017/07/28)</t>
  </si>
  <si>
    <t>Northern Cape: Kamiesberg(NC064) - Table C7 Quarterly Budget Statement - Cash Flows for 4th Quarter ended 30 June 2017 (Figures Finalised as at 2017/07/28)</t>
  </si>
  <si>
    <t>Northern Cape: Hantam(NC065) - Table C7 Quarterly Budget Statement - Cash Flows for 4th Quarter ended 30 June 2017 (Figures Finalised as at 2017/07/28)</t>
  </si>
  <si>
    <t>Northern Cape: Karoo Hoogland(NC066) - Table C7 Quarterly Budget Statement - Cash Flows for 4th Quarter ended 30 June 2017 (Figures Finalised as at 2017/07/28)</t>
  </si>
  <si>
    <t>Northern Cape: Khai-Ma(NC067) - Table C7 Quarterly Budget Statement - Cash Flows for 4th Quarter ended 30 June 2017 (Figures Finalised as at 2017/07/28)</t>
  </si>
  <si>
    <t>Northern Cape: Namakwa(DC6) - Table C7 Quarterly Budget Statement - Cash Flows for 4th Quarter ended 30 June 2017 (Figures Finalised as at 2017/07/28)</t>
  </si>
  <si>
    <t>Northern Cape: Ubuntu(NC071) - Table C7 Quarterly Budget Statement - Cash Flows for 4th Quarter ended 30 June 2017 (Figures Finalised as at 2017/07/28)</t>
  </si>
  <si>
    <t>Northern Cape: Umsobomvu(NC072) - Table C7 Quarterly Budget Statement - Cash Flows for 4th Quarter ended 30 June 2017 (Figures Finalised as at 2017/07/28)</t>
  </si>
  <si>
    <t>Northern Cape: Emthanjeni(NC073) - Table C7 Quarterly Budget Statement - Cash Flows for 4th Quarter ended 30 June 2017 (Figures Finalised as at 2017/07/28)</t>
  </si>
  <si>
    <t>Northern Cape: Kareeberg(NC074) - Table C7 Quarterly Budget Statement - Cash Flows for 4th Quarter ended 30 June 2017 (Figures Finalised as at 2017/07/28)</t>
  </si>
  <si>
    <t>Northern Cape: Renosterberg(NC075) - Table C7 Quarterly Budget Statement - Cash Flows for 4th Quarter ended 30 June 2017 (Figures Finalised as at 2017/07/28)</t>
  </si>
  <si>
    <t>Northern Cape: Thembelihle(NC076) - Table C7 Quarterly Budget Statement - Cash Flows for 4th Quarter ended 30 June 2017 (Figures Finalised as at 2017/07/28)</t>
  </si>
  <si>
    <t>Northern Cape: Siyathemba(NC077) - Table C7 Quarterly Budget Statement - Cash Flows for 4th Quarter ended 30 June 2017 (Figures Finalised as at 2017/07/28)</t>
  </si>
  <si>
    <t>Northern Cape: Siyancuma(NC078) - Table C7 Quarterly Budget Statement - Cash Flows for 4th Quarter ended 30 June 2017 (Figures Finalised as at 2017/07/28)</t>
  </si>
  <si>
    <t>Northern Cape: Pixley Ka Seme (Nc)(DC7) - Table C7 Quarterly Budget Statement - Cash Flows for 4th Quarter ended 30 June 2017 (Figures Finalised as at 2017/07/28)</t>
  </si>
  <si>
    <t>Northern Cape: !Kai! Garib(NC082) - Table C7 Quarterly Budget Statement - Cash Flows for 4th Quarter ended 30 June 2017 (Figures Finalised as at 2017/07/28)</t>
  </si>
  <si>
    <t>Northern Cape: !Kheis(NC084) - Table C7 Quarterly Budget Statement - Cash Flows for 4th Quarter ended 30 June 2017 (Figures Finalised as at 2017/07/28)</t>
  </si>
  <si>
    <t>Northern Cape: Tsantsabane(NC085) - Table C7 Quarterly Budget Statement - Cash Flows for 4th Quarter ended 30 June 2017 (Figures Finalised as at 2017/07/28)</t>
  </si>
  <si>
    <t>Northern Cape: Kgatelopele(NC086) - Table C7 Quarterly Budget Statement - Cash Flows for 4th Quarter ended 30 June 2017 (Figures Finalised as at 2017/07/28)</t>
  </si>
  <si>
    <t>Northern Cape: Dawid Kruiper(NC087) - Table C7 Quarterly Budget Statement - Cash Flows for 4th Quarter ended 30 June 2017 (Figures Finalised as at 2017/07/28)</t>
  </si>
  <si>
    <t>Northern Cape: Z F Mgcawu(DC8) - Table C7 Quarterly Budget Statement - Cash Flows for 4th Quarter ended 30 June 2017 (Figures Finalised as at 2017/07/28)</t>
  </si>
  <si>
    <t>Northern Cape: Sol Plaatje(NC091) - Table C7 Quarterly Budget Statement - Cash Flows for 4th Quarter ended 30 June 2017 (Figures Finalised as at 2017/07/28)</t>
  </si>
  <si>
    <t>Northern Cape: Dikgatlong(NC092) - Table C7 Quarterly Budget Statement - Cash Flows for 4th Quarter ended 30 June 2017 (Figures Finalised as at 2017/07/28)</t>
  </si>
  <si>
    <t>Northern Cape: Magareng(NC093) - Table C7 Quarterly Budget Statement - Cash Flows for 4th Quarter ended 30 June 2017 (Figures Finalised as at 2017/07/28)</t>
  </si>
  <si>
    <t>Northern Cape: Phokwane(NC094) - Table C7 Quarterly Budget Statement - Cash Flows for 4th Quarter ended 30 June 2017 (Figures Finalised as at 2017/07/28)</t>
  </si>
  <si>
    <t>Northern Cape: Frances Baard(DC9)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</si>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</sst>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957881539</v>
      </c>
      <c r="D6" s="17"/>
      <c r="E6" s="18">
        <v>1098057387</v>
      </c>
      <c r="F6" s="19">
        <v>834483860</v>
      </c>
      <c r="G6" s="19">
        <v>404469700</v>
      </c>
      <c r="H6" s="19">
        <v>-205808312</v>
      </c>
      <c r="I6" s="19">
        <v>59121957</v>
      </c>
      <c r="J6" s="19">
        <v>257783345</v>
      </c>
      <c r="K6" s="19">
        <v>145834536</v>
      </c>
      <c r="L6" s="19">
        <v>44447907</v>
      </c>
      <c r="M6" s="19">
        <v>40404380</v>
      </c>
      <c r="N6" s="19">
        <v>230686823</v>
      </c>
      <c r="O6" s="19">
        <v>66280734</v>
      </c>
      <c r="P6" s="19">
        <v>45507124</v>
      </c>
      <c r="Q6" s="19">
        <v>60634557</v>
      </c>
      <c r="R6" s="19">
        <v>172422415</v>
      </c>
      <c r="S6" s="19">
        <v>43830067</v>
      </c>
      <c r="T6" s="19">
        <v>61310025</v>
      </c>
      <c r="U6" s="19">
        <v>36709776</v>
      </c>
      <c r="V6" s="19">
        <v>141849868</v>
      </c>
      <c r="W6" s="19">
        <v>802742451</v>
      </c>
      <c r="X6" s="19">
        <v>834483860</v>
      </c>
      <c r="Y6" s="19">
        <v>-31741409</v>
      </c>
      <c r="Z6" s="20">
        <v>-3.8</v>
      </c>
      <c r="AA6" s="21">
        <v>834483860</v>
      </c>
    </row>
    <row r="7" spans="1:27" ht="13.5">
      <c r="A7" s="22" t="s">
        <v>34</v>
      </c>
      <c r="B7" s="16"/>
      <c r="C7" s="17">
        <v>1725198900</v>
      </c>
      <c r="D7" s="17"/>
      <c r="E7" s="18">
        <v>2748595668</v>
      </c>
      <c r="F7" s="19">
        <v>2633094308</v>
      </c>
      <c r="G7" s="19">
        <v>179255219</v>
      </c>
      <c r="H7" s="19">
        <v>101624846</v>
      </c>
      <c r="I7" s="19">
        <v>176435834</v>
      </c>
      <c r="J7" s="19">
        <v>457315899</v>
      </c>
      <c r="K7" s="19">
        <v>176404643</v>
      </c>
      <c r="L7" s="19">
        <v>171161243</v>
      </c>
      <c r="M7" s="19">
        <v>163006545</v>
      </c>
      <c r="N7" s="19">
        <v>510572431</v>
      </c>
      <c r="O7" s="19">
        <v>173267804</v>
      </c>
      <c r="P7" s="19">
        <v>183741465</v>
      </c>
      <c r="Q7" s="19">
        <v>214899966</v>
      </c>
      <c r="R7" s="19">
        <v>571909235</v>
      </c>
      <c r="S7" s="19">
        <v>195241185</v>
      </c>
      <c r="T7" s="19">
        <v>183311131</v>
      </c>
      <c r="U7" s="19">
        <v>254994323</v>
      </c>
      <c r="V7" s="19">
        <v>633546639</v>
      </c>
      <c r="W7" s="19">
        <v>2173344204</v>
      </c>
      <c r="X7" s="19">
        <v>2633094308</v>
      </c>
      <c r="Y7" s="19">
        <v>-459750104</v>
      </c>
      <c r="Z7" s="20">
        <v>-17.46</v>
      </c>
      <c r="AA7" s="21">
        <v>2633094308</v>
      </c>
    </row>
    <row r="8" spans="1:27" ht="13.5">
      <c r="A8" s="22" t="s">
        <v>35</v>
      </c>
      <c r="B8" s="16"/>
      <c r="C8" s="17">
        <v>164394527</v>
      </c>
      <c r="D8" s="17"/>
      <c r="E8" s="18">
        <v>323872803</v>
      </c>
      <c r="F8" s="19">
        <v>344295700</v>
      </c>
      <c r="G8" s="19">
        <v>38581968</v>
      </c>
      <c r="H8" s="19">
        <v>52622053</v>
      </c>
      <c r="I8" s="19">
        <v>39592945</v>
      </c>
      <c r="J8" s="19">
        <v>130796966</v>
      </c>
      <c r="K8" s="19">
        <v>48510232</v>
      </c>
      <c r="L8" s="19">
        <v>34926517</v>
      </c>
      <c r="M8" s="19">
        <v>93088130</v>
      </c>
      <c r="N8" s="19">
        <v>176524879</v>
      </c>
      <c r="O8" s="19">
        <v>27535568</v>
      </c>
      <c r="P8" s="19">
        <v>29448631</v>
      </c>
      <c r="Q8" s="19">
        <v>38620060</v>
      </c>
      <c r="R8" s="19">
        <v>95604259</v>
      </c>
      <c r="S8" s="19">
        <v>40231925</v>
      </c>
      <c r="T8" s="19">
        <v>41400397</v>
      </c>
      <c r="U8" s="19">
        <v>48379244</v>
      </c>
      <c r="V8" s="19">
        <v>130011566</v>
      </c>
      <c r="W8" s="19">
        <v>532937670</v>
      </c>
      <c r="X8" s="19">
        <v>344295700</v>
      </c>
      <c r="Y8" s="19">
        <v>188641970</v>
      </c>
      <c r="Z8" s="20">
        <v>54.79</v>
      </c>
      <c r="AA8" s="21">
        <v>344295700</v>
      </c>
    </row>
    <row r="9" spans="1:27" ht="13.5">
      <c r="A9" s="22" t="s">
        <v>36</v>
      </c>
      <c r="B9" s="16"/>
      <c r="C9" s="17">
        <v>1390066620</v>
      </c>
      <c r="D9" s="17"/>
      <c r="E9" s="18">
        <v>1671190563</v>
      </c>
      <c r="F9" s="19">
        <v>1674906643</v>
      </c>
      <c r="G9" s="19">
        <v>529558299</v>
      </c>
      <c r="H9" s="19">
        <v>75503108</v>
      </c>
      <c r="I9" s="19">
        <v>37492938</v>
      </c>
      <c r="J9" s="19">
        <v>642554345</v>
      </c>
      <c r="K9" s="19">
        <v>31227964</v>
      </c>
      <c r="L9" s="19">
        <v>29639063</v>
      </c>
      <c r="M9" s="19">
        <v>405063542</v>
      </c>
      <c r="N9" s="19">
        <v>465930569</v>
      </c>
      <c r="O9" s="19">
        <v>37060339</v>
      </c>
      <c r="P9" s="19">
        <v>27980476</v>
      </c>
      <c r="Q9" s="19">
        <v>371222476</v>
      </c>
      <c r="R9" s="19">
        <v>436263291</v>
      </c>
      <c r="S9" s="19">
        <v>26751256</v>
      </c>
      <c r="T9" s="19">
        <v>11557924</v>
      </c>
      <c r="U9" s="19">
        <v>96442277</v>
      </c>
      <c r="V9" s="19">
        <v>134751457</v>
      </c>
      <c r="W9" s="19">
        <v>1679499662</v>
      </c>
      <c r="X9" s="19">
        <v>1674906643</v>
      </c>
      <c r="Y9" s="19">
        <v>4593019</v>
      </c>
      <c r="Z9" s="20">
        <v>0.27</v>
      </c>
      <c r="AA9" s="21">
        <v>1674906643</v>
      </c>
    </row>
    <row r="10" spans="1:27" ht="13.5">
      <c r="A10" s="22" t="s">
        <v>37</v>
      </c>
      <c r="B10" s="16"/>
      <c r="C10" s="17">
        <v>535956299</v>
      </c>
      <c r="D10" s="17"/>
      <c r="E10" s="18">
        <v>817678904</v>
      </c>
      <c r="F10" s="19">
        <v>809587644</v>
      </c>
      <c r="G10" s="19">
        <v>164334500</v>
      </c>
      <c r="H10" s="19">
        <v>39761191</v>
      </c>
      <c r="I10" s="19">
        <v>17072737</v>
      </c>
      <c r="J10" s="19">
        <v>221168428</v>
      </c>
      <c r="K10" s="19">
        <v>92177409</v>
      </c>
      <c r="L10" s="19">
        <v>21929371</v>
      </c>
      <c r="M10" s="19">
        <v>153371740</v>
      </c>
      <c r="N10" s="19">
        <v>267478520</v>
      </c>
      <c r="O10" s="19">
        <v>42753504</v>
      </c>
      <c r="P10" s="19">
        <v>23844828</v>
      </c>
      <c r="Q10" s="19">
        <v>153973525</v>
      </c>
      <c r="R10" s="19">
        <v>220571857</v>
      </c>
      <c r="S10" s="19">
        <v>2355532</v>
      </c>
      <c r="T10" s="19">
        <v>1598930</v>
      </c>
      <c r="U10" s="19">
        <v>1361019</v>
      </c>
      <c r="V10" s="19">
        <v>5315481</v>
      </c>
      <c r="W10" s="19">
        <v>714534286</v>
      </c>
      <c r="X10" s="19">
        <v>809587644</v>
      </c>
      <c r="Y10" s="19">
        <v>-95053358</v>
      </c>
      <c r="Z10" s="20">
        <v>-11.74</v>
      </c>
      <c r="AA10" s="21">
        <v>809587644</v>
      </c>
    </row>
    <row r="11" spans="1:27" ht="13.5">
      <c r="A11" s="22" t="s">
        <v>38</v>
      </c>
      <c r="B11" s="16"/>
      <c r="C11" s="17">
        <v>199321174</v>
      </c>
      <c r="D11" s="17"/>
      <c r="E11" s="18">
        <v>133771510</v>
      </c>
      <c r="F11" s="19">
        <v>218545289</v>
      </c>
      <c r="G11" s="19">
        <v>14504298</v>
      </c>
      <c r="H11" s="19">
        <v>16579986</v>
      </c>
      <c r="I11" s="19">
        <v>17240074</v>
      </c>
      <c r="J11" s="19">
        <v>48324358</v>
      </c>
      <c r="K11" s="19">
        <v>25942563</v>
      </c>
      <c r="L11" s="19">
        <v>15873068</v>
      </c>
      <c r="M11" s="19">
        <v>20509672</v>
      </c>
      <c r="N11" s="19">
        <v>62325303</v>
      </c>
      <c r="O11" s="19">
        <v>19726776</v>
      </c>
      <c r="P11" s="19">
        <v>18057928</v>
      </c>
      <c r="Q11" s="19">
        <v>25415335</v>
      </c>
      <c r="R11" s="19">
        <v>63200039</v>
      </c>
      <c r="S11" s="19">
        <v>25542177</v>
      </c>
      <c r="T11" s="19">
        <v>15039762</v>
      </c>
      <c r="U11" s="19">
        <v>26231405</v>
      </c>
      <c r="V11" s="19">
        <v>66813344</v>
      </c>
      <c r="W11" s="19">
        <v>240663044</v>
      </c>
      <c r="X11" s="19">
        <v>218545289</v>
      </c>
      <c r="Y11" s="19">
        <v>22117755</v>
      </c>
      <c r="Z11" s="20">
        <v>10.12</v>
      </c>
      <c r="AA11" s="21">
        <v>218545289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-4034919614</v>
      </c>
      <c r="D14" s="17"/>
      <c r="E14" s="18">
        <v>-5362094185</v>
      </c>
      <c r="F14" s="19">
        <v>-5412795177</v>
      </c>
      <c r="G14" s="19">
        <v>-606671654</v>
      </c>
      <c r="H14" s="19">
        <v>-412683590</v>
      </c>
      <c r="I14" s="19">
        <v>-438782155</v>
      </c>
      <c r="J14" s="19">
        <v>-1458137399</v>
      </c>
      <c r="K14" s="19">
        <v>-407830892</v>
      </c>
      <c r="L14" s="19">
        <v>-432187074</v>
      </c>
      <c r="M14" s="19">
        <v>-634533614</v>
      </c>
      <c r="N14" s="19">
        <v>-1474551580</v>
      </c>
      <c r="O14" s="19">
        <v>-287288211</v>
      </c>
      <c r="P14" s="19">
        <v>-351076924</v>
      </c>
      <c r="Q14" s="19">
        <v>-555039004</v>
      </c>
      <c r="R14" s="19">
        <v>-1193404139</v>
      </c>
      <c r="S14" s="19">
        <v>-399565992</v>
      </c>
      <c r="T14" s="19">
        <v>-366543482</v>
      </c>
      <c r="U14" s="19">
        <v>-360749542</v>
      </c>
      <c r="V14" s="19">
        <v>-1126859016</v>
      </c>
      <c r="W14" s="19">
        <v>-5252952134</v>
      </c>
      <c r="X14" s="19">
        <v>-5412795177</v>
      </c>
      <c r="Y14" s="19">
        <v>159843043</v>
      </c>
      <c r="Z14" s="20">
        <v>-2.95</v>
      </c>
      <c r="AA14" s="21">
        <v>-5412795177</v>
      </c>
    </row>
    <row r="15" spans="1:27" ht="13.5">
      <c r="A15" s="22" t="s">
        <v>42</v>
      </c>
      <c r="B15" s="16"/>
      <c r="C15" s="17">
        <v>-97668325</v>
      </c>
      <c r="D15" s="17"/>
      <c r="E15" s="18">
        <v>-76377839</v>
      </c>
      <c r="F15" s="19">
        <v>-100665240</v>
      </c>
      <c r="G15" s="19">
        <v>-1825066</v>
      </c>
      <c r="H15" s="19">
        <v>-3273510</v>
      </c>
      <c r="I15" s="19">
        <v>-3576303</v>
      </c>
      <c r="J15" s="19">
        <v>-8674879</v>
      </c>
      <c r="K15" s="19">
        <v>-1323870</v>
      </c>
      <c r="L15" s="19">
        <v>-2068698</v>
      </c>
      <c r="M15" s="19">
        <v>-22913484</v>
      </c>
      <c r="N15" s="19">
        <v>-26306052</v>
      </c>
      <c r="O15" s="19">
        <v>-2436603</v>
      </c>
      <c r="P15" s="19">
        <v>-4680246</v>
      </c>
      <c r="Q15" s="19">
        <v>-4497156</v>
      </c>
      <c r="R15" s="19">
        <v>-11614005</v>
      </c>
      <c r="S15" s="19">
        <v>-897788</v>
      </c>
      <c r="T15" s="19">
        <v>-1235983</v>
      </c>
      <c r="U15" s="19">
        <v>-21414830</v>
      </c>
      <c r="V15" s="19">
        <v>-23548601</v>
      </c>
      <c r="W15" s="19">
        <v>-70143537</v>
      </c>
      <c r="X15" s="19">
        <v>-100665240</v>
      </c>
      <c r="Y15" s="19">
        <v>30521703</v>
      </c>
      <c r="Z15" s="20">
        <v>-30.32</v>
      </c>
      <c r="AA15" s="21">
        <v>-100665240</v>
      </c>
    </row>
    <row r="16" spans="1:27" ht="13.5">
      <c r="A16" s="22" t="s">
        <v>43</v>
      </c>
      <c r="B16" s="16"/>
      <c r="C16" s="17">
        <v>-148532171</v>
      </c>
      <c r="D16" s="17"/>
      <c r="E16" s="18">
        <v>-169716943</v>
      </c>
      <c r="F16" s="19">
        <v>-216936816</v>
      </c>
      <c r="G16" s="19">
        <v>-8898204</v>
      </c>
      <c r="H16" s="19">
        <v>-8864814</v>
      </c>
      <c r="I16" s="19">
        <v>-5941488</v>
      </c>
      <c r="J16" s="19">
        <v>-23704506</v>
      </c>
      <c r="K16" s="19">
        <v>-14157165</v>
      </c>
      <c r="L16" s="19">
        <v>-8548019</v>
      </c>
      <c r="M16" s="19">
        <v>-17434560</v>
      </c>
      <c r="N16" s="19">
        <v>-40139744</v>
      </c>
      <c r="O16" s="19">
        <v>-9881051</v>
      </c>
      <c r="P16" s="19">
        <v>-11927373</v>
      </c>
      <c r="Q16" s="19">
        <v>-15489191</v>
      </c>
      <c r="R16" s="19">
        <v>-37297615</v>
      </c>
      <c r="S16" s="19">
        <v>-10704566</v>
      </c>
      <c r="T16" s="19">
        <v>-10578557</v>
      </c>
      <c r="U16" s="19">
        <v>-36647150</v>
      </c>
      <c r="V16" s="19">
        <v>-57930273</v>
      </c>
      <c r="W16" s="19">
        <v>-159072138</v>
      </c>
      <c r="X16" s="19">
        <v>-216936816</v>
      </c>
      <c r="Y16" s="19">
        <v>57864678</v>
      </c>
      <c r="Z16" s="20">
        <v>-26.67</v>
      </c>
      <c r="AA16" s="21">
        <v>-216936816</v>
      </c>
    </row>
    <row r="17" spans="1:27" ht="13.5">
      <c r="A17" s="23" t="s">
        <v>44</v>
      </c>
      <c r="B17" s="24"/>
      <c r="C17" s="25">
        <f aca="true" t="shared" si="0" ref="C17:Y17">SUM(C6:C16)</f>
        <v>691698949</v>
      </c>
      <c r="D17" s="25">
        <f>SUM(D6:D16)</f>
        <v>0</v>
      </c>
      <c r="E17" s="26">
        <f t="shared" si="0"/>
        <v>1184977868</v>
      </c>
      <c r="F17" s="27">
        <f t="shared" si="0"/>
        <v>784516211</v>
      </c>
      <c r="G17" s="27">
        <f t="shared" si="0"/>
        <v>713309060</v>
      </c>
      <c r="H17" s="27">
        <f t="shared" si="0"/>
        <v>-344539042</v>
      </c>
      <c r="I17" s="27">
        <f t="shared" si="0"/>
        <v>-101343461</v>
      </c>
      <c r="J17" s="27">
        <f t="shared" si="0"/>
        <v>267426557</v>
      </c>
      <c r="K17" s="27">
        <f t="shared" si="0"/>
        <v>96785420</v>
      </c>
      <c r="L17" s="27">
        <f t="shared" si="0"/>
        <v>-124826622</v>
      </c>
      <c r="M17" s="27">
        <f t="shared" si="0"/>
        <v>200562351</v>
      </c>
      <c r="N17" s="27">
        <f t="shared" si="0"/>
        <v>172521149</v>
      </c>
      <c r="O17" s="27">
        <f t="shared" si="0"/>
        <v>67018860</v>
      </c>
      <c r="P17" s="27">
        <f t="shared" si="0"/>
        <v>-39104091</v>
      </c>
      <c r="Q17" s="27">
        <f t="shared" si="0"/>
        <v>289740568</v>
      </c>
      <c r="R17" s="27">
        <f t="shared" si="0"/>
        <v>317655337</v>
      </c>
      <c r="S17" s="27">
        <f t="shared" si="0"/>
        <v>-77216204</v>
      </c>
      <c r="T17" s="27">
        <f t="shared" si="0"/>
        <v>-64139853</v>
      </c>
      <c r="U17" s="27">
        <f t="shared" si="0"/>
        <v>45306522</v>
      </c>
      <c r="V17" s="27">
        <f t="shared" si="0"/>
        <v>-96049535</v>
      </c>
      <c r="W17" s="27">
        <f t="shared" si="0"/>
        <v>661553508</v>
      </c>
      <c r="X17" s="27">
        <f t="shared" si="0"/>
        <v>784516211</v>
      </c>
      <c r="Y17" s="27">
        <f t="shared" si="0"/>
        <v>-122962703</v>
      </c>
      <c r="Z17" s="28">
        <f>+IF(X17&lt;&gt;0,+(Y17/X17)*100,0)</f>
        <v>-15.673698169125533</v>
      </c>
      <c r="AA17" s="29">
        <f>SUM(AA6:AA16)</f>
        <v>784516211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13274460</v>
      </c>
      <c r="D21" s="17"/>
      <c r="E21" s="18">
        <v>129238451</v>
      </c>
      <c r="F21" s="19">
        <v>46611256</v>
      </c>
      <c r="G21" s="36">
        <v>369422</v>
      </c>
      <c r="H21" s="36">
        <v>1644857</v>
      </c>
      <c r="I21" s="36">
        <v>1781029</v>
      </c>
      <c r="J21" s="19">
        <v>3795308</v>
      </c>
      <c r="K21" s="36">
        <v>689621</v>
      </c>
      <c r="L21" s="36">
        <v>4376282</v>
      </c>
      <c r="M21" s="19">
        <v>73675</v>
      </c>
      <c r="N21" s="36">
        <v>5139578</v>
      </c>
      <c r="O21" s="36">
        <v>322199</v>
      </c>
      <c r="P21" s="36">
        <v>230130</v>
      </c>
      <c r="Q21" s="19">
        <v>381821</v>
      </c>
      <c r="R21" s="36">
        <v>934150</v>
      </c>
      <c r="S21" s="36">
        <v>1522947</v>
      </c>
      <c r="T21" s="19">
        <v>-99309</v>
      </c>
      <c r="U21" s="36">
        <v>3408354</v>
      </c>
      <c r="V21" s="36">
        <v>4831992</v>
      </c>
      <c r="W21" s="36">
        <v>14701028</v>
      </c>
      <c r="X21" s="19">
        <v>46611256</v>
      </c>
      <c r="Y21" s="36">
        <v>-31910228</v>
      </c>
      <c r="Z21" s="37">
        <v>-68.46</v>
      </c>
      <c r="AA21" s="38">
        <v>46611256</v>
      </c>
    </row>
    <row r="22" spans="1:27" ht="13.5">
      <c r="A22" s="22" t="s">
        <v>47</v>
      </c>
      <c r="B22" s="16"/>
      <c r="C22" s="17">
        <v>475734</v>
      </c>
      <c r="D22" s="17"/>
      <c r="E22" s="39">
        <v>8490</v>
      </c>
      <c r="F22" s="36">
        <v>2094673</v>
      </c>
      <c r="G22" s="19">
        <v>1827942</v>
      </c>
      <c r="H22" s="19">
        <v>536063</v>
      </c>
      <c r="I22" s="19">
        <v>-2402312</v>
      </c>
      <c r="J22" s="19">
        <v>-38307</v>
      </c>
      <c r="K22" s="19">
        <v>7239789</v>
      </c>
      <c r="L22" s="19">
        <v>-3526410</v>
      </c>
      <c r="M22" s="36">
        <v>-1472280</v>
      </c>
      <c r="N22" s="19">
        <v>2241099</v>
      </c>
      <c r="O22" s="19">
        <v>2886124</v>
      </c>
      <c r="P22" s="19">
        <v>-120355</v>
      </c>
      <c r="Q22" s="19">
        <v>-13047856</v>
      </c>
      <c r="R22" s="19">
        <v>-10282087</v>
      </c>
      <c r="S22" s="19">
        <v>3727407</v>
      </c>
      <c r="T22" s="36">
        <v>-704034</v>
      </c>
      <c r="U22" s="19">
        <v>-1962042</v>
      </c>
      <c r="V22" s="19">
        <v>1061331</v>
      </c>
      <c r="W22" s="19">
        <v>-7017964</v>
      </c>
      <c r="X22" s="19">
        <v>2094673</v>
      </c>
      <c r="Y22" s="19">
        <v>-9112637</v>
      </c>
      <c r="Z22" s="20">
        <v>-435.04</v>
      </c>
      <c r="AA22" s="21">
        <v>2094673</v>
      </c>
    </row>
    <row r="23" spans="1:27" ht="13.5">
      <c r="A23" s="22" t="s">
        <v>48</v>
      </c>
      <c r="B23" s="16"/>
      <c r="C23" s="40">
        <v>30093313</v>
      </c>
      <c r="D23" s="40"/>
      <c r="E23" s="18">
        <v>17078</v>
      </c>
      <c r="F23" s="19">
        <v>38414551</v>
      </c>
      <c r="G23" s="36">
        <v>15130004</v>
      </c>
      <c r="H23" s="36">
        <v>-14695</v>
      </c>
      <c r="I23" s="36">
        <v>5971848</v>
      </c>
      <c r="J23" s="19">
        <v>21087157</v>
      </c>
      <c r="K23" s="36">
        <v>3754284</v>
      </c>
      <c r="L23" s="36">
        <v>10493585</v>
      </c>
      <c r="M23" s="19">
        <v>6320855</v>
      </c>
      <c r="N23" s="36">
        <v>20568724</v>
      </c>
      <c r="O23" s="36">
        <v>-3408602</v>
      </c>
      <c r="P23" s="36">
        <v>-2431176</v>
      </c>
      <c r="Q23" s="19">
        <v>5632135</v>
      </c>
      <c r="R23" s="36">
        <v>-207643</v>
      </c>
      <c r="S23" s="36">
        <v>8588099</v>
      </c>
      <c r="T23" s="19">
        <v>4821147</v>
      </c>
      <c r="U23" s="36">
        <v>5408288</v>
      </c>
      <c r="V23" s="36">
        <v>18817534</v>
      </c>
      <c r="W23" s="36">
        <v>60265772</v>
      </c>
      <c r="X23" s="19">
        <v>38414551</v>
      </c>
      <c r="Y23" s="36">
        <v>21851221</v>
      </c>
      <c r="Z23" s="37">
        <v>56.88</v>
      </c>
      <c r="AA23" s="38">
        <v>38414551</v>
      </c>
    </row>
    <row r="24" spans="1:27" ht="13.5">
      <c r="A24" s="22" t="s">
        <v>49</v>
      </c>
      <c r="B24" s="16"/>
      <c r="C24" s="17">
        <v>179149</v>
      </c>
      <c r="D24" s="17"/>
      <c r="E24" s="18">
        <v>66978</v>
      </c>
      <c r="F24" s="19">
        <v>27509245</v>
      </c>
      <c r="G24" s="19">
        <v>28979946</v>
      </c>
      <c r="H24" s="19">
        <v>4158278</v>
      </c>
      <c r="I24" s="19">
        <v>-776511</v>
      </c>
      <c r="J24" s="19">
        <v>32361713</v>
      </c>
      <c r="K24" s="19">
        <v>-1696955</v>
      </c>
      <c r="L24" s="19">
        <v>-1819060</v>
      </c>
      <c r="M24" s="19">
        <v>12995240</v>
      </c>
      <c r="N24" s="19">
        <v>9479225</v>
      </c>
      <c r="O24" s="19">
        <v>9454089</v>
      </c>
      <c r="P24" s="19">
        <v>8115358</v>
      </c>
      <c r="Q24" s="19">
        <v>1696514</v>
      </c>
      <c r="R24" s="19">
        <v>19265961</v>
      </c>
      <c r="S24" s="19">
        <v>-477327</v>
      </c>
      <c r="T24" s="19">
        <v>-3122362</v>
      </c>
      <c r="U24" s="19">
        <v>-3091932</v>
      </c>
      <c r="V24" s="19">
        <v>-6691621</v>
      </c>
      <c r="W24" s="19">
        <v>54415278</v>
      </c>
      <c r="X24" s="19">
        <v>27509245</v>
      </c>
      <c r="Y24" s="19">
        <v>26906033</v>
      </c>
      <c r="Z24" s="20">
        <v>97.81</v>
      </c>
      <c r="AA24" s="21">
        <v>27509245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-697488621</v>
      </c>
      <c r="D26" s="17"/>
      <c r="E26" s="18">
        <v>-1031173725</v>
      </c>
      <c r="F26" s="19">
        <v>-858484493</v>
      </c>
      <c r="G26" s="19">
        <v>32081532</v>
      </c>
      <c r="H26" s="19">
        <v>-96538481</v>
      </c>
      <c r="I26" s="19">
        <v>-53741949</v>
      </c>
      <c r="J26" s="19">
        <v>-118198898</v>
      </c>
      <c r="K26" s="19">
        <v>-52473353</v>
      </c>
      <c r="L26" s="19">
        <v>-50950952</v>
      </c>
      <c r="M26" s="19">
        <v>-90025664</v>
      </c>
      <c r="N26" s="19">
        <v>-193449969</v>
      </c>
      <c r="O26" s="19">
        <v>-31866593</v>
      </c>
      <c r="P26" s="19">
        <v>-31028674</v>
      </c>
      <c r="Q26" s="19">
        <v>-66740915</v>
      </c>
      <c r="R26" s="19">
        <v>-129636182</v>
      </c>
      <c r="S26" s="19">
        <v>-52899765</v>
      </c>
      <c r="T26" s="19">
        <v>-72931766</v>
      </c>
      <c r="U26" s="19">
        <v>-94026474</v>
      </c>
      <c r="V26" s="19">
        <v>-219858005</v>
      </c>
      <c r="W26" s="19">
        <v>-661143054</v>
      </c>
      <c r="X26" s="19">
        <v>-858484493</v>
      </c>
      <c r="Y26" s="19">
        <v>197341439</v>
      </c>
      <c r="Z26" s="20">
        <v>-22.99</v>
      </c>
      <c r="AA26" s="21">
        <v>-858484493</v>
      </c>
    </row>
    <row r="27" spans="1:27" ht="13.5">
      <c r="A27" s="23" t="s">
        <v>51</v>
      </c>
      <c r="B27" s="24"/>
      <c r="C27" s="25">
        <f aca="true" t="shared" si="1" ref="C27:Y27">SUM(C21:C26)</f>
        <v>-653465965</v>
      </c>
      <c r="D27" s="25">
        <f>SUM(D21:D26)</f>
        <v>0</v>
      </c>
      <c r="E27" s="26">
        <f t="shared" si="1"/>
        <v>-901842728</v>
      </c>
      <c r="F27" s="27">
        <f t="shared" si="1"/>
        <v>-743854768</v>
      </c>
      <c r="G27" s="27">
        <f t="shared" si="1"/>
        <v>78388846</v>
      </c>
      <c r="H27" s="27">
        <f t="shared" si="1"/>
        <v>-90213978</v>
      </c>
      <c r="I27" s="27">
        <f t="shared" si="1"/>
        <v>-49167895</v>
      </c>
      <c r="J27" s="27">
        <f t="shared" si="1"/>
        <v>-60993027</v>
      </c>
      <c r="K27" s="27">
        <f t="shared" si="1"/>
        <v>-42486614</v>
      </c>
      <c r="L27" s="27">
        <f t="shared" si="1"/>
        <v>-41426555</v>
      </c>
      <c r="M27" s="27">
        <f t="shared" si="1"/>
        <v>-72108174</v>
      </c>
      <c r="N27" s="27">
        <f t="shared" si="1"/>
        <v>-156021343</v>
      </c>
      <c r="O27" s="27">
        <f t="shared" si="1"/>
        <v>-22612783</v>
      </c>
      <c r="P27" s="27">
        <f t="shared" si="1"/>
        <v>-25234717</v>
      </c>
      <c r="Q27" s="27">
        <f t="shared" si="1"/>
        <v>-72078301</v>
      </c>
      <c r="R27" s="27">
        <f t="shared" si="1"/>
        <v>-119925801</v>
      </c>
      <c r="S27" s="27">
        <f t="shared" si="1"/>
        <v>-39538639</v>
      </c>
      <c r="T27" s="27">
        <f t="shared" si="1"/>
        <v>-72036324</v>
      </c>
      <c r="U27" s="27">
        <f t="shared" si="1"/>
        <v>-90263806</v>
      </c>
      <c r="V27" s="27">
        <f t="shared" si="1"/>
        <v>-201838769</v>
      </c>
      <c r="W27" s="27">
        <f t="shared" si="1"/>
        <v>-538778940</v>
      </c>
      <c r="X27" s="27">
        <f t="shared" si="1"/>
        <v>-743854768</v>
      </c>
      <c r="Y27" s="27">
        <f t="shared" si="1"/>
        <v>205075828</v>
      </c>
      <c r="Z27" s="28">
        <f>+IF(X27&lt;&gt;0,+(Y27/X27)*100,0)</f>
        <v>-27.569337029510038</v>
      </c>
      <c r="AA27" s="29">
        <f>SUM(AA21:AA26)</f>
        <v>-743854768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180236</v>
      </c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>
        <v>4676988</v>
      </c>
      <c r="D32" s="17"/>
      <c r="E32" s="18">
        <v>2500000</v>
      </c>
      <c r="F32" s="19">
        <v>2500000</v>
      </c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2299429</v>
      </c>
      <c r="V32" s="19">
        <v>2299429</v>
      </c>
      <c r="W32" s="19">
        <v>417538</v>
      </c>
      <c r="X32" s="19">
        <v>2500000</v>
      </c>
      <c r="Y32" s="19">
        <v>-2082462</v>
      </c>
      <c r="Z32" s="20">
        <v>-83.3</v>
      </c>
      <c r="AA32" s="21">
        <v>2500000</v>
      </c>
    </row>
    <row r="33" spans="1:27" ht="13.5">
      <c r="A33" s="22" t="s">
        <v>55</v>
      </c>
      <c r="B33" s="16"/>
      <c r="C33" s="17">
        <v>773042</v>
      </c>
      <c r="D33" s="17"/>
      <c r="E33" s="18">
        <v>1226085</v>
      </c>
      <c r="F33" s="19">
        <v>1831396</v>
      </c>
      <c r="G33" s="19">
        <v>-337025613</v>
      </c>
      <c r="H33" s="36">
        <v>259653142</v>
      </c>
      <c r="I33" s="36">
        <v>517496</v>
      </c>
      <c r="J33" s="36">
        <v>-76854975</v>
      </c>
      <c r="K33" s="19">
        <v>-6880356</v>
      </c>
      <c r="L33" s="19">
        <v>1302028</v>
      </c>
      <c r="M33" s="19">
        <v>-4095576</v>
      </c>
      <c r="N33" s="19">
        <v>-9673904</v>
      </c>
      <c r="O33" s="36">
        <v>-2392466</v>
      </c>
      <c r="P33" s="36">
        <v>219086</v>
      </c>
      <c r="Q33" s="36">
        <v>1325734</v>
      </c>
      <c r="R33" s="19">
        <v>-847646</v>
      </c>
      <c r="S33" s="19">
        <v>-1048445</v>
      </c>
      <c r="T33" s="19">
        <v>-613615</v>
      </c>
      <c r="U33" s="19">
        <v>-23697536</v>
      </c>
      <c r="V33" s="36">
        <v>-25359596</v>
      </c>
      <c r="W33" s="36">
        <v>-112736121</v>
      </c>
      <c r="X33" s="36">
        <v>1831396</v>
      </c>
      <c r="Y33" s="19">
        <v>-114567517</v>
      </c>
      <c r="Z33" s="20">
        <v>-6255.75</v>
      </c>
      <c r="AA33" s="21">
        <v>1831396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-26777730</v>
      </c>
      <c r="D35" s="17"/>
      <c r="E35" s="18">
        <v>-31356937</v>
      </c>
      <c r="F35" s="19">
        <v>-30047464</v>
      </c>
      <c r="G35" s="19">
        <v>-2897540</v>
      </c>
      <c r="H35" s="19">
        <v>-1609287</v>
      </c>
      <c r="I35" s="19">
        <v>-1942978</v>
      </c>
      <c r="J35" s="19">
        <v>-6449805</v>
      </c>
      <c r="K35" s="19">
        <v>-1873642</v>
      </c>
      <c r="L35" s="19">
        <v>-1685033</v>
      </c>
      <c r="M35" s="19">
        <v>-7454183</v>
      </c>
      <c r="N35" s="19">
        <v>-11012858</v>
      </c>
      <c r="O35" s="19">
        <v>-3721634</v>
      </c>
      <c r="P35" s="19">
        <v>-1069572</v>
      </c>
      <c r="Q35" s="19">
        <v>-931358</v>
      </c>
      <c r="R35" s="19">
        <v>-5722564</v>
      </c>
      <c r="S35" s="19">
        <v>-1036279</v>
      </c>
      <c r="T35" s="19">
        <v>-987155</v>
      </c>
      <c r="U35" s="19">
        <v>-7499706</v>
      </c>
      <c r="V35" s="19">
        <v>-9523140</v>
      </c>
      <c r="W35" s="19">
        <v>-32708367</v>
      </c>
      <c r="X35" s="19">
        <v>-30047464</v>
      </c>
      <c r="Y35" s="19">
        <v>-2660903</v>
      </c>
      <c r="Z35" s="20">
        <v>8.86</v>
      </c>
      <c r="AA35" s="21">
        <v>-30047464</v>
      </c>
    </row>
    <row r="36" spans="1:27" ht="13.5">
      <c r="A36" s="23" t="s">
        <v>57</v>
      </c>
      <c r="B36" s="24"/>
      <c r="C36" s="25">
        <f aca="true" t="shared" si="2" ref="C36:Y36">SUM(C31:C35)</f>
        <v>-21147464</v>
      </c>
      <c r="D36" s="25">
        <f>SUM(D31:D35)</f>
        <v>0</v>
      </c>
      <c r="E36" s="26">
        <f t="shared" si="2"/>
        <v>-27630852</v>
      </c>
      <c r="F36" s="27">
        <f t="shared" si="2"/>
        <v>-25716068</v>
      </c>
      <c r="G36" s="27">
        <f t="shared" si="2"/>
        <v>-344073619</v>
      </c>
      <c r="H36" s="27">
        <f t="shared" si="2"/>
        <v>267856612</v>
      </c>
      <c r="I36" s="27">
        <f t="shared" si="2"/>
        <v>-1425482</v>
      </c>
      <c r="J36" s="27">
        <f t="shared" si="2"/>
        <v>-77642489</v>
      </c>
      <c r="K36" s="27">
        <f t="shared" si="2"/>
        <v>-8753998</v>
      </c>
      <c r="L36" s="27">
        <f t="shared" si="2"/>
        <v>-383005</v>
      </c>
      <c r="M36" s="27">
        <f t="shared" si="2"/>
        <v>-11549759</v>
      </c>
      <c r="N36" s="27">
        <f t="shared" si="2"/>
        <v>-20686762</v>
      </c>
      <c r="O36" s="27">
        <f t="shared" si="2"/>
        <v>-6114100</v>
      </c>
      <c r="P36" s="27">
        <f t="shared" si="2"/>
        <v>-850486</v>
      </c>
      <c r="Q36" s="27">
        <f t="shared" si="2"/>
        <v>394376</v>
      </c>
      <c r="R36" s="27">
        <f t="shared" si="2"/>
        <v>-6570210</v>
      </c>
      <c r="S36" s="27">
        <f t="shared" si="2"/>
        <v>-2084724</v>
      </c>
      <c r="T36" s="27">
        <f t="shared" si="2"/>
        <v>-1600770</v>
      </c>
      <c r="U36" s="27">
        <f t="shared" si="2"/>
        <v>-28897813</v>
      </c>
      <c r="V36" s="27">
        <f t="shared" si="2"/>
        <v>-32583307</v>
      </c>
      <c r="W36" s="27">
        <f t="shared" si="2"/>
        <v>-137482768</v>
      </c>
      <c r="X36" s="27">
        <f t="shared" si="2"/>
        <v>-25716068</v>
      </c>
      <c r="Y36" s="27">
        <f t="shared" si="2"/>
        <v>-111766700</v>
      </c>
      <c r="Z36" s="28">
        <f>+IF(X36&lt;&gt;0,+(Y36/X36)*100,0)</f>
        <v>434.6181539106212</v>
      </c>
      <c r="AA36" s="29">
        <f>SUM(AA31:AA35)</f>
        <v>-25716068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17085520</v>
      </c>
      <c r="D38" s="31">
        <f>+D17+D27+D36</f>
        <v>0</v>
      </c>
      <c r="E38" s="32">
        <f t="shared" si="3"/>
        <v>255504288</v>
      </c>
      <c r="F38" s="33">
        <f t="shared" si="3"/>
        <v>14945375</v>
      </c>
      <c r="G38" s="33">
        <f t="shared" si="3"/>
        <v>447624287</v>
      </c>
      <c r="H38" s="33">
        <f t="shared" si="3"/>
        <v>-166896408</v>
      </c>
      <c r="I38" s="33">
        <f t="shared" si="3"/>
        <v>-151936838</v>
      </c>
      <c r="J38" s="33">
        <f t="shared" si="3"/>
        <v>128791041</v>
      </c>
      <c r="K38" s="33">
        <f t="shared" si="3"/>
        <v>45544808</v>
      </c>
      <c r="L38" s="33">
        <f t="shared" si="3"/>
        <v>-166636182</v>
      </c>
      <c r="M38" s="33">
        <f t="shared" si="3"/>
        <v>116904418</v>
      </c>
      <c r="N38" s="33">
        <f t="shared" si="3"/>
        <v>-4186956</v>
      </c>
      <c r="O38" s="33">
        <f t="shared" si="3"/>
        <v>38291977</v>
      </c>
      <c r="P38" s="33">
        <f t="shared" si="3"/>
        <v>-65189294</v>
      </c>
      <c r="Q38" s="33">
        <f t="shared" si="3"/>
        <v>218056643</v>
      </c>
      <c r="R38" s="33">
        <f t="shared" si="3"/>
        <v>191159326</v>
      </c>
      <c r="S38" s="33">
        <f t="shared" si="3"/>
        <v>-118839567</v>
      </c>
      <c r="T38" s="33">
        <f t="shared" si="3"/>
        <v>-137776947</v>
      </c>
      <c r="U38" s="33">
        <f t="shared" si="3"/>
        <v>-73855097</v>
      </c>
      <c r="V38" s="33">
        <f t="shared" si="3"/>
        <v>-330471611</v>
      </c>
      <c r="W38" s="33">
        <f t="shared" si="3"/>
        <v>-14708200</v>
      </c>
      <c r="X38" s="33">
        <f t="shared" si="3"/>
        <v>14945375</v>
      </c>
      <c r="Y38" s="33">
        <f t="shared" si="3"/>
        <v>-29653575</v>
      </c>
      <c r="Z38" s="34">
        <f>+IF(X38&lt;&gt;0,+(Y38/X38)*100,0)</f>
        <v>-198.41305420573255</v>
      </c>
      <c r="AA38" s="35">
        <f>+AA17+AA27+AA36</f>
        <v>14945375</v>
      </c>
    </row>
    <row r="39" spans="1:27" ht="13.5">
      <c r="A39" s="22" t="s">
        <v>59</v>
      </c>
      <c r="B39" s="16"/>
      <c r="C39" s="31">
        <v>460910442</v>
      </c>
      <c r="D39" s="31"/>
      <c r="E39" s="32">
        <v>408175785</v>
      </c>
      <c r="F39" s="33">
        <v>470765395</v>
      </c>
      <c r="G39" s="33">
        <v>352751158</v>
      </c>
      <c r="H39" s="33">
        <v>800375445</v>
      </c>
      <c r="I39" s="33">
        <v>633479037</v>
      </c>
      <c r="J39" s="33">
        <v>352751158</v>
      </c>
      <c r="K39" s="33">
        <v>481542199</v>
      </c>
      <c r="L39" s="33">
        <v>527087007</v>
      </c>
      <c r="M39" s="33">
        <v>360450825</v>
      </c>
      <c r="N39" s="33">
        <v>481542199</v>
      </c>
      <c r="O39" s="33">
        <v>477355243</v>
      </c>
      <c r="P39" s="33">
        <v>515647220</v>
      </c>
      <c r="Q39" s="33">
        <v>450457926</v>
      </c>
      <c r="R39" s="33">
        <v>477355243</v>
      </c>
      <c r="S39" s="33">
        <v>653274928</v>
      </c>
      <c r="T39" s="33">
        <v>498459710</v>
      </c>
      <c r="U39" s="33">
        <v>344966531</v>
      </c>
      <c r="V39" s="33">
        <v>653274928</v>
      </c>
      <c r="W39" s="33">
        <v>352751158</v>
      </c>
      <c r="X39" s="33">
        <v>470765395</v>
      </c>
      <c r="Y39" s="33">
        <v>-118014237</v>
      </c>
      <c r="Z39" s="34">
        <v>-25.07</v>
      </c>
      <c r="AA39" s="35">
        <v>470765395</v>
      </c>
    </row>
    <row r="40" spans="1:27" ht="13.5">
      <c r="A40" s="41" t="s">
        <v>60</v>
      </c>
      <c r="B40" s="42"/>
      <c r="C40" s="43">
        <v>477995962</v>
      </c>
      <c r="D40" s="43"/>
      <c r="E40" s="44">
        <v>663680064</v>
      </c>
      <c r="F40" s="45">
        <v>485710762</v>
      </c>
      <c r="G40" s="45">
        <v>800375445</v>
      </c>
      <c r="H40" s="45">
        <v>633479037</v>
      </c>
      <c r="I40" s="45">
        <v>481542199</v>
      </c>
      <c r="J40" s="45">
        <v>481542199</v>
      </c>
      <c r="K40" s="45">
        <v>527087007</v>
      </c>
      <c r="L40" s="45">
        <v>360450825</v>
      </c>
      <c r="M40" s="45">
        <v>477355243</v>
      </c>
      <c r="N40" s="45">
        <v>477355243</v>
      </c>
      <c r="O40" s="45">
        <v>515647220</v>
      </c>
      <c r="P40" s="45">
        <v>450457926</v>
      </c>
      <c r="Q40" s="45">
        <v>668514569</v>
      </c>
      <c r="R40" s="45">
        <v>515647220</v>
      </c>
      <c r="S40" s="45">
        <v>534435361</v>
      </c>
      <c r="T40" s="45">
        <v>360682763</v>
      </c>
      <c r="U40" s="45">
        <v>271111434</v>
      </c>
      <c r="V40" s="45">
        <v>322803317</v>
      </c>
      <c r="W40" s="45">
        <v>322803317</v>
      </c>
      <c r="X40" s="45">
        <v>485710762</v>
      </c>
      <c r="Y40" s="45">
        <v>-162907445</v>
      </c>
      <c r="Z40" s="46">
        <v>-33.54</v>
      </c>
      <c r="AA40" s="47">
        <v>485710762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5327972</v>
      </c>
      <c r="D6" s="17"/>
      <c r="E6" s="18">
        <v>6678192</v>
      </c>
      <c r="F6" s="19">
        <v>9377999</v>
      </c>
      <c r="G6" s="19">
        <v>112872</v>
      </c>
      <c r="H6" s="19">
        <v>466565</v>
      </c>
      <c r="I6" s="19">
        <v>810604</v>
      </c>
      <c r="J6" s="19">
        <v>1390041</v>
      </c>
      <c r="K6" s="19">
        <v>652716</v>
      </c>
      <c r="L6" s="19">
        <v>573473</v>
      </c>
      <c r="M6" s="19">
        <v>331273</v>
      </c>
      <c r="N6" s="19">
        <v>1557462</v>
      </c>
      <c r="O6" s="19">
        <v>341105</v>
      </c>
      <c r="P6" s="19">
        <v>326864</v>
      </c>
      <c r="Q6" s="19">
        <v>322270</v>
      </c>
      <c r="R6" s="19">
        <v>990239</v>
      </c>
      <c r="S6" s="19">
        <v>565323</v>
      </c>
      <c r="T6" s="19">
        <v>356145</v>
      </c>
      <c r="U6" s="19">
        <v>394542</v>
      </c>
      <c r="V6" s="19">
        <v>1316010</v>
      </c>
      <c r="W6" s="19">
        <v>5253752</v>
      </c>
      <c r="X6" s="19">
        <v>9377999</v>
      </c>
      <c r="Y6" s="19">
        <v>-4124247</v>
      </c>
      <c r="Z6" s="20">
        <v>-43.98</v>
      </c>
      <c r="AA6" s="21">
        <v>9377999</v>
      </c>
    </row>
    <row r="7" spans="1:27" ht="13.5">
      <c r="A7" s="22" t="s">
        <v>34</v>
      </c>
      <c r="B7" s="16"/>
      <c r="C7" s="17">
        <v>14696425</v>
      </c>
      <c r="D7" s="17"/>
      <c r="E7" s="18">
        <v>20808600</v>
      </c>
      <c r="F7" s="19">
        <v>20109004</v>
      </c>
      <c r="G7" s="19">
        <v>1041049</v>
      </c>
      <c r="H7" s="19">
        <v>1370338</v>
      </c>
      <c r="I7" s="19">
        <v>1224473</v>
      </c>
      <c r="J7" s="19">
        <v>3635860</v>
      </c>
      <c r="K7" s="19">
        <v>1213108</v>
      </c>
      <c r="L7" s="19">
        <v>1605023</v>
      </c>
      <c r="M7" s="19">
        <v>1255979</v>
      </c>
      <c r="N7" s="19">
        <v>4074110</v>
      </c>
      <c r="O7" s="19">
        <v>1454068</v>
      </c>
      <c r="P7" s="19">
        <v>1433257</v>
      </c>
      <c r="Q7" s="19">
        <v>1421947</v>
      </c>
      <c r="R7" s="19">
        <v>4309272</v>
      </c>
      <c r="S7" s="19">
        <v>1343239</v>
      </c>
      <c r="T7" s="19">
        <v>1384516</v>
      </c>
      <c r="U7" s="19">
        <v>1829163</v>
      </c>
      <c r="V7" s="19">
        <v>4556918</v>
      </c>
      <c r="W7" s="19">
        <v>16576160</v>
      </c>
      <c r="X7" s="19">
        <v>20109004</v>
      </c>
      <c r="Y7" s="19">
        <v>-3532844</v>
      </c>
      <c r="Z7" s="20">
        <v>-17.57</v>
      </c>
      <c r="AA7" s="21">
        <v>20109004</v>
      </c>
    </row>
    <row r="8" spans="1:27" ht="13.5">
      <c r="A8" s="22" t="s">
        <v>35</v>
      </c>
      <c r="B8" s="16"/>
      <c r="C8" s="17">
        <v>362083</v>
      </c>
      <c r="D8" s="17"/>
      <c r="E8" s="18">
        <v>1405104</v>
      </c>
      <c r="F8" s="19">
        <v>1405001</v>
      </c>
      <c r="G8" s="19">
        <v>313637</v>
      </c>
      <c r="H8" s="19">
        <v>236610</v>
      </c>
      <c r="I8" s="19">
        <v>101682</v>
      </c>
      <c r="J8" s="19">
        <v>651929</v>
      </c>
      <c r="K8" s="19">
        <v>90173</v>
      </c>
      <c r="L8" s="19">
        <v>729720</v>
      </c>
      <c r="M8" s="19">
        <v>126610</v>
      </c>
      <c r="N8" s="19">
        <v>946503</v>
      </c>
      <c r="O8" s="19">
        <v>423156</v>
      </c>
      <c r="P8" s="19">
        <v>70839</v>
      </c>
      <c r="Q8" s="19">
        <v>83480</v>
      </c>
      <c r="R8" s="19">
        <v>577475</v>
      </c>
      <c r="S8" s="19">
        <v>-108925</v>
      </c>
      <c r="T8" s="19">
        <v>354947</v>
      </c>
      <c r="U8" s="19">
        <v>432324</v>
      </c>
      <c r="V8" s="19">
        <v>678346</v>
      </c>
      <c r="W8" s="19">
        <v>2854253</v>
      </c>
      <c r="X8" s="19">
        <v>1405001</v>
      </c>
      <c r="Y8" s="19">
        <v>1449252</v>
      </c>
      <c r="Z8" s="20">
        <v>103.15</v>
      </c>
      <c r="AA8" s="21">
        <v>1405001</v>
      </c>
    </row>
    <row r="9" spans="1:27" ht="13.5">
      <c r="A9" s="22" t="s">
        <v>36</v>
      </c>
      <c r="B9" s="16"/>
      <c r="C9" s="17">
        <v>21672411</v>
      </c>
      <c r="D9" s="17"/>
      <c r="E9" s="18">
        <v>21246000</v>
      </c>
      <c r="F9" s="19">
        <v>20706000</v>
      </c>
      <c r="G9" s="19">
        <v>7519090</v>
      </c>
      <c r="H9" s="19">
        <v>3200000</v>
      </c>
      <c r="I9" s="19">
        <v>9828</v>
      </c>
      <c r="J9" s="19">
        <v>10728918</v>
      </c>
      <c r="K9" s="19">
        <v>-43416</v>
      </c>
      <c r="L9" s="19">
        <v>32000</v>
      </c>
      <c r="M9" s="19">
        <v>5485312</v>
      </c>
      <c r="N9" s="19">
        <v>5473896</v>
      </c>
      <c r="O9" s="19">
        <v>215</v>
      </c>
      <c r="P9" s="19">
        <v>300000</v>
      </c>
      <c r="Q9" s="19">
        <v>5386143</v>
      </c>
      <c r="R9" s="19">
        <v>5686358</v>
      </c>
      <c r="S9" s="19">
        <v>10413</v>
      </c>
      <c r="T9" s="19">
        <v>-5857</v>
      </c>
      <c r="U9" s="19">
        <v>631402</v>
      </c>
      <c r="V9" s="19">
        <v>635958</v>
      </c>
      <c r="W9" s="19">
        <v>22525130</v>
      </c>
      <c r="X9" s="19">
        <v>20706000</v>
      </c>
      <c r="Y9" s="19">
        <v>1819130</v>
      </c>
      <c r="Z9" s="20">
        <v>8.79</v>
      </c>
      <c r="AA9" s="21">
        <v>20706000</v>
      </c>
    </row>
    <row r="10" spans="1:27" ht="13.5">
      <c r="A10" s="22" t="s">
        <v>37</v>
      </c>
      <c r="B10" s="16"/>
      <c r="C10" s="17">
        <v>6063248</v>
      </c>
      <c r="D10" s="17"/>
      <c r="E10" s="18">
        <v>9344000</v>
      </c>
      <c r="F10" s="19">
        <v>9344000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9344000</v>
      </c>
      <c r="Y10" s="19">
        <v>-9344000</v>
      </c>
      <c r="Z10" s="20">
        <v>-100</v>
      </c>
      <c r="AA10" s="21">
        <v>9344000</v>
      </c>
    </row>
    <row r="11" spans="1:27" ht="13.5">
      <c r="A11" s="22" t="s">
        <v>38</v>
      </c>
      <c r="B11" s="16"/>
      <c r="C11" s="17">
        <v>1160627</v>
      </c>
      <c r="D11" s="17"/>
      <c r="E11" s="18">
        <v>960996</v>
      </c>
      <c r="F11" s="19">
        <v>961000</v>
      </c>
      <c r="G11" s="19">
        <v>68301</v>
      </c>
      <c r="H11" s="19">
        <v>474300</v>
      </c>
      <c r="I11" s="19">
        <v>81491</v>
      </c>
      <c r="J11" s="19">
        <v>624092</v>
      </c>
      <c r="K11" s="19">
        <v>129816</v>
      </c>
      <c r="L11" s="19">
        <v>128563</v>
      </c>
      <c r="M11" s="19">
        <v>128198</v>
      </c>
      <c r="N11" s="19">
        <v>386577</v>
      </c>
      <c r="O11" s="19">
        <v>133361</v>
      </c>
      <c r="P11" s="19">
        <v>130368</v>
      </c>
      <c r="Q11" s="19">
        <v>140123</v>
      </c>
      <c r="R11" s="19">
        <v>403852</v>
      </c>
      <c r="S11" s="19">
        <v>125094</v>
      </c>
      <c r="T11" s="19">
        <v>169274</v>
      </c>
      <c r="U11" s="19">
        <v>149735</v>
      </c>
      <c r="V11" s="19">
        <v>444103</v>
      </c>
      <c r="W11" s="19">
        <v>1858624</v>
      </c>
      <c r="X11" s="19">
        <v>961000</v>
      </c>
      <c r="Y11" s="19">
        <v>897624</v>
      </c>
      <c r="Z11" s="20">
        <v>93.41</v>
      </c>
      <c r="AA11" s="21">
        <v>961000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-37165964</v>
      </c>
      <c r="D14" s="17"/>
      <c r="E14" s="18">
        <v>-45429092</v>
      </c>
      <c r="F14" s="19">
        <v>-48229002</v>
      </c>
      <c r="G14" s="19">
        <v>77866</v>
      </c>
      <c r="H14" s="19">
        <v>-9549909</v>
      </c>
      <c r="I14" s="19">
        <v>-6508589</v>
      </c>
      <c r="J14" s="19">
        <v>-15980632</v>
      </c>
      <c r="K14" s="19">
        <v>-3421700</v>
      </c>
      <c r="L14" s="19">
        <v>-2858403</v>
      </c>
      <c r="M14" s="19">
        <v>-8119423</v>
      </c>
      <c r="N14" s="19">
        <v>-14399526</v>
      </c>
      <c r="O14" s="19">
        <v>-5152458</v>
      </c>
      <c r="P14" s="19">
        <v>-3783059</v>
      </c>
      <c r="Q14" s="19">
        <v>-9550918</v>
      </c>
      <c r="R14" s="19">
        <v>-18486435</v>
      </c>
      <c r="S14" s="19">
        <v>-3403030</v>
      </c>
      <c r="T14" s="19">
        <v>-228535</v>
      </c>
      <c r="U14" s="19">
        <v>-3110666</v>
      </c>
      <c r="V14" s="19">
        <v>-6742231</v>
      </c>
      <c r="W14" s="19">
        <v>-55608824</v>
      </c>
      <c r="X14" s="19">
        <v>-48229002</v>
      </c>
      <c r="Y14" s="19">
        <v>-7379822</v>
      </c>
      <c r="Z14" s="20">
        <v>15.3</v>
      </c>
      <c r="AA14" s="21">
        <v>-48229002</v>
      </c>
    </row>
    <row r="15" spans="1:27" ht="13.5">
      <c r="A15" s="22" t="s">
        <v>42</v>
      </c>
      <c r="B15" s="16"/>
      <c r="C15" s="17">
        <v>-575017</v>
      </c>
      <c r="D15" s="17"/>
      <c r="E15" s="18">
        <v>-305004</v>
      </c>
      <c r="F15" s="19">
        <v>-305000</v>
      </c>
      <c r="G15" s="19"/>
      <c r="H15" s="19"/>
      <c r="I15" s="19">
        <v>-33368</v>
      </c>
      <c r="J15" s="19">
        <v>-33368</v>
      </c>
      <c r="K15" s="19">
        <v>-10218</v>
      </c>
      <c r="L15" s="19">
        <v>-9827</v>
      </c>
      <c r="M15" s="19">
        <v>-10090</v>
      </c>
      <c r="N15" s="19">
        <v>-30135</v>
      </c>
      <c r="O15" s="19">
        <v>-10037</v>
      </c>
      <c r="P15" s="19"/>
      <c r="Q15" s="19">
        <v>-18904</v>
      </c>
      <c r="R15" s="19">
        <v>-28941</v>
      </c>
      <c r="S15" s="19">
        <v>-9905</v>
      </c>
      <c r="T15" s="19">
        <v>-5770</v>
      </c>
      <c r="U15" s="19">
        <v>-9387</v>
      </c>
      <c r="V15" s="19">
        <v>-25062</v>
      </c>
      <c r="W15" s="19">
        <v>-117506</v>
      </c>
      <c r="X15" s="19">
        <v>-305000</v>
      </c>
      <c r="Y15" s="19">
        <v>187494</v>
      </c>
      <c r="Z15" s="20">
        <v>-61.47</v>
      </c>
      <c r="AA15" s="21">
        <v>-305000</v>
      </c>
    </row>
    <row r="16" spans="1:27" ht="13.5">
      <c r="A16" s="22" t="s">
        <v>43</v>
      </c>
      <c r="B16" s="16"/>
      <c r="C16" s="17"/>
      <c r="D16" s="17"/>
      <c r="E16" s="18">
        <v>-4865004</v>
      </c>
      <c r="F16" s="19">
        <v>-3524999</v>
      </c>
      <c r="G16" s="19">
        <v>-40000</v>
      </c>
      <c r="H16" s="19">
        <v>-4800</v>
      </c>
      <c r="I16" s="19">
        <v>-467</v>
      </c>
      <c r="J16" s="19">
        <v>-45267</v>
      </c>
      <c r="K16" s="19"/>
      <c r="L16" s="19"/>
      <c r="M16" s="19">
        <v>-3350</v>
      </c>
      <c r="N16" s="19">
        <v>-3350</v>
      </c>
      <c r="O16" s="19"/>
      <c r="P16" s="19"/>
      <c r="Q16" s="19">
        <v>-3079</v>
      </c>
      <c r="R16" s="19">
        <v>-3079</v>
      </c>
      <c r="S16" s="19">
        <v>-996</v>
      </c>
      <c r="T16" s="19">
        <v>-1261</v>
      </c>
      <c r="U16" s="19">
        <v>-677</v>
      </c>
      <c r="V16" s="19">
        <v>-2934</v>
      </c>
      <c r="W16" s="19">
        <v>-54630</v>
      </c>
      <c r="X16" s="19">
        <v>-3524999</v>
      </c>
      <c r="Y16" s="19">
        <v>3470369</v>
      </c>
      <c r="Z16" s="20">
        <v>-98.45</v>
      </c>
      <c r="AA16" s="21">
        <v>-3524999</v>
      </c>
    </row>
    <row r="17" spans="1:27" ht="13.5">
      <c r="A17" s="23" t="s">
        <v>44</v>
      </c>
      <c r="B17" s="24"/>
      <c r="C17" s="25">
        <f aca="true" t="shared" si="0" ref="C17:Y17">SUM(C6:C16)</f>
        <v>11541785</v>
      </c>
      <c r="D17" s="25">
        <f>SUM(D6:D16)</f>
        <v>0</v>
      </c>
      <c r="E17" s="26">
        <f t="shared" si="0"/>
        <v>9843792</v>
      </c>
      <c r="F17" s="27">
        <f t="shared" si="0"/>
        <v>9844003</v>
      </c>
      <c r="G17" s="27">
        <f t="shared" si="0"/>
        <v>9092815</v>
      </c>
      <c r="H17" s="27">
        <f t="shared" si="0"/>
        <v>-3806896</v>
      </c>
      <c r="I17" s="27">
        <f t="shared" si="0"/>
        <v>-4314346</v>
      </c>
      <c r="J17" s="27">
        <f t="shared" si="0"/>
        <v>971573</v>
      </c>
      <c r="K17" s="27">
        <f t="shared" si="0"/>
        <v>-1389521</v>
      </c>
      <c r="L17" s="27">
        <f t="shared" si="0"/>
        <v>200549</v>
      </c>
      <c r="M17" s="27">
        <f t="shared" si="0"/>
        <v>-805491</v>
      </c>
      <c r="N17" s="27">
        <f t="shared" si="0"/>
        <v>-1994463</v>
      </c>
      <c r="O17" s="27">
        <f t="shared" si="0"/>
        <v>-2810590</v>
      </c>
      <c r="P17" s="27">
        <f t="shared" si="0"/>
        <v>-1521731</v>
      </c>
      <c r="Q17" s="27">
        <f t="shared" si="0"/>
        <v>-2218938</v>
      </c>
      <c r="R17" s="27">
        <f t="shared" si="0"/>
        <v>-6551259</v>
      </c>
      <c r="S17" s="27">
        <f t="shared" si="0"/>
        <v>-1478787</v>
      </c>
      <c r="T17" s="27">
        <f t="shared" si="0"/>
        <v>2023459</v>
      </c>
      <c r="U17" s="27">
        <f t="shared" si="0"/>
        <v>316436</v>
      </c>
      <c r="V17" s="27">
        <f t="shared" si="0"/>
        <v>861108</v>
      </c>
      <c r="W17" s="27">
        <f t="shared" si="0"/>
        <v>-6713041</v>
      </c>
      <c r="X17" s="27">
        <f t="shared" si="0"/>
        <v>9844003</v>
      </c>
      <c r="Y17" s="27">
        <f t="shared" si="0"/>
        <v>-16557044</v>
      </c>
      <c r="Z17" s="28">
        <f>+IF(X17&lt;&gt;0,+(Y17/X17)*100,0)</f>
        <v>-168.19421936380962</v>
      </c>
      <c r="AA17" s="29">
        <f>SUM(AA6:AA16)</f>
        <v>9844003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11780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-7890025</v>
      </c>
      <c r="D26" s="17"/>
      <c r="E26" s="18">
        <v>-9344000</v>
      </c>
      <c r="F26" s="19">
        <v>-9344000</v>
      </c>
      <c r="G26" s="19">
        <v>-54000</v>
      </c>
      <c r="H26" s="19">
        <v>-1177352</v>
      </c>
      <c r="I26" s="19">
        <v>-470290</v>
      </c>
      <c r="J26" s="19">
        <v>-1701642</v>
      </c>
      <c r="K26" s="19">
        <v>-372883</v>
      </c>
      <c r="L26" s="19">
        <v>-751882</v>
      </c>
      <c r="M26" s="19">
        <v>-770547</v>
      </c>
      <c r="N26" s="19">
        <v>-1895312</v>
      </c>
      <c r="O26" s="19">
        <v>-86099</v>
      </c>
      <c r="P26" s="19">
        <v>-143657</v>
      </c>
      <c r="Q26" s="19">
        <v>-631247</v>
      </c>
      <c r="R26" s="19">
        <v>-861003</v>
      </c>
      <c r="S26" s="19">
        <v>-18426</v>
      </c>
      <c r="T26" s="19">
        <v>-1212627</v>
      </c>
      <c r="U26" s="19">
        <v>-2985018</v>
      </c>
      <c r="V26" s="19">
        <v>-4216071</v>
      </c>
      <c r="W26" s="19">
        <v>-8674028</v>
      </c>
      <c r="X26" s="19">
        <v>-9344000</v>
      </c>
      <c r="Y26" s="19">
        <v>669972</v>
      </c>
      <c r="Z26" s="20">
        <v>-7.17</v>
      </c>
      <c r="AA26" s="21">
        <v>-9344000</v>
      </c>
    </row>
    <row r="27" spans="1:27" ht="13.5">
      <c r="A27" s="23" t="s">
        <v>51</v>
      </c>
      <c r="B27" s="24"/>
      <c r="C27" s="25">
        <f aca="true" t="shared" si="1" ref="C27:Y27">SUM(C21:C26)</f>
        <v>-7878245</v>
      </c>
      <c r="D27" s="25">
        <f>SUM(D21:D26)</f>
        <v>0</v>
      </c>
      <c r="E27" s="26">
        <f t="shared" si="1"/>
        <v>-9344000</v>
      </c>
      <c r="F27" s="27">
        <f t="shared" si="1"/>
        <v>-9344000</v>
      </c>
      <c r="G27" s="27">
        <f t="shared" si="1"/>
        <v>-54000</v>
      </c>
      <c r="H27" s="27">
        <f t="shared" si="1"/>
        <v>-1177352</v>
      </c>
      <c r="I27" s="27">
        <f t="shared" si="1"/>
        <v>-470290</v>
      </c>
      <c r="J27" s="27">
        <f t="shared" si="1"/>
        <v>-1701642</v>
      </c>
      <c r="K27" s="27">
        <f t="shared" si="1"/>
        <v>-372883</v>
      </c>
      <c r="L27" s="27">
        <f t="shared" si="1"/>
        <v>-751882</v>
      </c>
      <c r="M27" s="27">
        <f t="shared" si="1"/>
        <v>-770547</v>
      </c>
      <c r="N27" s="27">
        <f t="shared" si="1"/>
        <v>-1895312</v>
      </c>
      <c r="O27" s="27">
        <f t="shared" si="1"/>
        <v>-86099</v>
      </c>
      <c r="P27" s="27">
        <f t="shared" si="1"/>
        <v>-143657</v>
      </c>
      <c r="Q27" s="27">
        <f t="shared" si="1"/>
        <v>-631247</v>
      </c>
      <c r="R27" s="27">
        <f t="shared" si="1"/>
        <v>-861003</v>
      </c>
      <c r="S27" s="27">
        <f t="shared" si="1"/>
        <v>-18426</v>
      </c>
      <c r="T27" s="27">
        <f t="shared" si="1"/>
        <v>-1212627</v>
      </c>
      <c r="U27" s="27">
        <f t="shared" si="1"/>
        <v>-2985018</v>
      </c>
      <c r="V27" s="27">
        <f t="shared" si="1"/>
        <v>-4216071</v>
      </c>
      <c r="W27" s="27">
        <f t="shared" si="1"/>
        <v>-8674028</v>
      </c>
      <c r="X27" s="27">
        <f t="shared" si="1"/>
        <v>-9344000</v>
      </c>
      <c r="Y27" s="27">
        <f t="shared" si="1"/>
        <v>669972</v>
      </c>
      <c r="Z27" s="28">
        <f>+IF(X27&lt;&gt;0,+(Y27/X27)*100,0)</f>
        <v>-7.17007705479452</v>
      </c>
      <c r="AA27" s="29">
        <f>SUM(AA21:AA26)</f>
        <v>-9344000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-592</v>
      </c>
      <c r="D33" s="17"/>
      <c r="E33" s="18"/>
      <c r="F33" s="19"/>
      <c r="G33" s="19">
        <v>-381</v>
      </c>
      <c r="H33" s="36">
        <v>-13</v>
      </c>
      <c r="I33" s="36">
        <v>-210</v>
      </c>
      <c r="J33" s="36">
        <v>-604</v>
      </c>
      <c r="K33" s="19">
        <v>-750</v>
      </c>
      <c r="L33" s="19">
        <v>2109</v>
      </c>
      <c r="M33" s="19">
        <v>260</v>
      </c>
      <c r="N33" s="19">
        <v>1619</v>
      </c>
      <c r="O33" s="36">
        <v>829</v>
      </c>
      <c r="P33" s="36">
        <v>2000</v>
      </c>
      <c r="Q33" s="36">
        <v>172860</v>
      </c>
      <c r="R33" s="19">
        <v>175689</v>
      </c>
      <c r="S33" s="19">
        <v>5464</v>
      </c>
      <c r="T33" s="19">
        <v>-115</v>
      </c>
      <c r="U33" s="19">
        <v>106174</v>
      </c>
      <c r="V33" s="36">
        <v>111523</v>
      </c>
      <c r="W33" s="36">
        <v>288227</v>
      </c>
      <c r="X33" s="36"/>
      <c r="Y33" s="19">
        <v>288227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-72844</v>
      </c>
      <c r="D35" s="17"/>
      <c r="E35" s="18">
        <v>-305000</v>
      </c>
      <c r="F35" s="19">
        <v>-305000</v>
      </c>
      <c r="G35" s="19"/>
      <c r="H35" s="19">
        <v>-50081</v>
      </c>
      <c r="I35" s="19"/>
      <c r="J35" s="19">
        <v>-50081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-50081</v>
      </c>
      <c r="X35" s="19">
        <v>-305000</v>
      </c>
      <c r="Y35" s="19">
        <v>254919</v>
      </c>
      <c r="Z35" s="20">
        <v>-83.58</v>
      </c>
      <c r="AA35" s="21">
        <v>-305000</v>
      </c>
    </row>
    <row r="36" spans="1:27" ht="13.5">
      <c r="A36" s="23" t="s">
        <v>57</v>
      </c>
      <c r="B36" s="24"/>
      <c r="C36" s="25">
        <f aca="true" t="shared" si="2" ref="C36:Y36">SUM(C31:C35)</f>
        <v>-73436</v>
      </c>
      <c r="D36" s="25">
        <f>SUM(D31:D35)</f>
        <v>0</v>
      </c>
      <c r="E36" s="26">
        <f t="shared" si="2"/>
        <v>-305000</v>
      </c>
      <c r="F36" s="27">
        <f t="shared" si="2"/>
        <v>-305000</v>
      </c>
      <c r="G36" s="27">
        <f t="shared" si="2"/>
        <v>-381</v>
      </c>
      <c r="H36" s="27">
        <f t="shared" si="2"/>
        <v>-50094</v>
      </c>
      <c r="I36" s="27">
        <f t="shared" si="2"/>
        <v>-210</v>
      </c>
      <c r="J36" s="27">
        <f t="shared" si="2"/>
        <v>-50685</v>
      </c>
      <c r="K36" s="27">
        <f t="shared" si="2"/>
        <v>-750</v>
      </c>
      <c r="L36" s="27">
        <f t="shared" si="2"/>
        <v>2109</v>
      </c>
      <c r="M36" s="27">
        <f t="shared" si="2"/>
        <v>260</v>
      </c>
      <c r="N36" s="27">
        <f t="shared" si="2"/>
        <v>1619</v>
      </c>
      <c r="O36" s="27">
        <f t="shared" si="2"/>
        <v>829</v>
      </c>
      <c r="P36" s="27">
        <f t="shared" si="2"/>
        <v>2000</v>
      </c>
      <c r="Q36" s="27">
        <f t="shared" si="2"/>
        <v>172860</v>
      </c>
      <c r="R36" s="27">
        <f t="shared" si="2"/>
        <v>175689</v>
      </c>
      <c r="S36" s="27">
        <f t="shared" si="2"/>
        <v>5464</v>
      </c>
      <c r="T36" s="27">
        <f t="shared" si="2"/>
        <v>-115</v>
      </c>
      <c r="U36" s="27">
        <f t="shared" si="2"/>
        <v>106174</v>
      </c>
      <c r="V36" s="27">
        <f t="shared" si="2"/>
        <v>111523</v>
      </c>
      <c r="W36" s="27">
        <f t="shared" si="2"/>
        <v>238146</v>
      </c>
      <c r="X36" s="27">
        <f t="shared" si="2"/>
        <v>-305000</v>
      </c>
      <c r="Y36" s="27">
        <f t="shared" si="2"/>
        <v>543146</v>
      </c>
      <c r="Z36" s="28">
        <f>+IF(X36&lt;&gt;0,+(Y36/X36)*100,0)</f>
        <v>-178.08065573770492</v>
      </c>
      <c r="AA36" s="29">
        <f>SUM(AA31:AA35)</f>
        <v>-305000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3590104</v>
      </c>
      <c r="D38" s="31">
        <f>+D17+D27+D36</f>
        <v>0</v>
      </c>
      <c r="E38" s="32">
        <f t="shared" si="3"/>
        <v>194792</v>
      </c>
      <c r="F38" s="33">
        <f t="shared" si="3"/>
        <v>195003</v>
      </c>
      <c r="G38" s="33">
        <f t="shared" si="3"/>
        <v>9038434</v>
      </c>
      <c r="H38" s="33">
        <f t="shared" si="3"/>
        <v>-5034342</v>
      </c>
      <c r="I38" s="33">
        <f t="shared" si="3"/>
        <v>-4784846</v>
      </c>
      <c r="J38" s="33">
        <f t="shared" si="3"/>
        <v>-780754</v>
      </c>
      <c r="K38" s="33">
        <f t="shared" si="3"/>
        <v>-1763154</v>
      </c>
      <c r="L38" s="33">
        <f t="shared" si="3"/>
        <v>-549224</v>
      </c>
      <c r="M38" s="33">
        <f t="shared" si="3"/>
        <v>-1575778</v>
      </c>
      <c r="N38" s="33">
        <f t="shared" si="3"/>
        <v>-3888156</v>
      </c>
      <c r="O38" s="33">
        <f t="shared" si="3"/>
        <v>-2895860</v>
      </c>
      <c r="P38" s="33">
        <f t="shared" si="3"/>
        <v>-1663388</v>
      </c>
      <c r="Q38" s="33">
        <f t="shared" si="3"/>
        <v>-2677325</v>
      </c>
      <c r="R38" s="33">
        <f t="shared" si="3"/>
        <v>-7236573</v>
      </c>
      <c r="S38" s="33">
        <f t="shared" si="3"/>
        <v>-1491749</v>
      </c>
      <c r="T38" s="33">
        <f t="shared" si="3"/>
        <v>810717</v>
      </c>
      <c r="U38" s="33">
        <f t="shared" si="3"/>
        <v>-2562408</v>
      </c>
      <c r="V38" s="33">
        <f t="shared" si="3"/>
        <v>-3243440</v>
      </c>
      <c r="W38" s="33">
        <f t="shared" si="3"/>
        <v>-15148923</v>
      </c>
      <c r="X38" s="33">
        <f t="shared" si="3"/>
        <v>195003</v>
      </c>
      <c r="Y38" s="33">
        <f t="shared" si="3"/>
        <v>-15343926</v>
      </c>
      <c r="Z38" s="34">
        <f>+IF(X38&lt;&gt;0,+(Y38/X38)*100,0)</f>
        <v>-7868.558945246996</v>
      </c>
      <c r="AA38" s="35">
        <f>+AA17+AA27+AA36</f>
        <v>195003</v>
      </c>
    </row>
    <row r="39" spans="1:27" ht="13.5">
      <c r="A39" s="22" t="s">
        <v>59</v>
      </c>
      <c r="B39" s="16"/>
      <c r="C39" s="31">
        <v>2913329</v>
      </c>
      <c r="D39" s="31"/>
      <c r="E39" s="32">
        <v>2780000</v>
      </c>
      <c r="F39" s="33">
        <v>2780000</v>
      </c>
      <c r="G39" s="33">
        <v>5929886</v>
      </c>
      <c r="H39" s="33">
        <v>14968320</v>
      </c>
      <c r="I39" s="33">
        <v>9933978</v>
      </c>
      <c r="J39" s="33">
        <v>5929886</v>
      </c>
      <c r="K39" s="33">
        <v>5149132</v>
      </c>
      <c r="L39" s="33">
        <v>3385978</v>
      </c>
      <c r="M39" s="33">
        <v>2836754</v>
      </c>
      <c r="N39" s="33">
        <v>5149132</v>
      </c>
      <c r="O39" s="33">
        <v>1260976</v>
      </c>
      <c r="P39" s="33">
        <v>-1634884</v>
      </c>
      <c r="Q39" s="33">
        <v>-3298272</v>
      </c>
      <c r="R39" s="33">
        <v>1260976</v>
      </c>
      <c r="S39" s="33">
        <v>-5975597</v>
      </c>
      <c r="T39" s="33">
        <v>-7467346</v>
      </c>
      <c r="U39" s="33">
        <v>-6656629</v>
      </c>
      <c r="V39" s="33">
        <v>-5975597</v>
      </c>
      <c r="W39" s="33">
        <v>5929886</v>
      </c>
      <c r="X39" s="33">
        <v>2780000</v>
      </c>
      <c r="Y39" s="33">
        <v>3149886</v>
      </c>
      <c r="Z39" s="34">
        <v>113.31</v>
      </c>
      <c r="AA39" s="35">
        <v>2780000</v>
      </c>
    </row>
    <row r="40" spans="1:27" ht="13.5">
      <c r="A40" s="41" t="s">
        <v>60</v>
      </c>
      <c r="B40" s="42"/>
      <c r="C40" s="43">
        <v>6503433</v>
      </c>
      <c r="D40" s="43"/>
      <c r="E40" s="44">
        <v>2974793</v>
      </c>
      <c r="F40" s="45">
        <v>2975003</v>
      </c>
      <c r="G40" s="45">
        <v>14968320</v>
      </c>
      <c r="H40" s="45">
        <v>9933978</v>
      </c>
      <c r="I40" s="45">
        <v>5149132</v>
      </c>
      <c r="J40" s="45">
        <v>5149132</v>
      </c>
      <c r="K40" s="45">
        <v>3385978</v>
      </c>
      <c r="L40" s="45">
        <v>2836754</v>
      </c>
      <c r="M40" s="45">
        <v>1260976</v>
      </c>
      <c r="N40" s="45">
        <v>1260976</v>
      </c>
      <c r="O40" s="45">
        <v>-1634884</v>
      </c>
      <c r="P40" s="45">
        <v>-3298272</v>
      </c>
      <c r="Q40" s="45">
        <v>-5975597</v>
      </c>
      <c r="R40" s="45">
        <v>-1634884</v>
      </c>
      <c r="S40" s="45">
        <v>-7467346</v>
      </c>
      <c r="T40" s="45">
        <v>-6656629</v>
      </c>
      <c r="U40" s="45">
        <v>-9219037</v>
      </c>
      <c r="V40" s="45">
        <v>-9219037</v>
      </c>
      <c r="W40" s="45">
        <v>-9219037</v>
      </c>
      <c r="X40" s="45">
        <v>2975003</v>
      </c>
      <c r="Y40" s="45">
        <v>-12194040</v>
      </c>
      <c r="Z40" s="46">
        <v>-409.88</v>
      </c>
      <c r="AA40" s="47">
        <v>2975003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4207616</v>
      </c>
      <c r="D6" s="17"/>
      <c r="E6" s="18">
        <v>9707116</v>
      </c>
      <c r="F6" s="19">
        <v>8295756</v>
      </c>
      <c r="G6" s="19">
        <v>62883</v>
      </c>
      <c r="H6" s="19">
        <v>201026</v>
      </c>
      <c r="I6" s="19">
        <v>335814</v>
      </c>
      <c r="J6" s="19">
        <v>599723</v>
      </c>
      <c r="K6" s="19">
        <v>1458149</v>
      </c>
      <c r="L6" s="19">
        <v>123031</v>
      </c>
      <c r="M6" s="19">
        <v>83574</v>
      </c>
      <c r="N6" s="19">
        <v>1664754</v>
      </c>
      <c r="O6" s="19">
        <v>118056</v>
      </c>
      <c r="P6" s="19">
        <v>118301</v>
      </c>
      <c r="Q6" s="19">
        <v>190150</v>
      </c>
      <c r="R6" s="19">
        <v>426507</v>
      </c>
      <c r="S6" s="19">
        <v>622594</v>
      </c>
      <c r="T6" s="19">
        <v>128410</v>
      </c>
      <c r="U6" s="19">
        <v>118005</v>
      </c>
      <c r="V6" s="19">
        <v>869009</v>
      </c>
      <c r="W6" s="19">
        <v>3559993</v>
      </c>
      <c r="X6" s="19">
        <v>8295756</v>
      </c>
      <c r="Y6" s="19">
        <v>-4735763</v>
      </c>
      <c r="Z6" s="20">
        <v>-57.09</v>
      </c>
      <c r="AA6" s="21">
        <v>8295756</v>
      </c>
    </row>
    <row r="7" spans="1:27" ht="13.5">
      <c r="A7" s="22" t="s">
        <v>34</v>
      </c>
      <c r="B7" s="16"/>
      <c r="C7" s="17">
        <v>10776697</v>
      </c>
      <c r="D7" s="17"/>
      <c r="E7" s="18">
        <v>14596938</v>
      </c>
      <c r="F7" s="19">
        <v>8970298</v>
      </c>
      <c r="G7" s="19">
        <v>808515</v>
      </c>
      <c r="H7" s="19">
        <v>782719</v>
      </c>
      <c r="I7" s="19">
        <v>783063</v>
      </c>
      <c r="J7" s="19">
        <v>2374297</v>
      </c>
      <c r="K7" s="19">
        <v>847276</v>
      </c>
      <c r="L7" s="19">
        <v>792939</v>
      </c>
      <c r="M7" s="19">
        <v>674577</v>
      </c>
      <c r="N7" s="19">
        <v>2314792</v>
      </c>
      <c r="O7" s="19">
        <v>995924</v>
      </c>
      <c r="P7" s="19">
        <v>1033231</v>
      </c>
      <c r="Q7" s="19">
        <v>1162777</v>
      </c>
      <c r="R7" s="19">
        <v>3191932</v>
      </c>
      <c r="S7" s="19">
        <v>1078000</v>
      </c>
      <c r="T7" s="19">
        <v>873332</v>
      </c>
      <c r="U7" s="19">
        <v>942452</v>
      </c>
      <c r="V7" s="19">
        <v>2893784</v>
      </c>
      <c r="W7" s="19">
        <v>10774805</v>
      </c>
      <c r="X7" s="19">
        <v>8970298</v>
      </c>
      <c r="Y7" s="19">
        <v>1804507</v>
      </c>
      <c r="Z7" s="20">
        <v>20.12</v>
      </c>
      <c r="AA7" s="21">
        <v>8970298</v>
      </c>
    </row>
    <row r="8" spans="1:27" ht="13.5">
      <c r="A8" s="22" t="s">
        <v>35</v>
      </c>
      <c r="B8" s="16"/>
      <c r="C8" s="17">
        <v>1146842</v>
      </c>
      <c r="D8" s="17"/>
      <c r="E8" s="18">
        <v>5288230</v>
      </c>
      <c r="F8" s="19">
        <v>357799</v>
      </c>
      <c r="G8" s="19">
        <v>557403</v>
      </c>
      <c r="H8" s="19">
        <v>2208349</v>
      </c>
      <c r="I8" s="19">
        <v>1019684</v>
      </c>
      <c r="J8" s="19">
        <v>3785436</v>
      </c>
      <c r="K8" s="19">
        <v>1588276</v>
      </c>
      <c r="L8" s="19">
        <v>1453259</v>
      </c>
      <c r="M8" s="19">
        <v>837127</v>
      </c>
      <c r="N8" s="19">
        <v>3878662</v>
      </c>
      <c r="O8" s="19">
        <v>2017915</v>
      </c>
      <c r="P8" s="19">
        <v>1007082</v>
      </c>
      <c r="Q8" s="19">
        <v>300536</v>
      </c>
      <c r="R8" s="19">
        <v>3325533</v>
      </c>
      <c r="S8" s="19">
        <v>338702</v>
      </c>
      <c r="T8" s="19">
        <v>1067376</v>
      </c>
      <c r="U8" s="19">
        <v>1413379</v>
      </c>
      <c r="V8" s="19">
        <v>2819457</v>
      </c>
      <c r="W8" s="19">
        <v>13809088</v>
      </c>
      <c r="X8" s="19">
        <v>357799</v>
      </c>
      <c r="Y8" s="19">
        <v>13451289</v>
      </c>
      <c r="Z8" s="20">
        <v>3759.45</v>
      </c>
      <c r="AA8" s="21">
        <v>357799</v>
      </c>
    </row>
    <row r="9" spans="1:27" ht="13.5">
      <c r="A9" s="22" t="s">
        <v>36</v>
      </c>
      <c r="B9" s="16"/>
      <c r="C9" s="17">
        <v>15025401</v>
      </c>
      <c r="D9" s="17"/>
      <c r="E9" s="18">
        <v>21405912</v>
      </c>
      <c r="F9" s="19">
        <v>22471913</v>
      </c>
      <c r="G9" s="19">
        <v>6480000</v>
      </c>
      <c r="H9" s="19">
        <v>1825000</v>
      </c>
      <c r="I9" s="19">
        <v>6914</v>
      </c>
      <c r="J9" s="19">
        <v>8311914</v>
      </c>
      <c r="K9" s="19"/>
      <c r="L9" s="19">
        <v>450000</v>
      </c>
      <c r="M9" s="19">
        <v>1922000</v>
      </c>
      <c r="N9" s="19">
        <v>2372000</v>
      </c>
      <c r="O9" s="19"/>
      <c r="P9" s="19"/>
      <c r="Q9" s="19">
        <v>4755000</v>
      </c>
      <c r="R9" s="19">
        <v>4755000</v>
      </c>
      <c r="S9" s="19">
        <v>11584</v>
      </c>
      <c r="T9" s="19"/>
      <c r="U9" s="19"/>
      <c r="V9" s="19">
        <v>11584</v>
      </c>
      <c r="W9" s="19">
        <v>15450498</v>
      </c>
      <c r="X9" s="19">
        <v>22471913</v>
      </c>
      <c r="Y9" s="19">
        <v>-7021415</v>
      </c>
      <c r="Z9" s="20">
        <v>-31.25</v>
      </c>
      <c r="AA9" s="21">
        <v>22471913</v>
      </c>
    </row>
    <row r="10" spans="1:27" ht="13.5">
      <c r="A10" s="22" t="s">
        <v>37</v>
      </c>
      <c r="B10" s="16"/>
      <c r="C10" s="17">
        <v>9188000</v>
      </c>
      <c r="D10" s="17"/>
      <c r="E10" s="18">
        <v>16267488</v>
      </c>
      <c r="F10" s="19">
        <v>13685088</v>
      </c>
      <c r="G10" s="19">
        <v>7295000</v>
      </c>
      <c r="H10" s="19"/>
      <c r="I10" s="19"/>
      <c r="J10" s="19">
        <v>7295000</v>
      </c>
      <c r="K10" s="19"/>
      <c r="L10" s="19"/>
      <c r="M10" s="19">
        <v>6175000</v>
      </c>
      <c r="N10" s="19">
        <v>6175000</v>
      </c>
      <c r="O10" s="19"/>
      <c r="P10" s="19"/>
      <c r="Q10" s="19">
        <v>1960000</v>
      </c>
      <c r="R10" s="19">
        <v>1960000</v>
      </c>
      <c r="S10" s="19"/>
      <c r="T10" s="19"/>
      <c r="U10" s="19"/>
      <c r="V10" s="19"/>
      <c r="W10" s="19">
        <v>15430000</v>
      </c>
      <c r="X10" s="19">
        <v>13685088</v>
      </c>
      <c r="Y10" s="19">
        <v>1744912</v>
      </c>
      <c r="Z10" s="20">
        <v>12.75</v>
      </c>
      <c r="AA10" s="21">
        <v>13685088</v>
      </c>
    </row>
    <row r="11" spans="1:27" ht="13.5">
      <c r="A11" s="22" t="s">
        <v>38</v>
      </c>
      <c r="B11" s="16"/>
      <c r="C11" s="17">
        <v>312840</v>
      </c>
      <c r="D11" s="17"/>
      <c r="E11" s="18">
        <v>855650</v>
      </c>
      <c r="F11" s="19">
        <v>855650</v>
      </c>
      <c r="G11" s="19">
        <v>9531</v>
      </c>
      <c r="H11" s="19">
        <v>46257</v>
      </c>
      <c r="I11" s="19">
        <v>45186</v>
      </c>
      <c r="J11" s="19">
        <v>100974</v>
      </c>
      <c r="K11" s="19">
        <v>38737</v>
      </c>
      <c r="L11" s="19">
        <v>31686</v>
      </c>
      <c r="M11" s="19">
        <v>46495</v>
      </c>
      <c r="N11" s="19">
        <v>116918</v>
      </c>
      <c r="O11" s="19">
        <v>76764</v>
      </c>
      <c r="P11" s="19">
        <v>46066</v>
      </c>
      <c r="Q11" s="19">
        <v>125607</v>
      </c>
      <c r="R11" s="19">
        <v>248437</v>
      </c>
      <c r="S11" s="19">
        <v>1090</v>
      </c>
      <c r="T11" s="19">
        <v>82844</v>
      </c>
      <c r="U11" s="19">
        <v>41152</v>
      </c>
      <c r="V11" s="19">
        <v>125086</v>
      </c>
      <c r="W11" s="19">
        <v>591415</v>
      </c>
      <c r="X11" s="19">
        <v>855650</v>
      </c>
      <c r="Y11" s="19">
        <v>-264235</v>
      </c>
      <c r="Z11" s="20">
        <v>-30.88</v>
      </c>
      <c r="AA11" s="21">
        <v>855650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-34251136</v>
      </c>
      <c r="D14" s="17"/>
      <c r="E14" s="18">
        <v>-45689196</v>
      </c>
      <c r="F14" s="19">
        <v>-41528506</v>
      </c>
      <c r="G14" s="19">
        <v>-7353896</v>
      </c>
      <c r="H14" s="19">
        <v>-3353866</v>
      </c>
      <c r="I14" s="19">
        <v>-3481686</v>
      </c>
      <c r="J14" s="19">
        <v>-14189448</v>
      </c>
      <c r="K14" s="19">
        <v>-4453867</v>
      </c>
      <c r="L14" s="19">
        <v>-3522958</v>
      </c>
      <c r="M14" s="19">
        <v>-3837308</v>
      </c>
      <c r="N14" s="19">
        <v>-11814133</v>
      </c>
      <c r="O14" s="19">
        <v>-3637615</v>
      </c>
      <c r="P14" s="19">
        <v>-3085579</v>
      </c>
      <c r="Q14" s="19">
        <v>-6289203</v>
      </c>
      <c r="R14" s="19">
        <v>-13012397</v>
      </c>
      <c r="S14" s="19">
        <v>-2776008</v>
      </c>
      <c r="T14" s="19">
        <v>-4024066</v>
      </c>
      <c r="U14" s="19">
        <v>-3281504</v>
      </c>
      <c r="V14" s="19">
        <v>-10081578</v>
      </c>
      <c r="W14" s="19">
        <v>-49097556</v>
      </c>
      <c r="X14" s="19">
        <v>-41528506</v>
      </c>
      <c r="Y14" s="19">
        <v>-7569050</v>
      </c>
      <c r="Z14" s="20">
        <v>18.23</v>
      </c>
      <c r="AA14" s="21">
        <v>-41528506</v>
      </c>
    </row>
    <row r="15" spans="1:27" ht="13.5">
      <c r="A15" s="22" t="s">
        <v>42</v>
      </c>
      <c r="B15" s="16"/>
      <c r="C15" s="17">
        <v>-626420</v>
      </c>
      <c r="D15" s="17"/>
      <c r="E15" s="18">
        <v>-160000</v>
      </c>
      <c r="F15" s="19">
        <v>-796260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-796260</v>
      </c>
      <c r="Y15" s="19">
        <v>796260</v>
      </c>
      <c r="Z15" s="20">
        <v>-100</v>
      </c>
      <c r="AA15" s="21">
        <v>-796260</v>
      </c>
    </row>
    <row r="16" spans="1:27" ht="13.5">
      <c r="A16" s="22" t="s">
        <v>43</v>
      </c>
      <c r="B16" s="16"/>
      <c r="C16" s="17">
        <v>-507569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5272271</v>
      </c>
      <c r="D17" s="25">
        <f>SUM(D6:D16)</f>
        <v>0</v>
      </c>
      <c r="E17" s="26">
        <f t="shared" si="0"/>
        <v>22272138</v>
      </c>
      <c r="F17" s="27">
        <f t="shared" si="0"/>
        <v>12311738</v>
      </c>
      <c r="G17" s="27">
        <f t="shared" si="0"/>
        <v>7859436</v>
      </c>
      <c r="H17" s="27">
        <f t="shared" si="0"/>
        <v>1709485</v>
      </c>
      <c r="I17" s="27">
        <f t="shared" si="0"/>
        <v>-1291025</v>
      </c>
      <c r="J17" s="27">
        <f t="shared" si="0"/>
        <v>8277896</v>
      </c>
      <c r="K17" s="27">
        <f t="shared" si="0"/>
        <v>-521429</v>
      </c>
      <c r="L17" s="27">
        <f t="shared" si="0"/>
        <v>-672043</v>
      </c>
      <c r="M17" s="27">
        <f t="shared" si="0"/>
        <v>5901465</v>
      </c>
      <c r="N17" s="27">
        <f t="shared" si="0"/>
        <v>4707993</v>
      </c>
      <c r="O17" s="27">
        <f t="shared" si="0"/>
        <v>-428956</v>
      </c>
      <c r="P17" s="27">
        <f t="shared" si="0"/>
        <v>-880899</v>
      </c>
      <c r="Q17" s="27">
        <f t="shared" si="0"/>
        <v>2204867</v>
      </c>
      <c r="R17" s="27">
        <f t="shared" si="0"/>
        <v>895012</v>
      </c>
      <c r="S17" s="27">
        <f t="shared" si="0"/>
        <v>-724038</v>
      </c>
      <c r="T17" s="27">
        <f t="shared" si="0"/>
        <v>-1872104</v>
      </c>
      <c r="U17" s="27">
        <f t="shared" si="0"/>
        <v>-766516</v>
      </c>
      <c r="V17" s="27">
        <f t="shared" si="0"/>
        <v>-3362658</v>
      </c>
      <c r="W17" s="27">
        <f t="shared" si="0"/>
        <v>10518243</v>
      </c>
      <c r="X17" s="27">
        <f t="shared" si="0"/>
        <v>12311738</v>
      </c>
      <c r="Y17" s="27">
        <f t="shared" si="0"/>
        <v>-1793495</v>
      </c>
      <c r="Z17" s="28">
        <f>+IF(X17&lt;&gt;0,+(Y17/X17)*100,0)</f>
        <v>-14.567358402201217</v>
      </c>
      <c r="AA17" s="29">
        <f>SUM(AA6:AA16)</f>
        <v>12311738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-30000</v>
      </c>
      <c r="F21" s="19">
        <v>-30000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-30000</v>
      </c>
      <c r="Y21" s="36">
        <v>30000</v>
      </c>
      <c r="Z21" s="37">
        <v>-100</v>
      </c>
      <c r="AA21" s="38">
        <v>-30000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-4530510</v>
      </c>
      <c r="D26" s="17"/>
      <c r="E26" s="18">
        <v>-16367490</v>
      </c>
      <c r="F26" s="19">
        <v>-13885089</v>
      </c>
      <c r="G26" s="19">
        <v>-290611</v>
      </c>
      <c r="H26" s="19">
        <v>-1376799</v>
      </c>
      <c r="I26" s="19">
        <v>-1373542</v>
      </c>
      <c r="J26" s="19">
        <v>-3040952</v>
      </c>
      <c r="K26" s="19">
        <v>-1047615</v>
      </c>
      <c r="L26" s="19">
        <v>-175258</v>
      </c>
      <c r="M26" s="19">
        <v>-4706</v>
      </c>
      <c r="N26" s="19">
        <v>-1227579</v>
      </c>
      <c r="O26" s="19">
        <v>-490197</v>
      </c>
      <c r="P26" s="19">
        <v>-1129</v>
      </c>
      <c r="Q26" s="19"/>
      <c r="R26" s="19">
        <v>-491326</v>
      </c>
      <c r="S26" s="19">
        <v>-474655</v>
      </c>
      <c r="T26" s="19"/>
      <c r="U26" s="19">
        <v>-289321</v>
      </c>
      <c r="V26" s="19">
        <v>-763976</v>
      </c>
      <c r="W26" s="19">
        <v>-5523833</v>
      </c>
      <c r="X26" s="19">
        <v>-13885089</v>
      </c>
      <c r="Y26" s="19">
        <v>8361256</v>
      </c>
      <c r="Z26" s="20">
        <v>-60.22</v>
      </c>
      <c r="AA26" s="21">
        <v>-13885089</v>
      </c>
    </row>
    <row r="27" spans="1:27" ht="13.5">
      <c r="A27" s="23" t="s">
        <v>51</v>
      </c>
      <c r="B27" s="24"/>
      <c r="C27" s="25">
        <f aca="true" t="shared" si="1" ref="C27:Y27">SUM(C21:C26)</f>
        <v>-4530510</v>
      </c>
      <c r="D27" s="25">
        <f>SUM(D21:D26)</f>
        <v>0</v>
      </c>
      <c r="E27" s="26">
        <f t="shared" si="1"/>
        <v>-16397490</v>
      </c>
      <c r="F27" s="27">
        <f t="shared" si="1"/>
        <v>-13915089</v>
      </c>
      <c r="G27" s="27">
        <f t="shared" si="1"/>
        <v>-290611</v>
      </c>
      <c r="H27" s="27">
        <f t="shared" si="1"/>
        <v>-1376799</v>
      </c>
      <c r="I27" s="27">
        <f t="shared" si="1"/>
        <v>-1373542</v>
      </c>
      <c r="J27" s="27">
        <f t="shared" si="1"/>
        <v>-3040952</v>
      </c>
      <c r="K27" s="27">
        <f t="shared" si="1"/>
        <v>-1047615</v>
      </c>
      <c r="L27" s="27">
        <f t="shared" si="1"/>
        <v>-175258</v>
      </c>
      <c r="M27" s="27">
        <f t="shared" si="1"/>
        <v>-4706</v>
      </c>
      <c r="N27" s="27">
        <f t="shared" si="1"/>
        <v>-1227579</v>
      </c>
      <c r="O27" s="27">
        <f t="shared" si="1"/>
        <v>-490197</v>
      </c>
      <c r="P27" s="27">
        <f t="shared" si="1"/>
        <v>-1129</v>
      </c>
      <c r="Q27" s="27">
        <f t="shared" si="1"/>
        <v>0</v>
      </c>
      <c r="R27" s="27">
        <f t="shared" si="1"/>
        <v>-491326</v>
      </c>
      <c r="S27" s="27">
        <f t="shared" si="1"/>
        <v>-474655</v>
      </c>
      <c r="T27" s="27">
        <f t="shared" si="1"/>
        <v>0</v>
      </c>
      <c r="U27" s="27">
        <f t="shared" si="1"/>
        <v>-289321</v>
      </c>
      <c r="V27" s="27">
        <f t="shared" si="1"/>
        <v>-763976</v>
      </c>
      <c r="W27" s="27">
        <f t="shared" si="1"/>
        <v>-5523833</v>
      </c>
      <c r="X27" s="27">
        <f t="shared" si="1"/>
        <v>-13915089</v>
      </c>
      <c r="Y27" s="27">
        <f t="shared" si="1"/>
        <v>8391256</v>
      </c>
      <c r="Z27" s="28">
        <f>+IF(X27&lt;&gt;0,+(Y27/X27)*100,0)</f>
        <v>-60.30328659773574</v>
      </c>
      <c r="AA27" s="29">
        <f>SUM(AA21:AA26)</f>
        <v>-13915089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8956</v>
      </c>
      <c r="D33" s="17"/>
      <c r="E33" s="18">
        <v>5715</v>
      </c>
      <c r="F33" s="19">
        <v>5714</v>
      </c>
      <c r="G33" s="19">
        <v>570</v>
      </c>
      <c r="H33" s="36">
        <v>280</v>
      </c>
      <c r="I33" s="36">
        <v>1400</v>
      </c>
      <c r="J33" s="36">
        <v>2250</v>
      </c>
      <c r="K33" s="19">
        <v>87</v>
      </c>
      <c r="L33" s="19"/>
      <c r="M33" s="19">
        <v>600</v>
      </c>
      <c r="N33" s="19">
        <v>687</v>
      </c>
      <c r="O33" s="36">
        <v>820</v>
      </c>
      <c r="P33" s="36">
        <v>2000</v>
      </c>
      <c r="Q33" s="36">
        <v>2600</v>
      </c>
      <c r="R33" s="19">
        <v>5420</v>
      </c>
      <c r="S33" s="19">
        <v>900</v>
      </c>
      <c r="T33" s="19"/>
      <c r="U33" s="19"/>
      <c r="V33" s="36">
        <v>900</v>
      </c>
      <c r="W33" s="36">
        <v>9257</v>
      </c>
      <c r="X33" s="36">
        <v>5714</v>
      </c>
      <c r="Y33" s="19">
        <v>3543</v>
      </c>
      <c r="Z33" s="20">
        <v>62.01</v>
      </c>
      <c r="AA33" s="21">
        <v>5714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-1588</v>
      </c>
      <c r="D36" s="25">
        <f>SUM(D31:D35)</f>
        <v>0</v>
      </c>
      <c r="E36" s="26">
        <f t="shared" si="2"/>
        <v>5715</v>
      </c>
      <c r="F36" s="27">
        <f t="shared" si="2"/>
        <v>5714</v>
      </c>
      <c r="G36" s="27">
        <f t="shared" si="2"/>
        <v>570</v>
      </c>
      <c r="H36" s="27">
        <f t="shared" si="2"/>
        <v>280</v>
      </c>
      <c r="I36" s="27">
        <f t="shared" si="2"/>
        <v>1400</v>
      </c>
      <c r="J36" s="27">
        <f t="shared" si="2"/>
        <v>2250</v>
      </c>
      <c r="K36" s="27">
        <f t="shared" si="2"/>
        <v>87</v>
      </c>
      <c r="L36" s="27">
        <f t="shared" si="2"/>
        <v>0</v>
      </c>
      <c r="M36" s="27">
        <f t="shared" si="2"/>
        <v>600</v>
      </c>
      <c r="N36" s="27">
        <f t="shared" si="2"/>
        <v>687</v>
      </c>
      <c r="O36" s="27">
        <f t="shared" si="2"/>
        <v>820</v>
      </c>
      <c r="P36" s="27">
        <f t="shared" si="2"/>
        <v>2000</v>
      </c>
      <c r="Q36" s="27">
        <f t="shared" si="2"/>
        <v>2600</v>
      </c>
      <c r="R36" s="27">
        <f t="shared" si="2"/>
        <v>5420</v>
      </c>
      <c r="S36" s="27">
        <f t="shared" si="2"/>
        <v>900</v>
      </c>
      <c r="T36" s="27">
        <f t="shared" si="2"/>
        <v>0</v>
      </c>
      <c r="U36" s="27">
        <f t="shared" si="2"/>
        <v>0</v>
      </c>
      <c r="V36" s="27">
        <f t="shared" si="2"/>
        <v>900</v>
      </c>
      <c r="W36" s="27">
        <f t="shared" si="2"/>
        <v>9257</v>
      </c>
      <c r="X36" s="27">
        <f t="shared" si="2"/>
        <v>5714</v>
      </c>
      <c r="Y36" s="27">
        <f t="shared" si="2"/>
        <v>3543</v>
      </c>
      <c r="Z36" s="28">
        <f>+IF(X36&lt;&gt;0,+(Y36/X36)*100,0)</f>
        <v>62.00560028001401</v>
      </c>
      <c r="AA36" s="29">
        <f>SUM(AA31:AA35)</f>
        <v>5714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740173</v>
      </c>
      <c r="D38" s="31">
        <f>+D17+D27+D36</f>
        <v>0</v>
      </c>
      <c r="E38" s="32">
        <f t="shared" si="3"/>
        <v>5880363</v>
      </c>
      <c r="F38" s="33">
        <f t="shared" si="3"/>
        <v>-1597637</v>
      </c>
      <c r="G38" s="33">
        <f t="shared" si="3"/>
        <v>7569395</v>
      </c>
      <c r="H38" s="33">
        <f t="shared" si="3"/>
        <v>332966</v>
      </c>
      <c r="I38" s="33">
        <f t="shared" si="3"/>
        <v>-2663167</v>
      </c>
      <c r="J38" s="33">
        <f t="shared" si="3"/>
        <v>5239194</v>
      </c>
      <c r="K38" s="33">
        <f t="shared" si="3"/>
        <v>-1568957</v>
      </c>
      <c r="L38" s="33">
        <f t="shared" si="3"/>
        <v>-847301</v>
      </c>
      <c r="M38" s="33">
        <f t="shared" si="3"/>
        <v>5897359</v>
      </c>
      <c r="N38" s="33">
        <f t="shared" si="3"/>
        <v>3481101</v>
      </c>
      <c r="O38" s="33">
        <f t="shared" si="3"/>
        <v>-918333</v>
      </c>
      <c r="P38" s="33">
        <f t="shared" si="3"/>
        <v>-880028</v>
      </c>
      <c r="Q38" s="33">
        <f t="shared" si="3"/>
        <v>2207467</v>
      </c>
      <c r="R38" s="33">
        <f t="shared" si="3"/>
        <v>409106</v>
      </c>
      <c r="S38" s="33">
        <f t="shared" si="3"/>
        <v>-1197793</v>
      </c>
      <c r="T38" s="33">
        <f t="shared" si="3"/>
        <v>-1872104</v>
      </c>
      <c r="U38" s="33">
        <f t="shared" si="3"/>
        <v>-1055837</v>
      </c>
      <c r="V38" s="33">
        <f t="shared" si="3"/>
        <v>-4125734</v>
      </c>
      <c r="W38" s="33">
        <f t="shared" si="3"/>
        <v>5003667</v>
      </c>
      <c r="X38" s="33">
        <f t="shared" si="3"/>
        <v>-1597637</v>
      </c>
      <c r="Y38" s="33">
        <f t="shared" si="3"/>
        <v>6601304</v>
      </c>
      <c r="Z38" s="34">
        <f>+IF(X38&lt;&gt;0,+(Y38/X38)*100,0)</f>
        <v>-413.19173253999503</v>
      </c>
      <c r="AA38" s="35">
        <f>+AA17+AA27+AA36</f>
        <v>-1597637</v>
      </c>
    </row>
    <row r="39" spans="1:27" ht="13.5">
      <c r="A39" s="22" t="s">
        <v>59</v>
      </c>
      <c r="B39" s="16"/>
      <c r="C39" s="31">
        <v>790370</v>
      </c>
      <c r="D39" s="31"/>
      <c r="E39" s="32">
        <v>2057685</v>
      </c>
      <c r="F39" s="33">
        <v>2057685</v>
      </c>
      <c r="G39" s="33">
        <v>1530542</v>
      </c>
      <c r="H39" s="33">
        <v>9099937</v>
      </c>
      <c r="I39" s="33">
        <v>9432903</v>
      </c>
      <c r="J39" s="33">
        <v>1530542</v>
      </c>
      <c r="K39" s="33">
        <v>6769736</v>
      </c>
      <c r="L39" s="33">
        <v>5200779</v>
      </c>
      <c r="M39" s="33">
        <v>4353478</v>
      </c>
      <c r="N39" s="33">
        <v>6769736</v>
      </c>
      <c r="O39" s="33">
        <v>10250837</v>
      </c>
      <c r="P39" s="33">
        <v>9332504</v>
      </c>
      <c r="Q39" s="33">
        <v>8452476</v>
      </c>
      <c r="R39" s="33">
        <v>10250837</v>
      </c>
      <c r="S39" s="33">
        <v>10659943</v>
      </c>
      <c r="T39" s="33">
        <v>9462150</v>
      </c>
      <c r="U39" s="33">
        <v>7590046</v>
      </c>
      <c r="V39" s="33">
        <v>10659943</v>
      </c>
      <c r="W39" s="33">
        <v>1530542</v>
      </c>
      <c r="X39" s="33">
        <v>2057685</v>
      </c>
      <c r="Y39" s="33">
        <v>-527143</v>
      </c>
      <c r="Z39" s="34">
        <v>-25.62</v>
      </c>
      <c r="AA39" s="35">
        <v>2057685</v>
      </c>
    </row>
    <row r="40" spans="1:27" ht="13.5">
      <c r="A40" s="41" t="s">
        <v>60</v>
      </c>
      <c r="B40" s="42"/>
      <c r="C40" s="43">
        <v>1530543</v>
      </c>
      <c r="D40" s="43"/>
      <c r="E40" s="44">
        <v>7938048</v>
      </c>
      <c r="F40" s="45">
        <v>460048</v>
      </c>
      <c r="G40" s="45">
        <v>9099937</v>
      </c>
      <c r="H40" s="45">
        <v>9432903</v>
      </c>
      <c r="I40" s="45">
        <v>6769736</v>
      </c>
      <c r="J40" s="45">
        <v>6769736</v>
      </c>
      <c r="K40" s="45">
        <v>5200779</v>
      </c>
      <c r="L40" s="45">
        <v>4353478</v>
      </c>
      <c r="M40" s="45">
        <v>10250837</v>
      </c>
      <c r="N40" s="45">
        <v>10250837</v>
      </c>
      <c r="O40" s="45">
        <v>9332504</v>
      </c>
      <c r="P40" s="45">
        <v>8452476</v>
      </c>
      <c r="Q40" s="45">
        <v>10659943</v>
      </c>
      <c r="R40" s="45">
        <v>9332504</v>
      </c>
      <c r="S40" s="45">
        <v>9462150</v>
      </c>
      <c r="T40" s="45">
        <v>7590046</v>
      </c>
      <c r="U40" s="45">
        <v>6534209</v>
      </c>
      <c r="V40" s="45">
        <v>6534209</v>
      </c>
      <c r="W40" s="45">
        <v>6534209</v>
      </c>
      <c r="X40" s="45">
        <v>460048</v>
      </c>
      <c r="Y40" s="45">
        <v>6074161</v>
      </c>
      <c r="Z40" s="46">
        <v>1320.33</v>
      </c>
      <c r="AA40" s="47">
        <v>460048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60746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5155194</v>
      </c>
      <c r="D8" s="17"/>
      <c r="E8" s="18">
        <v>13640456</v>
      </c>
      <c r="F8" s="19">
        <v>14658439</v>
      </c>
      <c r="G8" s="19">
        <v>400630</v>
      </c>
      <c r="H8" s="19">
        <v>4365967</v>
      </c>
      <c r="I8" s="19">
        <v>349519</v>
      </c>
      <c r="J8" s="19">
        <v>5116116</v>
      </c>
      <c r="K8" s="19">
        <v>3620752</v>
      </c>
      <c r="L8" s="19">
        <v>3984529</v>
      </c>
      <c r="M8" s="19">
        <v>356572</v>
      </c>
      <c r="N8" s="19">
        <v>7961853</v>
      </c>
      <c r="O8" s="19">
        <v>219045</v>
      </c>
      <c r="P8" s="19">
        <v>832069</v>
      </c>
      <c r="Q8" s="19">
        <v>1458493</v>
      </c>
      <c r="R8" s="19">
        <v>2509607</v>
      </c>
      <c r="S8" s="19">
        <v>4444810</v>
      </c>
      <c r="T8" s="19">
        <v>553748</v>
      </c>
      <c r="U8" s="19">
        <v>8765512</v>
      </c>
      <c r="V8" s="19">
        <v>13764070</v>
      </c>
      <c r="W8" s="19">
        <v>29351646</v>
      </c>
      <c r="X8" s="19">
        <v>14658439</v>
      </c>
      <c r="Y8" s="19">
        <v>14693207</v>
      </c>
      <c r="Z8" s="20">
        <v>100.24</v>
      </c>
      <c r="AA8" s="21">
        <v>14658439</v>
      </c>
    </row>
    <row r="9" spans="1:27" ht="13.5">
      <c r="A9" s="22" t="s">
        <v>36</v>
      </c>
      <c r="B9" s="16"/>
      <c r="C9" s="17">
        <v>43269232</v>
      </c>
      <c r="D9" s="17"/>
      <c r="E9" s="18">
        <v>76353004</v>
      </c>
      <c r="F9" s="19">
        <v>78231152</v>
      </c>
      <c r="G9" s="19">
        <v>14765000</v>
      </c>
      <c r="H9" s="19">
        <v>250000</v>
      </c>
      <c r="I9" s="19">
        <v>2901200</v>
      </c>
      <c r="J9" s="19">
        <v>17916200</v>
      </c>
      <c r="K9" s="19">
        <v>226400</v>
      </c>
      <c r="L9" s="19">
        <v>999629</v>
      </c>
      <c r="M9" s="19">
        <v>13439000</v>
      </c>
      <c r="N9" s="19">
        <v>14665029</v>
      </c>
      <c r="O9" s="19">
        <v>8618904</v>
      </c>
      <c r="P9" s="19">
        <v>7770039</v>
      </c>
      <c r="Q9" s="19">
        <v>8859000</v>
      </c>
      <c r="R9" s="19">
        <v>25247943</v>
      </c>
      <c r="S9" s="19">
        <v>1558000</v>
      </c>
      <c r="T9" s="19"/>
      <c r="U9" s="19"/>
      <c r="V9" s="19">
        <v>1558000</v>
      </c>
      <c r="W9" s="19">
        <v>59387172</v>
      </c>
      <c r="X9" s="19">
        <v>78231152</v>
      </c>
      <c r="Y9" s="19">
        <v>-18843980</v>
      </c>
      <c r="Z9" s="20">
        <v>-24.09</v>
      </c>
      <c r="AA9" s="21">
        <v>78231152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1853637</v>
      </c>
      <c r="D11" s="17"/>
      <c r="E11" s="18">
        <v>2889996</v>
      </c>
      <c r="F11" s="19">
        <v>2889996</v>
      </c>
      <c r="G11" s="19">
        <v>55780</v>
      </c>
      <c r="H11" s="19">
        <v>48033</v>
      </c>
      <c r="I11" s="19">
        <v>54245</v>
      </c>
      <c r="J11" s="19">
        <v>158058</v>
      </c>
      <c r="K11" s="19">
        <v>42224</v>
      </c>
      <c r="L11" s="19">
        <v>180169</v>
      </c>
      <c r="M11" s="19">
        <v>45764</v>
      </c>
      <c r="N11" s="19">
        <v>268157</v>
      </c>
      <c r="O11" s="19">
        <v>93365</v>
      </c>
      <c r="P11" s="19">
        <v>40753</v>
      </c>
      <c r="Q11" s="19">
        <v>54396</v>
      </c>
      <c r="R11" s="19">
        <v>188514</v>
      </c>
      <c r="S11" s="19">
        <v>57340</v>
      </c>
      <c r="T11" s="19">
        <v>13419</v>
      </c>
      <c r="U11" s="19">
        <v>757851</v>
      </c>
      <c r="V11" s="19">
        <v>828610</v>
      </c>
      <c r="W11" s="19">
        <v>1443339</v>
      </c>
      <c r="X11" s="19">
        <v>2889996</v>
      </c>
      <c r="Y11" s="19">
        <v>-1446657</v>
      </c>
      <c r="Z11" s="20">
        <v>-50.06</v>
      </c>
      <c r="AA11" s="21">
        <v>2889996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-58799602</v>
      </c>
      <c r="D14" s="17"/>
      <c r="E14" s="18">
        <v>-96505149</v>
      </c>
      <c r="F14" s="19">
        <v>-98422851</v>
      </c>
      <c r="G14" s="19">
        <v>-14696373</v>
      </c>
      <c r="H14" s="19">
        <v>-3928857</v>
      </c>
      <c r="I14" s="19">
        <v>-4569483</v>
      </c>
      <c r="J14" s="19">
        <v>-23194713</v>
      </c>
      <c r="K14" s="19">
        <v>-7344957</v>
      </c>
      <c r="L14" s="19">
        <v>-5218972</v>
      </c>
      <c r="M14" s="19">
        <v>-12610620</v>
      </c>
      <c r="N14" s="19">
        <v>-25174549</v>
      </c>
      <c r="O14" s="19">
        <v>-3541014</v>
      </c>
      <c r="P14" s="19">
        <v>-14562924</v>
      </c>
      <c r="Q14" s="19">
        <v>-6832850</v>
      </c>
      <c r="R14" s="19">
        <v>-24936788</v>
      </c>
      <c r="S14" s="19">
        <v>-4463141</v>
      </c>
      <c r="T14" s="19">
        <v>-6021356</v>
      </c>
      <c r="U14" s="19">
        <v>-8772147</v>
      </c>
      <c r="V14" s="19">
        <v>-19256644</v>
      </c>
      <c r="W14" s="19">
        <v>-92562694</v>
      </c>
      <c r="X14" s="19">
        <v>-98422851</v>
      </c>
      <c r="Y14" s="19">
        <v>5860157</v>
      </c>
      <c r="Z14" s="20">
        <v>-5.95</v>
      </c>
      <c r="AA14" s="21">
        <v>-98422851</v>
      </c>
    </row>
    <row r="15" spans="1:27" ht="13.5">
      <c r="A15" s="22" t="s">
        <v>42</v>
      </c>
      <c r="B15" s="16"/>
      <c r="C15" s="17">
        <v>-74732</v>
      </c>
      <c r="D15" s="17"/>
      <c r="E15" s="18">
        <v>-1618320</v>
      </c>
      <c r="F15" s="19">
        <v>-1665944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-1665944</v>
      </c>
      <c r="Y15" s="19">
        <v>1665944</v>
      </c>
      <c r="Z15" s="20">
        <v>-100</v>
      </c>
      <c r="AA15" s="21">
        <v>-1665944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-8535525</v>
      </c>
      <c r="D17" s="25">
        <f>SUM(D6:D16)</f>
        <v>0</v>
      </c>
      <c r="E17" s="26">
        <f t="shared" si="0"/>
        <v>-5240013</v>
      </c>
      <c r="F17" s="27">
        <f t="shared" si="0"/>
        <v>-4309208</v>
      </c>
      <c r="G17" s="27">
        <f t="shared" si="0"/>
        <v>525037</v>
      </c>
      <c r="H17" s="27">
        <f t="shared" si="0"/>
        <v>735143</v>
      </c>
      <c r="I17" s="27">
        <f t="shared" si="0"/>
        <v>-1264519</v>
      </c>
      <c r="J17" s="27">
        <f t="shared" si="0"/>
        <v>-4339</v>
      </c>
      <c r="K17" s="27">
        <f t="shared" si="0"/>
        <v>-3455581</v>
      </c>
      <c r="L17" s="27">
        <f t="shared" si="0"/>
        <v>-54645</v>
      </c>
      <c r="M17" s="27">
        <f t="shared" si="0"/>
        <v>1230716</v>
      </c>
      <c r="N17" s="27">
        <f t="shared" si="0"/>
        <v>-2279510</v>
      </c>
      <c r="O17" s="27">
        <f t="shared" si="0"/>
        <v>5390300</v>
      </c>
      <c r="P17" s="27">
        <f t="shared" si="0"/>
        <v>-5920063</v>
      </c>
      <c r="Q17" s="27">
        <f t="shared" si="0"/>
        <v>3539039</v>
      </c>
      <c r="R17" s="27">
        <f t="shared" si="0"/>
        <v>3009276</v>
      </c>
      <c r="S17" s="27">
        <f t="shared" si="0"/>
        <v>1597009</v>
      </c>
      <c r="T17" s="27">
        <f t="shared" si="0"/>
        <v>-5454189</v>
      </c>
      <c r="U17" s="27">
        <f t="shared" si="0"/>
        <v>751216</v>
      </c>
      <c r="V17" s="27">
        <f t="shared" si="0"/>
        <v>-3105964</v>
      </c>
      <c r="W17" s="27">
        <f t="shared" si="0"/>
        <v>-2380537</v>
      </c>
      <c r="X17" s="27">
        <f t="shared" si="0"/>
        <v>-4309208</v>
      </c>
      <c r="Y17" s="27">
        <f t="shared" si="0"/>
        <v>1928671</v>
      </c>
      <c r="Z17" s="28">
        <f>+IF(X17&lt;&gt;0,+(Y17/X17)*100,0)</f>
        <v>-44.75697158271311</v>
      </c>
      <c r="AA17" s="29">
        <f>SUM(AA6:AA16)</f>
        <v>-4309208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75914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-313541</v>
      </c>
      <c r="D26" s="17"/>
      <c r="E26" s="18">
        <v>-93000</v>
      </c>
      <c r="F26" s="19">
        <v>-774199</v>
      </c>
      <c r="G26" s="19"/>
      <c r="H26" s="19">
        <v>-21587</v>
      </c>
      <c r="I26" s="19">
        <v>-4001</v>
      </c>
      <c r="J26" s="19">
        <v>-25588</v>
      </c>
      <c r="K26" s="19"/>
      <c r="L26" s="19">
        <v>-8071</v>
      </c>
      <c r="M26" s="19">
        <v>-26948</v>
      </c>
      <c r="N26" s="19">
        <v>-35019</v>
      </c>
      <c r="O26" s="19">
        <v>-17478</v>
      </c>
      <c r="P26" s="19"/>
      <c r="Q26" s="19">
        <v>-649</v>
      </c>
      <c r="R26" s="19">
        <v>-18127</v>
      </c>
      <c r="S26" s="19">
        <v>-2478</v>
      </c>
      <c r="T26" s="19">
        <v>-117762</v>
      </c>
      <c r="U26" s="19">
        <v>-85382</v>
      </c>
      <c r="V26" s="19">
        <v>-205622</v>
      </c>
      <c r="W26" s="19">
        <v>-284356</v>
      </c>
      <c r="X26" s="19">
        <v>-774199</v>
      </c>
      <c r="Y26" s="19">
        <v>489843</v>
      </c>
      <c r="Z26" s="20">
        <v>-63.27</v>
      </c>
      <c r="AA26" s="21">
        <v>-774199</v>
      </c>
    </row>
    <row r="27" spans="1:27" ht="13.5">
      <c r="A27" s="23" t="s">
        <v>51</v>
      </c>
      <c r="B27" s="24"/>
      <c r="C27" s="25">
        <f aca="true" t="shared" si="1" ref="C27:Y27">SUM(C21:C26)</f>
        <v>-237627</v>
      </c>
      <c r="D27" s="25">
        <f>SUM(D21:D26)</f>
        <v>0</v>
      </c>
      <c r="E27" s="26">
        <f t="shared" si="1"/>
        <v>-93000</v>
      </c>
      <c r="F27" s="27">
        <f t="shared" si="1"/>
        <v>-774199</v>
      </c>
      <c r="G27" s="27">
        <f t="shared" si="1"/>
        <v>0</v>
      </c>
      <c r="H27" s="27">
        <f t="shared" si="1"/>
        <v>-21587</v>
      </c>
      <c r="I27" s="27">
        <f t="shared" si="1"/>
        <v>-4001</v>
      </c>
      <c r="J27" s="27">
        <f t="shared" si="1"/>
        <v>-25588</v>
      </c>
      <c r="K27" s="27">
        <f t="shared" si="1"/>
        <v>0</v>
      </c>
      <c r="L27" s="27">
        <f t="shared" si="1"/>
        <v>-8071</v>
      </c>
      <c r="M27" s="27">
        <f t="shared" si="1"/>
        <v>-26948</v>
      </c>
      <c r="N27" s="27">
        <f t="shared" si="1"/>
        <v>-35019</v>
      </c>
      <c r="O27" s="27">
        <f t="shared" si="1"/>
        <v>-17478</v>
      </c>
      <c r="P27" s="27">
        <f t="shared" si="1"/>
        <v>0</v>
      </c>
      <c r="Q27" s="27">
        <f t="shared" si="1"/>
        <v>-649</v>
      </c>
      <c r="R27" s="27">
        <f t="shared" si="1"/>
        <v>-18127</v>
      </c>
      <c r="S27" s="27">
        <f t="shared" si="1"/>
        <v>-2478</v>
      </c>
      <c r="T27" s="27">
        <f t="shared" si="1"/>
        <v>-117762</v>
      </c>
      <c r="U27" s="27">
        <f t="shared" si="1"/>
        <v>-85382</v>
      </c>
      <c r="V27" s="27">
        <f t="shared" si="1"/>
        <v>-205622</v>
      </c>
      <c r="W27" s="27">
        <f t="shared" si="1"/>
        <v>-284356</v>
      </c>
      <c r="X27" s="27">
        <f t="shared" si="1"/>
        <v>-774199</v>
      </c>
      <c r="Y27" s="27">
        <f t="shared" si="1"/>
        <v>489843</v>
      </c>
      <c r="Z27" s="28">
        <f>+IF(X27&lt;&gt;0,+(Y27/X27)*100,0)</f>
        <v>-63.270941967116975</v>
      </c>
      <c r="AA27" s="29">
        <f>SUM(AA21:AA26)</f>
        <v>-774199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20696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-104689</v>
      </c>
      <c r="D35" s="17"/>
      <c r="E35" s="18">
        <v>-46685</v>
      </c>
      <c r="F35" s="19">
        <v>-46684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-46684</v>
      </c>
      <c r="Y35" s="19">
        <v>46684</v>
      </c>
      <c r="Z35" s="20">
        <v>-100</v>
      </c>
      <c r="AA35" s="21">
        <v>-46684</v>
      </c>
    </row>
    <row r="36" spans="1:27" ht="13.5">
      <c r="A36" s="23" t="s">
        <v>57</v>
      </c>
      <c r="B36" s="24"/>
      <c r="C36" s="25">
        <f aca="true" t="shared" si="2" ref="C36:Y36">SUM(C31:C35)</f>
        <v>-83993</v>
      </c>
      <c r="D36" s="25">
        <f>SUM(D31:D35)</f>
        <v>0</v>
      </c>
      <c r="E36" s="26">
        <f t="shared" si="2"/>
        <v>-46685</v>
      </c>
      <c r="F36" s="27">
        <f t="shared" si="2"/>
        <v>-46684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-46684</v>
      </c>
      <c r="Y36" s="27">
        <f t="shared" si="2"/>
        <v>46684</v>
      </c>
      <c r="Z36" s="28">
        <f>+IF(X36&lt;&gt;0,+(Y36/X36)*100,0)</f>
        <v>-100</v>
      </c>
      <c r="AA36" s="29">
        <f>SUM(AA31:AA35)</f>
        <v>-46684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-8857145</v>
      </c>
      <c r="D38" s="31">
        <f>+D17+D27+D36</f>
        <v>0</v>
      </c>
      <c r="E38" s="32">
        <f t="shared" si="3"/>
        <v>-5379698</v>
      </c>
      <c r="F38" s="33">
        <f t="shared" si="3"/>
        <v>-5130091</v>
      </c>
      <c r="G38" s="33">
        <f t="shared" si="3"/>
        <v>525037</v>
      </c>
      <c r="H38" s="33">
        <f t="shared" si="3"/>
        <v>713556</v>
      </c>
      <c r="I38" s="33">
        <f t="shared" si="3"/>
        <v>-1268520</v>
      </c>
      <c r="J38" s="33">
        <f t="shared" si="3"/>
        <v>-29927</v>
      </c>
      <c r="K38" s="33">
        <f t="shared" si="3"/>
        <v>-3455581</v>
      </c>
      <c r="L38" s="33">
        <f t="shared" si="3"/>
        <v>-62716</v>
      </c>
      <c r="M38" s="33">
        <f t="shared" si="3"/>
        <v>1203768</v>
      </c>
      <c r="N38" s="33">
        <f t="shared" si="3"/>
        <v>-2314529</v>
      </c>
      <c r="O38" s="33">
        <f t="shared" si="3"/>
        <v>5372822</v>
      </c>
      <c r="P38" s="33">
        <f t="shared" si="3"/>
        <v>-5920063</v>
      </c>
      <c r="Q38" s="33">
        <f t="shared" si="3"/>
        <v>3538390</v>
      </c>
      <c r="R38" s="33">
        <f t="shared" si="3"/>
        <v>2991149</v>
      </c>
      <c r="S38" s="33">
        <f t="shared" si="3"/>
        <v>1594531</v>
      </c>
      <c r="T38" s="33">
        <f t="shared" si="3"/>
        <v>-5571951</v>
      </c>
      <c r="U38" s="33">
        <f t="shared" si="3"/>
        <v>665834</v>
      </c>
      <c r="V38" s="33">
        <f t="shared" si="3"/>
        <v>-3311586</v>
      </c>
      <c r="W38" s="33">
        <f t="shared" si="3"/>
        <v>-2664893</v>
      </c>
      <c r="X38" s="33">
        <f t="shared" si="3"/>
        <v>-5130091</v>
      </c>
      <c r="Y38" s="33">
        <f t="shared" si="3"/>
        <v>2465198</v>
      </c>
      <c r="Z38" s="34">
        <f>+IF(X38&lt;&gt;0,+(Y38/X38)*100,0)</f>
        <v>-48.053689495956306</v>
      </c>
      <c r="AA38" s="35">
        <f>+AA17+AA27+AA36</f>
        <v>-5130091</v>
      </c>
    </row>
    <row r="39" spans="1:27" ht="13.5">
      <c r="A39" s="22" t="s">
        <v>59</v>
      </c>
      <c r="B39" s="16"/>
      <c r="C39" s="31">
        <v>27833079</v>
      </c>
      <c r="D39" s="31"/>
      <c r="E39" s="32">
        <v>28590827</v>
      </c>
      <c r="F39" s="33">
        <v>28590827</v>
      </c>
      <c r="G39" s="33">
        <v>3685146</v>
      </c>
      <c r="H39" s="33">
        <v>4210183</v>
      </c>
      <c r="I39" s="33">
        <v>4923739</v>
      </c>
      <c r="J39" s="33">
        <v>3685146</v>
      </c>
      <c r="K39" s="33">
        <v>3655219</v>
      </c>
      <c r="L39" s="33">
        <v>199638</v>
      </c>
      <c r="M39" s="33">
        <v>136922</v>
      </c>
      <c r="N39" s="33">
        <v>3655219</v>
      </c>
      <c r="O39" s="33">
        <v>1340690</v>
      </c>
      <c r="P39" s="33">
        <v>6713512</v>
      </c>
      <c r="Q39" s="33">
        <v>793449</v>
      </c>
      <c r="R39" s="33">
        <v>1340690</v>
      </c>
      <c r="S39" s="33">
        <v>4331839</v>
      </c>
      <c r="T39" s="33">
        <v>5926370</v>
      </c>
      <c r="U39" s="33">
        <v>354419</v>
      </c>
      <c r="V39" s="33">
        <v>4331839</v>
      </c>
      <c r="W39" s="33">
        <v>3685146</v>
      </c>
      <c r="X39" s="33">
        <v>28590827</v>
      </c>
      <c r="Y39" s="33">
        <v>-24905681</v>
      </c>
      <c r="Z39" s="34">
        <v>-87.11</v>
      </c>
      <c r="AA39" s="35">
        <v>28590827</v>
      </c>
    </row>
    <row r="40" spans="1:27" ht="13.5">
      <c r="A40" s="41" t="s">
        <v>60</v>
      </c>
      <c r="B40" s="42"/>
      <c r="C40" s="43">
        <v>18975934</v>
      </c>
      <c r="D40" s="43"/>
      <c r="E40" s="44">
        <v>23211129</v>
      </c>
      <c r="F40" s="45">
        <v>23460736</v>
      </c>
      <c r="G40" s="45">
        <v>4210183</v>
      </c>
      <c r="H40" s="45">
        <v>4923739</v>
      </c>
      <c r="I40" s="45">
        <v>3655219</v>
      </c>
      <c r="J40" s="45">
        <v>3655219</v>
      </c>
      <c r="K40" s="45">
        <v>199638</v>
      </c>
      <c r="L40" s="45">
        <v>136922</v>
      </c>
      <c r="M40" s="45">
        <v>1340690</v>
      </c>
      <c r="N40" s="45">
        <v>1340690</v>
      </c>
      <c r="O40" s="45">
        <v>6713512</v>
      </c>
      <c r="P40" s="45">
        <v>793449</v>
      </c>
      <c r="Q40" s="45">
        <v>4331839</v>
      </c>
      <c r="R40" s="45">
        <v>6713512</v>
      </c>
      <c r="S40" s="45">
        <v>5926370</v>
      </c>
      <c r="T40" s="45">
        <v>354419</v>
      </c>
      <c r="U40" s="45">
        <v>1020253</v>
      </c>
      <c r="V40" s="45">
        <v>1020253</v>
      </c>
      <c r="W40" s="45">
        <v>1020253</v>
      </c>
      <c r="X40" s="45">
        <v>23460736</v>
      </c>
      <c r="Y40" s="45">
        <v>-22440483</v>
      </c>
      <c r="Z40" s="46">
        <v>-95.65</v>
      </c>
      <c r="AA40" s="47">
        <v>23460736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9435379</v>
      </c>
      <c r="D6" s="17"/>
      <c r="E6" s="18">
        <v>18378780</v>
      </c>
      <c r="F6" s="19">
        <v>4030704</v>
      </c>
      <c r="G6" s="19">
        <v>5638411</v>
      </c>
      <c r="H6" s="19">
        <v>-15420</v>
      </c>
      <c r="I6" s="19">
        <v>254983</v>
      </c>
      <c r="J6" s="19">
        <v>5877974</v>
      </c>
      <c r="K6" s="19">
        <v>230943</v>
      </c>
      <c r="L6" s="19">
        <v>-517910</v>
      </c>
      <c r="M6" s="19">
        <v>69160</v>
      </c>
      <c r="N6" s="19">
        <v>-217807</v>
      </c>
      <c r="O6" s="19">
        <v>348107</v>
      </c>
      <c r="P6" s="19"/>
      <c r="Q6" s="19">
        <v>2434686</v>
      </c>
      <c r="R6" s="19">
        <v>2782793</v>
      </c>
      <c r="S6" s="19">
        <v>222451</v>
      </c>
      <c r="T6" s="19">
        <v>778098</v>
      </c>
      <c r="U6" s="19"/>
      <c r="V6" s="19">
        <v>1000549</v>
      </c>
      <c r="W6" s="19">
        <v>9443509</v>
      </c>
      <c r="X6" s="19">
        <v>4030704</v>
      </c>
      <c r="Y6" s="19">
        <v>5412805</v>
      </c>
      <c r="Z6" s="20">
        <v>134.29</v>
      </c>
      <c r="AA6" s="21">
        <v>4030704</v>
      </c>
    </row>
    <row r="7" spans="1:27" ht="13.5">
      <c r="A7" s="22" t="s">
        <v>34</v>
      </c>
      <c r="B7" s="16"/>
      <c r="C7" s="17">
        <v>17067079</v>
      </c>
      <c r="D7" s="17"/>
      <c r="E7" s="18">
        <v>11245164</v>
      </c>
      <c r="F7" s="19">
        <v>9403968</v>
      </c>
      <c r="G7" s="19">
        <v>201182</v>
      </c>
      <c r="H7" s="19">
        <v>1013343</v>
      </c>
      <c r="I7" s="19">
        <v>951387</v>
      </c>
      <c r="J7" s="19">
        <v>2165912</v>
      </c>
      <c r="K7" s="19">
        <v>688826</v>
      </c>
      <c r="L7" s="19">
        <v>-147714</v>
      </c>
      <c r="M7" s="19">
        <v>4842362</v>
      </c>
      <c r="N7" s="19">
        <v>5383474</v>
      </c>
      <c r="O7" s="19">
        <v>2349269</v>
      </c>
      <c r="P7" s="19">
        <v>10986239</v>
      </c>
      <c r="Q7" s="19">
        <v>25258002</v>
      </c>
      <c r="R7" s="19">
        <v>38593510</v>
      </c>
      <c r="S7" s="19">
        <v>1136218</v>
      </c>
      <c r="T7" s="19">
        <v>2030570</v>
      </c>
      <c r="U7" s="19"/>
      <c r="V7" s="19">
        <v>3166788</v>
      </c>
      <c r="W7" s="19">
        <v>49309684</v>
      </c>
      <c r="X7" s="19">
        <v>9403968</v>
      </c>
      <c r="Y7" s="19">
        <v>39905716</v>
      </c>
      <c r="Z7" s="20">
        <v>424.35</v>
      </c>
      <c r="AA7" s="21">
        <v>9403968</v>
      </c>
    </row>
    <row r="8" spans="1:27" ht="13.5">
      <c r="A8" s="22" t="s">
        <v>35</v>
      </c>
      <c r="B8" s="16"/>
      <c r="C8" s="17">
        <v>1928416</v>
      </c>
      <c r="D8" s="17"/>
      <c r="E8" s="18">
        <v>9859644</v>
      </c>
      <c r="F8" s="19">
        <v>32269116</v>
      </c>
      <c r="G8" s="19">
        <v>111914</v>
      </c>
      <c r="H8" s="19">
        <v>106163</v>
      </c>
      <c r="I8" s="19">
        <v>116564</v>
      </c>
      <c r="J8" s="19">
        <v>334641</v>
      </c>
      <c r="K8" s="19">
        <v>344330</v>
      </c>
      <c r="L8" s="19">
        <v>361588</v>
      </c>
      <c r="M8" s="19">
        <v>3473375</v>
      </c>
      <c r="N8" s="19">
        <v>4179293</v>
      </c>
      <c r="O8" s="19">
        <v>20235</v>
      </c>
      <c r="P8" s="19">
        <v>20235</v>
      </c>
      <c r="Q8" s="19">
        <v>1682396</v>
      </c>
      <c r="R8" s="19">
        <v>1722866</v>
      </c>
      <c r="S8" s="19">
        <v>232927</v>
      </c>
      <c r="T8" s="19">
        <v>247733</v>
      </c>
      <c r="U8" s="19"/>
      <c r="V8" s="19">
        <v>480660</v>
      </c>
      <c r="W8" s="19">
        <v>6717460</v>
      </c>
      <c r="X8" s="19">
        <v>32269116</v>
      </c>
      <c r="Y8" s="19">
        <v>-25551656</v>
      </c>
      <c r="Z8" s="20">
        <v>-79.18</v>
      </c>
      <c r="AA8" s="21">
        <v>32269116</v>
      </c>
    </row>
    <row r="9" spans="1:27" ht="13.5">
      <c r="A9" s="22" t="s">
        <v>36</v>
      </c>
      <c r="B9" s="16"/>
      <c r="C9" s="17">
        <v>29479796</v>
      </c>
      <c r="D9" s="17"/>
      <c r="E9" s="18">
        <v>30585000</v>
      </c>
      <c r="F9" s="19">
        <v>30585000</v>
      </c>
      <c r="G9" s="19"/>
      <c r="H9" s="19"/>
      <c r="I9" s="19"/>
      <c r="J9" s="19"/>
      <c r="K9" s="19"/>
      <c r="L9" s="19"/>
      <c r="M9" s="19">
        <v>11345490</v>
      </c>
      <c r="N9" s="19">
        <v>11345490</v>
      </c>
      <c r="O9" s="19"/>
      <c r="P9" s="19"/>
      <c r="Q9" s="19">
        <v>28034256</v>
      </c>
      <c r="R9" s="19">
        <v>28034256</v>
      </c>
      <c r="S9" s="19">
        <v>3828000</v>
      </c>
      <c r="T9" s="19"/>
      <c r="U9" s="19"/>
      <c r="V9" s="19">
        <v>3828000</v>
      </c>
      <c r="W9" s="19">
        <v>43207746</v>
      </c>
      <c r="X9" s="19">
        <v>30585000</v>
      </c>
      <c r="Y9" s="19">
        <v>12622746</v>
      </c>
      <c r="Z9" s="20">
        <v>41.27</v>
      </c>
      <c r="AA9" s="21">
        <v>30585000</v>
      </c>
    </row>
    <row r="10" spans="1:27" ht="13.5">
      <c r="A10" s="22" t="s">
        <v>37</v>
      </c>
      <c r="B10" s="16"/>
      <c r="C10" s="17"/>
      <c r="D10" s="17"/>
      <c r="E10" s="18">
        <v>9513996</v>
      </c>
      <c r="F10" s="19">
        <v>9513996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9513996</v>
      </c>
      <c r="Y10" s="19">
        <v>-9513996</v>
      </c>
      <c r="Z10" s="20">
        <v>-100</v>
      </c>
      <c r="AA10" s="21">
        <v>9513996</v>
      </c>
    </row>
    <row r="11" spans="1:27" ht="13.5">
      <c r="A11" s="22" t="s">
        <v>38</v>
      </c>
      <c r="B11" s="16"/>
      <c r="C11" s="17">
        <v>3788084</v>
      </c>
      <c r="D11" s="17"/>
      <c r="E11" s="18">
        <v>3395004</v>
      </c>
      <c r="F11" s="19">
        <v>3395004</v>
      </c>
      <c r="G11" s="19">
        <v>261274</v>
      </c>
      <c r="H11" s="19">
        <v>266936</v>
      </c>
      <c r="I11" s="19">
        <v>275991</v>
      </c>
      <c r="J11" s="19">
        <v>804201</v>
      </c>
      <c r="K11" s="19">
        <v>304165</v>
      </c>
      <c r="L11" s="19">
        <v>300602</v>
      </c>
      <c r="M11" s="19">
        <v>302797</v>
      </c>
      <c r="N11" s="19">
        <v>907564</v>
      </c>
      <c r="O11" s="19">
        <v>744446</v>
      </c>
      <c r="P11" s="19">
        <v>769547</v>
      </c>
      <c r="Q11" s="19">
        <v>2872558</v>
      </c>
      <c r="R11" s="19">
        <v>4386551</v>
      </c>
      <c r="S11" s="19">
        <v>384058</v>
      </c>
      <c r="T11" s="19">
        <v>361895</v>
      </c>
      <c r="U11" s="19"/>
      <c r="V11" s="19">
        <v>745953</v>
      </c>
      <c r="W11" s="19">
        <v>6844269</v>
      </c>
      <c r="X11" s="19">
        <v>3395004</v>
      </c>
      <c r="Y11" s="19">
        <v>3449265</v>
      </c>
      <c r="Z11" s="20">
        <v>101.6</v>
      </c>
      <c r="AA11" s="21">
        <v>3395004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-64081053</v>
      </c>
      <c r="D14" s="17"/>
      <c r="E14" s="18">
        <v>-71826708</v>
      </c>
      <c r="F14" s="19">
        <v>-45343872</v>
      </c>
      <c r="G14" s="19">
        <v>1605111</v>
      </c>
      <c r="H14" s="19">
        <v>-6113877</v>
      </c>
      <c r="I14" s="19">
        <v>-3326290</v>
      </c>
      <c r="J14" s="19">
        <v>-7835056</v>
      </c>
      <c r="K14" s="19">
        <v>1064659</v>
      </c>
      <c r="L14" s="19">
        <v>4615389</v>
      </c>
      <c r="M14" s="19">
        <v>-7483260</v>
      </c>
      <c r="N14" s="19">
        <v>-1803212</v>
      </c>
      <c r="O14" s="19">
        <v>-3443375</v>
      </c>
      <c r="P14" s="19">
        <v>-12219160</v>
      </c>
      <c r="Q14" s="19">
        <v>-53990803</v>
      </c>
      <c r="R14" s="19">
        <v>-69653338</v>
      </c>
      <c r="S14" s="19">
        <v>-5557413</v>
      </c>
      <c r="T14" s="19">
        <v>-3137134</v>
      </c>
      <c r="U14" s="19"/>
      <c r="V14" s="19">
        <v>-8694547</v>
      </c>
      <c r="W14" s="19">
        <v>-87986153</v>
      </c>
      <c r="X14" s="19">
        <v>-45343872</v>
      </c>
      <c r="Y14" s="19">
        <v>-42642281</v>
      </c>
      <c r="Z14" s="20">
        <v>94.04</v>
      </c>
      <c r="AA14" s="21">
        <v>-45343872</v>
      </c>
    </row>
    <row r="15" spans="1:27" ht="13.5">
      <c r="A15" s="22" t="s">
        <v>42</v>
      </c>
      <c r="B15" s="16"/>
      <c r="C15" s="17">
        <v>-2003693</v>
      </c>
      <c r="D15" s="17"/>
      <c r="E15" s="18">
        <v>-1481940</v>
      </c>
      <c r="F15" s="19">
        <v>-11337840</v>
      </c>
      <c r="G15" s="19"/>
      <c r="H15" s="19">
        <v>-1629705</v>
      </c>
      <c r="I15" s="19"/>
      <c r="J15" s="19">
        <v>-1629705</v>
      </c>
      <c r="K15" s="19">
        <v>-4585</v>
      </c>
      <c r="L15" s="19"/>
      <c r="M15" s="19">
        <v>-2010296</v>
      </c>
      <c r="N15" s="19">
        <v>-2014881</v>
      </c>
      <c r="O15" s="19"/>
      <c r="P15" s="19">
        <v>-318957</v>
      </c>
      <c r="Q15" s="19">
        <v>-3058603</v>
      </c>
      <c r="R15" s="19">
        <v>-3377560</v>
      </c>
      <c r="S15" s="19">
        <v>-3137</v>
      </c>
      <c r="T15" s="19">
        <v>-1721</v>
      </c>
      <c r="U15" s="19"/>
      <c r="V15" s="19">
        <v>-4858</v>
      </c>
      <c r="W15" s="19">
        <v>-7027004</v>
      </c>
      <c r="X15" s="19">
        <v>-11337840</v>
      </c>
      <c r="Y15" s="19">
        <v>4310836</v>
      </c>
      <c r="Z15" s="20">
        <v>-38.02</v>
      </c>
      <c r="AA15" s="21">
        <v>-11337840</v>
      </c>
    </row>
    <row r="16" spans="1:27" ht="13.5">
      <c r="A16" s="22" t="s">
        <v>43</v>
      </c>
      <c r="B16" s="16"/>
      <c r="C16" s="17"/>
      <c r="D16" s="17"/>
      <c r="E16" s="18">
        <v>-192924</v>
      </c>
      <c r="F16" s="19">
        <v>-20052732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-20052732</v>
      </c>
      <c r="Y16" s="19">
        <v>20052732</v>
      </c>
      <c r="Z16" s="20">
        <v>-100</v>
      </c>
      <c r="AA16" s="21">
        <v>-20052732</v>
      </c>
    </row>
    <row r="17" spans="1:27" ht="13.5">
      <c r="A17" s="23" t="s">
        <v>44</v>
      </c>
      <c r="B17" s="24"/>
      <c r="C17" s="25">
        <f aca="true" t="shared" si="0" ref="C17:Y17">SUM(C6:C16)</f>
        <v>-4385992</v>
      </c>
      <c r="D17" s="25">
        <f>SUM(D6:D16)</f>
        <v>0</v>
      </c>
      <c r="E17" s="26">
        <f t="shared" si="0"/>
        <v>9476016</v>
      </c>
      <c r="F17" s="27">
        <f t="shared" si="0"/>
        <v>12463344</v>
      </c>
      <c r="G17" s="27">
        <f t="shared" si="0"/>
        <v>7817892</v>
      </c>
      <c r="H17" s="27">
        <f t="shared" si="0"/>
        <v>-6372560</v>
      </c>
      <c r="I17" s="27">
        <f t="shared" si="0"/>
        <v>-1727365</v>
      </c>
      <c r="J17" s="27">
        <f t="shared" si="0"/>
        <v>-282033</v>
      </c>
      <c r="K17" s="27">
        <f t="shared" si="0"/>
        <v>2628338</v>
      </c>
      <c r="L17" s="27">
        <f t="shared" si="0"/>
        <v>4611955</v>
      </c>
      <c r="M17" s="27">
        <f t="shared" si="0"/>
        <v>10539628</v>
      </c>
      <c r="N17" s="27">
        <f t="shared" si="0"/>
        <v>17779921</v>
      </c>
      <c r="O17" s="27">
        <f t="shared" si="0"/>
        <v>18682</v>
      </c>
      <c r="P17" s="27">
        <f t="shared" si="0"/>
        <v>-762096</v>
      </c>
      <c r="Q17" s="27">
        <f t="shared" si="0"/>
        <v>3232492</v>
      </c>
      <c r="R17" s="27">
        <f t="shared" si="0"/>
        <v>2489078</v>
      </c>
      <c r="S17" s="27">
        <f t="shared" si="0"/>
        <v>243104</v>
      </c>
      <c r="T17" s="27">
        <f t="shared" si="0"/>
        <v>279441</v>
      </c>
      <c r="U17" s="27">
        <f t="shared" si="0"/>
        <v>0</v>
      </c>
      <c r="V17" s="27">
        <f t="shared" si="0"/>
        <v>522545</v>
      </c>
      <c r="W17" s="27">
        <f t="shared" si="0"/>
        <v>20509511</v>
      </c>
      <c r="X17" s="27">
        <f t="shared" si="0"/>
        <v>12463344</v>
      </c>
      <c r="Y17" s="27">
        <f t="shared" si="0"/>
        <v>8046167</v>
      </c>
      <c r="Z17" s="28">
        <f>+IF(X17&lt;&gt;0,+(Y17/X17)*100,0)</f>
        <v>64.55865295862812</v>
      </c>
      <c r="AA17" s="29">
        <f>SUM(AA6:AA16)</f>
        <v>12463344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-9513996</v>
      </c>
      <c r="F26" s="19">
        <v>-9513996</v>
      </c>
      <c r="G26" s="19">
        <v>-621261</v>
      </c>
      <c r="H26" s="19">
        <v>-228451</v>
      </c>
      <c r="I26" s="19">
        <v>-264915</v>
      </c>
      <c r="J26" s="19">
        <v>-1114627</v>
      </c>
      <c r="K26" s="19">
        <v>-1275862</v>
      </c>
      <c r="L26" s="19">
        <v>101812</v>
      </c>
      <c r="M26" s="19">
        <v>-2085460</v>
      </c>
      <c r="N26" s="19">
        <v>-3259510</v>
      </c>
      <c r="O26" s="19"/>
      <c r="P26" s="19"/>
      <c r="Q26" s="19"/>
      <c r="R26" s="19"/>
      <c r="S26" s="19">
        <v>-245380</v>
      </c>
      <c r="T26" s="19">
        <v>-510072</v>
      </c>
      <c r="U26" s="19"/>
      <c r="V26" s="19">
        <v>-755452</v>
      </c>
      <c r="W26" s="19">
        <v>-5129589</v>
      </c>
      <c r="X26" s="19">
        <v>-9513996</v>
      </c>
      <c r="Y26" s="19">
        <v>4384407</v>
      </c>
      <c r="Z26" s="20">
        <v>-46.08</v>
      </c>
      <c r="AA26" s="21">
        <v>-9513996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-9513996</v>
      </c>
      <c r="F27" s="27">
        <f t="shared" si="1"/>
        <v>-9513996</v>
      </c>
      <c r="G27" s="27">
        <f t="shared" si="1"/>
        <v>-621261</v>
      </c>
      <c r="H27" s="27">
        <f t="shared" si="1"/>
        <v>-228451</v>
      </c>
      <c r="I27" s="27">
        <f t="shared" si="1"/>
        <v>-264915</v>
      </c>
      <c r="J27" s="27">
        <f t="shared" si="1"/>
        <v>-1114627</v>
      </c>
      <c r="K27" s="27">
        <f t="shared" si="1"/>
        <v>-1275862</v>
      </c>
      <c r="L27" s="27">
        <f t="shared" si="1"/>
        <v>101812</v>
      </c>
      <c r="M27" s="27">
        <f t="shared" si="1"/>
        <v>-2085460</v>
      </c>
      <c r="N27" s="27">
        <f t="shared" si="1"/>
        <v>-3259510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-245380</v>
      </c>
      <c r="T27" s="27">
        <f t="shared" si="1"/>
        <v>-510072</v>
      </c>
      <c r="U27" s="27">
        <f t="shared" si="1"/>
        <v>0</v>
      </c>
      <c r="V27" s="27">
        <f t="shared" si="1"/>
        <v>-755452</v>
      </c>
      <c r="W27" s="27">
        <f t="shared" si="1"/>
        <v>-5129589</v>
      </c>
      <c r="X27" s="27">
        <f t="shared" si="1"/>
        <v>-9513996</v>
      </c>
      <c r="Y27" s="27">
        <f t="shared" si="1"/>
        <v>4384407</v>
      </c>
      <c r="Z27" s="28">
        <f>+IF(X27&lt;&gt;0,+(Y27/X27)*100,0)</f>
        <v>-46.08375912707972</v>
      </c>
      <c r="AA27" s="29">
        <f>SUM(AA21:AA26)</f>
        <v>-9513996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-246516</v>
      </c>
      <c r="D35" s="17"/>
      <c r="E35" s="18">
        <v>39012</v>
      </c>
      <c r="F35" s="19">
        <v>-39012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-39012</v>
      </c>
      <c r="Y35" s="19">
        <v>39012</v>
      </c>
      <c r="Z35" s="20">
        <v>-100</v>
      </c>
      <c r="AA35" s="21">
        <v>-39012</v>
      </c>
    </row>
    <row r="36" spans="1:27" ht="13.5">
      <c r="A36" s="23" t="s">
        <v>57</v>
      </c>
      <c r="B36" s="24"/>
      <c r="C36" s="25">
        <f aca="true" t="shared" si="2" ref="C36:Y36">SUM(C31:C35)</f>
        <v>-246516</v>
      </c>
      <c r="D36" s="25">
        <f>SUM(D31:D35)</f>
        <v>0</v>
      </c>
      <c r="E36" s="26">
        <f t="shared" si="2"/>
        <v>39012</v>
      </c>
      <c r="F36" s="27">
        <f t="shared" si="2"/>
        <v>-39012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-39012</v>
      </c>
      <c r="Y36" s="27">
        <f t="shared" si="2"/>
        <v>39012</v>
      </c>
      <c r="Z36" s="28">
        <f>+IF(X36&lt;&gt;0,+(Y36/X36)*100,0)</f>
        <v>-100</v>
      </c>
      <c r="AA36" s="29">
        <f>SUM(AA31:AA35)</f>
        <v>-39012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-4632508</v>
      </c>
      <c r="D38" s="31">
        <f>+D17+D27+D36</f>
        <v>0</v>
      </c>
      <c r="E38" s="32">
        <f t="shared" si="3"/>
        <v>1032</v>
      </c>
      <c r="F38" s="33">
        <f t="shared" si="3"/>
        <v>2910336</v>
      </c>
      <c r="G38" s="33">
        <f t="shared" si="3"/>
        <v>7196631</v>
      </c>
      <c r="H38" s="33">
        <f t="shared" si="3"/>
        <v>-6601011</v>
      </c>
      <c r="I38" s="33">
        <f t="shared" si="3"/>
        <v>-1992280</v>
      </c>
      <c r="J38" s="33">
        <f t="shared" si="3"/>
        <v>-1396660</v>
      </c>
      <c r="K38" s="33">
        <f t="shared" si="3"/>
        <v>1352476</v>
      </c>
      <c r="L38" s="33">
        <f t="shared" si="3"/>
        <v>4713767</v>
      </c>
      <c r="M38" s="33">
        <f t="shared" si="3"/>
        <v>8454168</v>
      </c>
      <c r="N38" s="33">
        <f t="shared" si="3"/>
        <v>14520411</v>
      </c>
      <c r="O38" s="33">
        <f t="shared" si="3"/>
        <v>18682</v>
      </c>
      <c r="P38" s="33">
        <f t="shared" si="3"/>
        <v>-762096</v>
      </c>
      <c r="Q38" s="33">
        <f t="shared" si="3"/>
        <v>3232492</v>
      </c>
      <c r="R38" s="33">
        <f t="shared" si="3"/>
        <v>2489078</v>
      </c>
      <c r="S38" s="33">
        <f t="shared" si="3"/>
        <v>-2276</v>
      </c>
      <c r="T38" s="33">
        <f t="shared" si="3"/>
        <v>-230631</v>
      </c>
      <c r="U38" s="33">
        <f t="shared" si="3"/>
        <v>0</v>
      </c>
      <c r="V38" s="33">
        <f t="shared" si="3"/>
        <v>-232907</v>
      </c>
      <c r="W38" s="33">
        <f t="shared" si="3"/>
        <v>15379922</v>
      </c>
      <c r="X38" s="33">
        <f t="shared" si="3"/>
        <v>2910336</v>
      </c>
      <c r="Y38" s="33">
        <f t="shared" si="3"/>
        <v>12469586</v>
      </c>
      <c r="Z38" s="34">
        <f>+IF(X38&lt;&gt;0,+(Y38/X38)*100,0)</f>
        <v>428.4586384527422</v>
      </c>
      <c r="AA38" s="35">
        <f>+AA17+AA27+AA36</f>
        <v>2910336</v>
      </c>
    </row>
    <row r="39" spans="1:27" ht="13.5">
      <c r="A39" s="22" t="s">
        <v>59</v>
      </c>
      <c r="B39" s="16"/>
      <c r="C39" s="31">
        <v>2138408</v>
      </c>
      <c r="D39" s="31"/>
      <c r="E39" s="32">
        <v>564000</v>
      </c>
      <c r="F39" s="33">
        <v>564000</v>
      </c>
      <c r="G39" s="33">
        <v>336310</v>
      </c>
      <c r="H39" s="33">
        <v>7532941</v>
      </c>
      <c r="I39" s="33">
        <v>931930</v>
      </c>
      <c r="J39" s="33">
        <v>336310</v>
      </c>
      <c r="K39" s="33">
        <v>-1060350</v>
      </c>
      <c r="L39" s="33">
        <v>292126</v>
      </c>
      <c r="M39" s="33">
        <v>5005893</v>
      </c>
      <c r="N39" s="33">
        <v>-1060350</v>
      </c>
      <c r="O39" s="33">
        <v>13460061</v>
      </c>
      <c r="P39" s="33">
        <v>13478743</v>
      </c>
      <c r="Q39" s="33">
        <v>12716647</v>
      </c>
      <c r="R39" s="33">
        <v>13460061</v>
      </c>
      <c r="S39" s="33">
        <v>15949139</v>
      </c>
      <c r="T39" s="33">
        <v>15946863</v>
      </c>
      <c r="U39" s="33"/>
      <c r="V39" s="33">
        <v>15949139</v>
      </c>
      <c r="W39" s="33">
        <v>336310</v>
      </c>
      <c r="X39" s="33">
        <v>564000</v>
      </c>
      <c r="Y39" s="33">
        <v>-227690</v>
      </c>
      <c r="Z39" s="34">
        <v>-40.37</v>
      </c>
      <c r="AA39" s="35">
        <v>564000</v>
      </c>
    </row>
    <row r="40" spans="1:27" ht="13.5">
      <c r="A40" s="41" t="s">
        <v>60</v>
      </c>
      <c r="B40" s="42"/>
      <c r="C40" s="43">
        <v>-2494100</v>
      </c>
      <c r="D40" s="43"/>
      <c r="E40" s="44">
        <v>565031</v>
      </c>
      <c r="F40" s="45">
        <v>3474335</v>
      </c>
      <c r="G40" s="45">
        <v>7532941</v>
      </c>
      <c r="H40" s="45">
        <v>931930</v>
      </c>
      <c r="I40" s="45">
        <v>-1060350</v>
      </c>
      <c r="J40" s="45">
        <v>-1060350</v>
      </c>
      <c r="K40" s="45">
        <v>292126</v>
      </c>
      <c r="L40" s="45">
        <v>5005893</v>
      </c>
      <c r="M40" s="45">
        <v>13460061</v>
      </c>
      <c r="N40" s="45">
        <v>13460061</v>
      </c>
      <c r="O40" s="45">
        <v>13478743</v>
      </c>
      <c r="P40" s="45">
        <v>12716647</v>
      </c>
      <c r="Q40" s="45">
        <v>15949139</v>
      </c>
      <c r="R40" s="45">
        <v>13478743</v>
      </c>
      <c r="S40" s="45">
        <v>15946863</v>
      </c>
      <c r="T40" s="45">
        <v>15716232</v>
      </c>
      <c r="U40" s="45"/>
      <c r="V40" s="45">
        <v>15716232</v>
      </c>
      <c r="W40" s="45">
        <v>15716232</v>
      </c>
      <c r="X40" s="45">
        <v>3474335</v>
      </c>
      <c r="Y40" s="45">
        <v>12241897</v>
      </c>
      <c r="Z40" s="46">
        <v>352.35</v>
      </c>
      <c r="AA40" s="47">
        <v>3474335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9254081</v>
      </c>
      <c r="D6" s="17"/>
      <c r="E6" s="18">
        <v>8958006</v>
      </c>
      <c r="F6" s="19">
        <v>8741894</v>
      </c>
      <c r="G6" s="19">
        <v>384374</v>
      </c>
      <c r="H6" s="19">
        <v>646733</v>
      </c>
      <c r="I6" s="19">
        <v>509526</v>
      </c>
      <c r="J6" s="19">
        <v>1540633</v>
      </c>
      <c r="K6" s="19">
        <v>507516</v>
      </c>
      <c r="L6" s="19">
        <v>447457</v>
      </c>
      <c r="M6" s="19">
        <v>591239</v>
      </c>
      <c r="N6" s="19">
        <v>1546212</v>
      </c>
      <c r="O6" s="19">
        <v>836670</v>
      </c>
      <c r="P6" s="19">
        <v>414458</v>
      </c>
      <c r="Q6" s="19">
        <v>400417</v>
      </c>
      <c r="R6" s="19">
        <v>1651545</v>
      </c>
      <c r="S6" s="19">
        <v>370353</v>
      </c>
      <c r="T6" s="19">
        <v>438577</v>
      </c>
      <c r="U6" s="19">
        <v>1080746</v>
      </c>
      <c r="V6" s="19">
        <v>1889676</v>
      </c>
      <c r="W6" s="19">
        <v>6628066</v>
      </c>
      <c r="X6" s="19">
        <v>8741894</v>
      </c>
      <c r="Y6" s="19">
        <v>-2113828</v>
      </c>
      <c r="Z6" s="20">
        <v>-24.18</v>
      </c>
      <c r="AA6" s="21">
        <v>8741894</v>
      </c>
    </row>
    <row r="7" spans="1:27" ht="13.5">
      <c r="A7" s="22" t="s">
        <v>34</v>
      </c>
      <c r="B7" s="16"/>
      <c r="C7" s="17">
        <v>16349244</v>
      </c>
      <c r="D7" s="17"/>
      <c r="E7" s="18">
        <v>57167451</v>
      </c>
      <c r="F7" s="19">
        <v>55510172</v>
      </c>
      <c r="G7" s="19">
        <v>2249660</v>
      </c>
      <c r="H7" s="19">
        <v>3164464</v>
      </c>
      <c r="I7" s="19">
        <v>3844449</v>
      </c>
      <c r="J7" s="19">
        <v>9258573</v>
      </c>
      <c r="K7" s="19">
        <v>3078687</v>
      </c>
      <c r="L7" s="19">
        <v>3248662</v>
      </c>
      <c r="M7" s="19">
        <v>2986177</v>
      </c>
      <c r="N7" s="19">
        <v>9313526</v>
      </c>
      <c r="O7" s="19">
        <v>2200114</v>
      </c>
      <c r="P7" s="19">
        <v>3972542</v>
      </c>
      <c r="Q7" s="19">
        <v>2583435</v>
      </c>
      <c r="R7" s="19">
        <v>8756091</v>
      </c>
      <c r="S7" s="19">
        <v>2348676</v>
      </c>
      <c r="T7" s="19">
        <v>3528886</v>
      </c>
      <c r="U7" s="19">
        <v>3414836</v>
      </c>
      <c r="V7" s="19">
        <v>9292398</v>
      </c>
      <c r="W7" s="19">
        <v>36620588</v>
      </c>
      <c r="X7" s="19">
        <v>55510172</v>
      </c>
      <c r="Y7" s="19">
        <v>-18889584</v>
      </c>
      <c r="Z7" s="20">
        <v>-34.03</v>
      </c>
      <c r="AA7" s="21">
        <v>55510172</v>
      </c>
    </row>
    <row r="8" spans="1:27" ht="13.5">
      <c r="A8" s="22" t="s">
        <v>35</v>
      </c>
      <c r="B8" s="16"/>
      <c r="C8" s="17">
        <v>21520037</v>
      </c>
      <c r="D8" s="17"/>
      <c r="E8" s="18">
        <v>14313028</v>
      </c>
      <c r="F8" s="19">
        <v>13828407</v>
      </c>
      <c r="G8" s="19">
        <v>710214</v>
      </c>
      <c r="H8" s="19">
        <v>4689494</v>
      </c>
      <c r="I8" s="19">
        <v>5803220</v>
      </c>
      <c r="J8" s="19">
        <v>11202928</v>
      </c>
      <c r="K8" s="19">
        <v>5630217</v>
      </c>
      <c r="L8" s="19">
        <v>912752</v>
      </c>
      <c r="M8" s="19">
        <v>2473608</v>
      </c>
      <c r="N8" s="19">
        <v>9016577</v>
      </c>
      <c r="O8" s="19">
        <v>1396004</v>
      </c>
      <c r="P8" s="19">
        <v>1933165</v>
      </c>
      <c r="Q8" s="19">
        <v>1447819</v>
      </c>
      <c r="R8" s="19">
        <v>4776988</v>
      </c>
      <c r="S8" s="19">
        <v>957480</v>
      </c>
      <c r="T8" s="19">
        <v>1889059</v>
      </c>
      <c r="U8" s="19">
        <v>3297874</v>
      </c>
      <c r="V8" s="19">
        <v>6144413</v>
      </c>
      <c r="W8" s="19">
        <v>31140906</v>
      </c>
      <c r="X8" s="19">
        <v>13828407</v>
      </c>
      <c r="Y8" s="19">
        <v>17312499</v>
      </c>
      <c r="Z8" s="20">
        <v>125.2</v>
      </c>
      <c r="AA8" s="21">
        <v>13828407</v>
      </c>
    </row>
    <row r="9" spans="1:27" ht="13.5">
      <c r="A9" s="22" t="s">
        <v>36</v>
      </c>
      <c r="B9" s="16"/>
      <c r="C9" s="17">
        <v>57163805</v>
      </c>
      <c r="D9" s="17"/>
      <c r="E9" s="18">
        <v>40925200</v>
      </c>
      <c r="F9" s="19">
        <v>40840200</v>
      </c>
      <c r="G9" s="19">
        <v>15274000</v>
      </c>
      <c r="H9" s="19">
        <v>1825000</v>
      </c>
      <c r="I9" s="19"/>
      <c r="J9" s="19">
        <v>17099000</v>
      </c>
      <c r="K9" s="19">
        <v>784500</v>
      </c>
      <c r="L9" s="19"/>
      <c r="M9" s="19">
        <v>12219000</v>
      </c>
      <c r="N9" s="19">
        <v>13003500</v>
      </c>
      <c r="O9" s="19"/>
      <c r="P9" s="19"/>
      <c r="Q9" s="19">
        <v>10280500</v>
      </c>
      <c r="R9" s="19">
        <v>10280500</v>
      </c>
      <c r="S9" s="19"/>
      <c r="T9" s="19"/>
      <c r="U9" s="19"/>
      <c r="V9" s="19"/>
      <c r="W9" s="19">
        <v>40383000</v>
      </c>
      <c r="X9" s="19">
        <v>40840200</v>
      </c>
      <c r="Y9" s="19">
        <v>-457200</v>
      </c>
      <c r="Z9" s="20">
        <v>-1.12</v>
      </c>
      <c r="AA9" s="21">
        <v>40840200</v>
      </c>
    </row>
    <row r="10" spans="1:27" ht="13.5">
      <c r="A10" s="22" t="s">
        <v>37</v>
      </c>
      <c r="B10" s="16"/>
      <c r="C10" s="17">
        <v>41802311</v>
      </c>
      <c r="D10" s="17"/>
      <c r="E10" s="18">
        <v>28090800</v>
      </c>
      <c r="F10" s="19">
        <v>29775800</v>
      </c>
      <c r="G10" s="19">
        <v>2525000</v>
      </c>
      <c r="H10" s="19">
        <v>250000</v>
      </c>
      <c r="I10" s="19">
        <v>2230407</v>
      </c>
      <c r="J10" s="19">
        <v>5005407</v>
      </c>
      <c r="K10" s="19">
        <v>3784500</v>
      </c>
      <c r="L10" s="19">
        <v>4306064</v>
      </c>
      <c r="M10" s="19">
        <v>13744000</v>
      </c>
      <c r="N10" s="19">
        <v>21834564</v>
      </c>
      <c r="O10" s="19">
        <v>450000</v>
      </c>
      <c r="P10" s="19">
        <v>2300000</v>
      </c>
      <c r="Q10" s="19">
        <v>8536362</v>
      </c>
      <c r="R10" s="19">
        <v>11286362</v>
      </c>
      <c r="S10" s="19"/>
      <c r="T10" s="19"/>
      <c r="U10" s="19">
        <v>874633</v>
      </c>
      <c r="V10" s="19">
        <v>874633</v>
      </c>
      <c r="W10" s="19">
        <v>39000966</v>
      </c>
      <c r="X10" s="19">
        <v>29775800</v>
      </c>
      <c r="Y10" s="19">
        <v>9225166</v>
      </c>
      <c r="Z10" s="20">
        <v>30.98</v>
      </c>
      <c r="AA10" s="21">
        <v>29775800</v>
      </c>
    </row>
    <row r="11" spans="1:27" ht="13.5">
      <c r="A11" s="22" t="s">
        <v>38</v>
      </c>
      <c r="B11" s="16"/>
      <c r="C11" s="17">
        <v>2706854</v>
      </c>
      <c r="D11" s="17"/>
      <c r="E11" s="18">
        <v>2468984</v>
      </c>
      <c r="F11" s="19">
        <v>2802072</v>
      </c>
      <c r="G11" s="19">
        <v>7961</v>
      </c>
      <c r="H11" s="19">
        <v>95240</v>
      </c>
      <c r="I11" s="19">
        <v>17840</v>
      </c>
      <c r="J11" s="19">
        <v>121041</v>
      </c>
      <c r="K11" s="19">
        <v>80172</v>
      </c>
      <c r="L11" s="19">
        <v>21766</v>
      </c>
      <c r="M11" s="19">
        <v>37061</v>
      </c>
      <c r="N11" s="19">
        <v>138999</v>
      </c>
      <c r="O11" s="19">
        <v>527949</v>
      </c>
      <c r="P11" s="19">
        <v>135133</v>
      </c>
      <c r="Q11" s="19">
        <v>164</v>
      </c>
      <c r="R11" s="19">
        <v>663246</v>
      </c>
      <c r="S11" s="19">
        <v>258390</v>
      </c>
      <c r="T11" s="19">
        <v>322068</v>
      </c>
      <c r="U11" s="19">
        <v>77601</v>
      </c>
      <c r="V11" s="19">
        <v>658059</v>
      </c>
      <c r="W11" s="19">
        <v>1581345</v>
      </c>
      <c r="X11" s="19">
        <v>2802072</v>
      </c>
      <c r="Y11" s="19">
        <v>-1220727</v>
      </c>
      <c r="Z11" s="20">
        <v>-43.57</v>
      </c>
      <c r="AA11" s="21">
        <v>2802072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-80909891</v>
      </c>
      <c r="D14" s="17"/>
      <c r="E14" s="18">
        <v>-107961930</v>
      </c>
      <c r="F14" s="19">
        <v>-107464111</v>
      </c>
      <c r="G14" s="19">
        <v>-14220839</v>
      </c>
      <c r="H14" s="19">
        <v>-13859924</v>
      </c>
      <c r="I14" s="19">
        <v>-13915505</v>
      </c>
      <c r="J14" s="19">
        <v>-41996268</v>
      </c>
      <c r="K14" s="19">
        <v>-14188235</v>
      </c>
      <c r="L14" s="19">
        <v>-8596320</v>
      </c>
      <c r="M14" s="19">
        <v>-8630463</v>
      </c>
      <c r="N14" s="19">
        <v>-31415018</v>
      </c>
      <c r="O14" s="19">
        <v>-7896060</v>
      </c>
      <c r="P14" s="19">
        <v>-8193307</v>
      </c>
      <c r="Q14" s="19">
        <v>-8217119</v>
      </c>
      <c r="R14" s="19">
        <v>-24306486</v>
      </c>
      <c r="S14" s="19">
        <v>-7839475</v>
      </c>
      <c r="T14" s="19">
        <v>-9466350</v>
      </c>
      <c r="U14" s="19">
        <v>-7890948</v>
      </c>
      <c r="V14" s="19">
        <v>-25196773</v>
      </c>
      <c r="W14" s="19">
        <v>-122914545</v>
      </c>
      <c r="X14" s="19">
        <v>-107464111</v>
      </c>
      <c r="Y14" s="19">
        <v>-15450434</v>
      </c>
      <c r="Z14" s="20">
        <v>14.38</v>
      </c>
      <c r="AA14" s="21">
        <v>-107464111</v>
      </c>
    </row>
    <row r="15" spans="1:27" ht="13.5">
      <c r="A15" s="22" t="s">
        <v>42</v>
      </c>
      <c r="B15" s="16"/>
      <c r="C15" s="17">
        <v>-1814409</v>
      </c>
      <c r="D15" s="17"/>
      <c r="E15" s="18">
        <v>-310000</v>
      </c>
      <c r="F15" s="19">
        <v>-230000</v>
      </c>
      <c r="G15" s="19">
        <v>-20526</v>
      </c>
      <c r="H15" s="19">
        <v>-20250</v>
      </c>
      <c r="I15" s="19">
        <v>-19297</v>
      </c>
      <c r="J15" s="19">
        <v>-60073</v>
      </c>
      <c r="K15" s="19">
        <v>-18001</v>
      </c>
      <c r="L15" s="19">
        <v>-17545</v>
      </c>
      <c r="M15" s="19">
        <v>-16275</v>
      </c>
      <c r="N15" s="19">
        <v>-51821</v>
      </c>
      <c r="O15" s="19">
        <v>-15834</v>
      </c>
      <c r="P15" s="19">
        <v>-14713</v>
      </c>
      <c r="Q15" s="19">
        <v>-12856</v>
      </c>
      <c r="R15" s="19">
        <v>-43403</v>
      </c>
      <c r="S15" s="19">
        <v>-13009</v>
      </c>
      <c r="T15" s="19">
        <v>-13120</v>
      </c>
      <c r="U15" s="19">
        <v>-11135</v>
      </c>
      <c r="V15" s="19">
        <v>-37264</v>
      </c>
      <c r="W15" s="19">
        <v>-192561</v>
      </c>
      <c r="X15" s="19">
        <v>-230000</v>
      </c>
      <c r="Y15" s="19">
        <v>37439</v>
      </c>
      <c r="Z15" s="20">
        <v>-16.28</v>
      </c>
      <c r="AA15" s="21">
        <v>-230000</v>
      </c>
    </row>
    <row r="16" spans="1:27" ht="13.5">
      <c r="A16" s="22" t="s">
        <v>43</v>
      </c>
      <c r="B16" s="16"/>
      <c r="C16" s="17"/>
      <c r="D16" s="17"/>
      <c r="E16" s="18">
        <v>-9536951</v>
      </c>
      <c r="F16" s="19">
        <v>-6777352</v>
      </c>
      <c r="G16" s="19">
        <v>-509259</v>
      </c>
      <c r="H16" s="19">
        <v>-497879</v>
      </c>
      <c r="I16" s="19">
        <v>-566467</v>
      </c>
      <c r="J16" s="19">
        <v>-1573605</v>
      </c>
      <c r="K16" s="19">
        <v>-879992</v>
      </c>
      <c r="L16" s="19">
        <v>-539461</v>
      </c>
      <c r="M16" s="19">
        <v>-574682</v>
      </c>
      <c r="N16" s="19">
        <v>-1994135</v>
      </c>
      <c r="O16" s="19">
        <v>-604945</v>
      </c>
      <c r="P16" s="19">
        <v>-683195</v>
      </c>
      <c r="Q16" s="19">
        <v>-639044</v>
      </c>
      <c r="R16" s="19">
        <v>-1927184</v>
      </c>
      <c r="S16" s="19">
        <v>-715640</v>
      </c>
      <c r="T16" s="19">
        <v>-703181</v>
      </c>
      <c r="U16" s="19">
        <v>-806636</v>
      </c>
      <c r="V16" s="19">
        <v>-2225457</v>
      </c>
      <c r="W16" s="19">
        <v>-7720381</v>
      </c>
      <c r="X16" s="19">
        <v>-6777352</v>
      </c>
      <c r="Y16" s="19">
        <v>-943029</v>
      </c>
      <c r="Z16" s="20">
        <v>13.91</v>
      </c>
      <c r="AA16" s="21">
        <v>-6777352</v>
      </c>
    </row>
    <row r="17" spans="1:27" ht="13.5">
      <c r="A17" s="23" t="s">
        <v>44</v>
      </c>
      <c r="B17" s="24"/>
      <c r="C17" s="25">
        <f aca="true" t="shared" si="0" ref="C17:Y17">SUM(C6:C16)</f>
        <v>66072032</v>
      </c>
      <c r="D17" s="25">
        <f>SUM(D6:D16)</f>
        <v>0</v>
      </c>
      <c r="E17" s="26">
        <f t="shared" si="0"/>
        <v>34114588</v>
      </c>
      <c r="F17" s="27">
        <f t="shared" si="0"/>
        <v>37027082</v>
      </c>
      <c r="G17" s="27">
        <f t="shared" si="0"/>
        <v>6400585</v>
      </c>
      <c r="H17" s="27">
        <f t="shared" si="0"/>
        <v>-3707122</v>
      </c>
      <c r="I17" s="27">
        <f t="shared" si="0"/>
        <v>-2095827</v>
      </c>
      <c r="J17" s="27">
        <f t="shared" si="0"/>
        <v>597636</v>
      </c>
      <c r="K17" s="27">
        <f t="shared" si="0"/>
        <v>-1220636</v>
      </c>
      <c r="L17" s="27">
        <f t="shared" si="0"/>
        <v>-216625</v>
      </c>
      <c r="M17" s="27">
        <f t="shared" si="0"/>
        <v>22829665</v>
      </c>
      <c r="N17" s="27">
        <f t="shared" si="0"/>
        <v>21392404</v>
      </c>
      <c r="O17" s="27">
        <f t="shared" si="0"/>
        <v>-3106102</v>
      </c>
      <c r="P17" s="27">
        <f t="shared" si="0"/>
        <v>-135917</v>
      </c>
      <c r="Q17" s="27">
        <f t="shared" si="0"/>
        <v>14379678</v>
      </c>
      <c r="R17" s="27">
        <f t="shared" si="0"/>
        <v>11137659</v>
      </c>
      <c r="S17" s="27">
        <f t="shared" si="0"/>
        <v>-4633225</v>
      </c>
      <c r="T17" s="27">
        <f t="shared" si="0"/>
        <v>-4004061</v>
      </c>
      <c r="U17" s="27">
        <f t="shared" si="0"/>
        <v>36971</v>
      </c>
      <c r="V17" s="27">
        <f t="shared" si="0"/>
        <v>-8600315</v>
      </c>
      <c r="W17" s="27">
        <f t="shared" si="0"/>
        <v>24527384</v>
      </c>
      <c r="X17" s="27">
        <f t="shared" si="0"/>
        <v>37027082</v>
      </c>
      <c r="Y17" s="27">
        <f t="shared" si="0"/>
        <v>-12499698</v>
      </c>
      <c r="Z17" s="28">
        <f>+IF(X17&lt;&gt;0,+(Y17/X17)*100,0)</f>
        <v>-33.75825834722812</v>
      </c>
      <c r="AA17" s="29">
        <f>SUM(AA6:AA16)</f>
        <v>37027082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-64578683</v>
      </c>
      <c r="D26" s="17"/>
      <c r="E26" s="18">
        <v>-29640800</v>
      </c>
      <c r="F26" s="19">
        <v>-31748004</v>
      </c>
      <c r="G26" s="19"/>
      <c r="H26" s="19">
        <v>-3681438</v>
      </c>
      <c r="I26" s="19">
        <v>-2025552</v>
      </c>
      <c r="J26" s="19">
        <v>-5706990</v>
      </c>
      <c r="K26" s="19">
        <v>-4780</v>
      </c>
      <c r="L26" s="19">
        <v>-4328966</v>
      </c>
      <c r="M26" s="19">
        <v>-2783537</v>
      </c>
      <c r="N26" s="19">
        <v>-7117283</v>
      </c>
      <c r="O26" s="19">
        <v>-2090143</v>
      </c>
      <c r="P26" s="19">
        <v>-2522165</v>
      </c>
      <c r="Q26" s="19">
        <v>-3653571</v>
      </c>
      <c r="R26" s="19">
        <v>-8265879</v>
      </c>
      <c r="S26" s="19">
        <v>-1147576</v>
      </c>
      <c r="T26" s="19">
        <v>-140020</v>
      </c>
      <c r="U26" s="19">
        <v>-3264068</v>
      </c>
      <c r="V26" s="19">
        <v>-4551664</v>
      </c>
      <c r="W26" s="19">
        <v>-25641816</v>
      </c>
      <c r="X26" s="19">
        <v>-31748004</v>
      </c>
      <c r="Y26" s="19">
        <v>6106188</v>
      </c>
      <c r="Z26" s="20">
        <v>-19.23</v>
      </c>
      <c r="AA26" s="21">
        <v>-31748004</v>
      </c>
    </row>
    <row r="27" spans="1:27" ht="13.5">
      <c r="A27" s="23" t="s">
        <v>51</v>
      </c>
      <c r="B27" s="24"/>
      <c r="C27" s="25">
        <f aca="true" t="shared" si="1" ref="C27:Y27">SUM(C21:C26)</f>
        <v>-64578683</v>
      </c>
      <c r="D27" s="25">
        <f>SUM(D21:D26)</f>
        <v>0</v>
      </c>
      <c r="E27" s="26">
        <f t="shared" si="1"/>
        <v>-29640800</v>
      </c>
      <c r="F27" s="27">
        <f t="shared" si="1"/>
        <v>-31748004</v>
      </c>
      <c r="G27" s="27">
        <f t="shared" si="1"/>
        <v>0</v>
      </c>
      <c r="H27" s="27">
        <f t="shared" si="1"/>
        <v>-3681438</v>
      </c>
      <c r="I27" s="27">
        <f t="shared" si="1"/>
        <v>-2025552</v>
      </c>
      <c r="J27" s="27">
        <f t="shared" si="1"/>
        <v>-5706990</v>
      </c>
      <c r="K27" s="27">
        <f t="shared" si="1"/>
        <v>-4780</v>
      </c>
      <c r="L27" s="27">
        <f t="shared" si="1"/>
        <v>-4328966</v>
      </c>
      <c r="M27" s="27">
        <f t="shared" si="1"/>
        <v>-2783537</v>
      </c>
      <c r="N27" s="27">
        <f t="shared" si="1"/>
        <v>-7117283</v>
      </c>
      <c r="O27" s="27">
        <f t="shared" si="1"/>
        <v>-2090143</v>
      </c>
      <c r="P27" s="27">
        <f t="shared" si="1"/>
        <v>-2522165</v>
      </c>
      <c r="Q27" s="27">
        <f t="shared" si="1"/>
        <v>-3653571</v>
      </c>
      <c r="R27" s="27">
        <f t="shared" si="1"/>
        <v>-8265879</v>
      </c>
      <c r="S27" s="27">
        <f t="shared" si="1"/>
        <v>-1147576</v>
      </c>
      <c r="T27" s="27">
        <f t="shared" si="1"/>
        <v>-140020</v>
      </c>
      <c r="U27" s="27">
        <f t="shared" si="1"/>
        <v>-3264068</v>
      </c>
      <c r="V27" s="27">
        <f t="shared" si="1"/>
        <v>-4551664</v>
      </c>
      <c r="W27" s="27">
        <f t="shared" si="1"/>
        <v>-25641816</v>
      </c>
      <c r="X27" s="27">
        <f t="shared" si="1"/>
        <v>-31748004</v>
      </c>
      <c r="Y27" s="27">
        <f t="shared" si="1"/>
        <v>6106188</v>
      </c>
      <c r="Z27" s="28">
        <f>+IF(X27&lt;&gt;0,+(Y27/X27)*100,0)</f>
        <v>-19.233297312171185</v>
      </c>
      <c r="AA27" s="29">
        <f>SUM(AA21:AA26)</f>
        <v>-31748004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145000</v>
      </c>
      <c r="F33" s="19">
        <v>145000</v>
      </c>
      <c r="G33" s="19">
        <v>8774</v>
      </c>
      <c r="H33" s="36">
        <v>7864</v>
      </c>
      <c r="I33" s="36">
        <v>11749</v>
      </c>
      <c r="J33" s="36">
        <v>28387</v>
      </c>
      <c r="K33" s="19">
        <v>12016</v>
      </c>
      <c r="L33" s="19">
        <v>6879</v>
      </c>
      <c r="M33" s="19">
        <v>4594</v>
      </c>
      <c r="N33" s="19">
        <v>23489</v>
      </c>
      <c r="O33" s="36">
        <v>5549</v>
      </c>
      <c r="P33" s="36">
        <v>5724</v>
      </c>
      <c r="Q33" s="36">
        <v>4615</v>
      </c>
      <c r="R33" s="19">
        <v>15888</v>
      </c>
      <c r="S33" s="19">
        <v>4158</v>
      </c>
      <c r="T33" s="19">
        <v>10627</v>
      </c>
      <c r="U33" s="19">
        <v>9765</v>
      </c>
      <c r="V33" s="36">
        <v>24550</v>
      </c>
      <c r="W33" s="36">
        <v>92314</v>
      </c>
      <c r="X33" s="36">
        <v>145000</v>
      </c>
      <c r="Y33" s="19">
        <v>-52686</v>
      </c>
      <c r="Z33" s="20">
        <v>-36.34</v>
      </c>
      <c r="AA33" s="21">
        <v>145000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-693019</v>
      </c>
      <c r="D35" s="17"/>
      <c r="E35" s="18">
        <v>-800000</v>
      </c>
      <c r="F35" s="19">
        <v>-800004</v>
      </c>
      <c r="G35" s="19">
        <v>-88174</v>
      </c>
      <c r="H35" s="19">
        <v>-88450</v>
      </c>
      <c r="I35" s="19">
        <v>-89403</v>
      </c>
      <c r="J35" s="19">
        <v>-266027</v>
      </c>
      <c r="K35" s="19">
        <v>-90699</v>
      </c>
      <c r="L35" s="19">
        <v>-91155</v>
      </c>
      <c r="M35" s="19">
        <v>-92425</v>
      </c>
      <c r="N35" s="19">
        <v>-274279</v>
      </c>
      <c r="O35" s="19">
        <v>-92866</v>
      </c>
      <c r="P35" s="19">
        <v>-93987</v>
      </c>
      <c r="Q35" s="19">
        <v>-95844</v>
      </c>
      <c r="R35" s="19">
        <v>-282697</v>
      </c>
      <c r="S35" s="19">
        <v>-95691</v>
      </c>
      <c r="T35" s="19">
        <v>-95575</v>
      </c>
      <c r="U35" s="19">
        <v>-97565</v>
      </c>
      <c r="V35" s="19">
        <v>-288831</v>
      </c>
      <c r="W35" s="19">
        <v>-1111834</v>
      </c>
      <c r="X35" s="19">
        <v>-800004</v>
      </c>
      <c r="Y35" s="19">
        <v>-311830</v>
      </c>
      <c r="Z35" s="20">
        <v>38.98</v>
      </c>
      <c r="AA35" s="21">
        <v>-800004</v>
      </c>
    </row>
    <row r="36" spans="1:27" ht="13.5">
      <c r="A36" s="23" t="s">
        <v>57</v>
      </c>
      <c r="B36" s="24"/>
      <c r="C36" s="25">
        <f aca="true" t="shared" si="2" ref="C36:Y36">SUM(C31:C35)</f>
        <v>-693019</v>
      </c>
      <c r="D36" s="25">
        <f>SUM(D31:D35)</f>
        <v>0</v>
      </c>
      <c r="E36" s="26">
        <f t="shared" si="2"/>
        <v>-655000</v>
      </c>
      <c r="F36" s="27">
        <f t="shared" si="2"/>
        <v>-655004</v>
      </c>
      <c r="G36" s="27">
        <f t="shared" si="2"/>
        <v>-79400</v>
      </c>
      <c r="H36" s="27">
        <f t="shared" si="2"/>
        <v>-80586</v>
      </c>
      <c r="I36" s="27">
        <f t="shared" si="2"/>
        <v>-77654</v>
      </c>
      <c r="J36" s="27">
        <f t="shared" si="2"/>
        <v>-237640</v>
      </c>
      <c r="K36" s="27">
        <f t="shared" si="2"/>
        <v>-78683</v>
      </c>
      <c r="L36" s="27">
        <f t="shared" si="2"/>
        <v>-84276</v>
      </c>
      <c r="M36" s="27">
        <f t="shared" si="2"/>
        <v>-87831</v>
      </c>
      <c r="N36" s="27">
        <f t="shared" si="2"/>
        <v>-250790</v>
      </c>
      <c r="O36" s="27">
        <f t="shared" si="2"/>
        <v>-87317</v>
      </c>
      <c r="P36" s="27">
        <f t="shared" si="2"/>
        <v>-88263</v>
      </c>
      <c r="Q36" s="27">
        <f t="shared" si="2"/>
        <v>-91229</v>
      </c>
      <c r="R36" s="27">
        <f t="shared" si="2"/>
        <v>-266809</v>
      </c>
      <c r="S36" s="27">
        <f t="shared" si="2"/>
        <v>-91533</v>
      </c>
      <c r="T36" s="27">
        <f t="shared" si="2"/>
        <v>-84948</v>
      </c>
      <c r="U36" s="27">
        <f t="shared" si="2"/>
        <v>-87800</v>
      </c>
      <c r="V36" s="27">
        <f t="shared" si="2"/>
        <v>-264281</v>
      </c>
      <c r="W36" s="27">
        <f t="shared" si="2"/>
        <v>-1019520</v>
      </c>
      <c r="X36" s="27">
        <f t="shared" si="2"/>
        <v>-655004</v>
      </c>
      <c r="Y36" s="27">
        <f t="shared" si="2"/>
        <v>-364516</v>
      </c>
      <c r="Z36" s="28">
        <f>+IF(X36&lt;&gt;0,+(Y36/X36)*100,0)</f>
        <v>55.65095785674591</v>
      </c>
      <c r="AA36" s="29">
        <f>SUM(AA31:AA35)</f>
        <v>-655004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800330</v>
      </c>
      <c r="D38" s="31">
        <f>+D17+D27+D36</f>
        <v>0</v>
      </c>
      <c r="E38" s="32">
        <f t="shared" si="3"/>
        <v>3818788</v>
      </c>
      <c r="F38" s="33">
        <f t="shared" si="3"/>
        <v>4624074</v>
      </c>
      <c r="G38" s="33">
        <f t="shared" si="3"/>
        <v>6321185</v>
      </c>
      <c r="H38" s="33">
        <f t="shared" si="3"/>
        <v>-7469146</v>
      </c>
      <c r="I38" s="33">
        <f t="shared" si="3"/>
        <v>-4199033</v>
      </c>
      <c r="J38" s="33">
        <f t="shared" si="3"/>
        <v>-5346994</v>
      </c>
      <c r="K38" s="33">
        <f t="shared" si="3"/>
        <v>-1304099</v>
      </c>
      <c r="L38" s="33">
        <f t="shared" si="3"/>
        <v>-4629867</v>
      </c>
      <c r="M38" s="33">
        <f t="shared" si="3"/>
        <v>19958297</v>
      </c>
      <c r="N38" s="33">
        <f t="shared" si="3"/>
        <v>14024331</v>
      </c>
      <c r="O38" s="33">
        <f t="shared" si="3"/>
        <v>-5283562</v>
      </c>
      <c r="P38" s="33">
        <f t="shared" si="3"/>
        <v>-2746345</v>
      </c>
      <c r="Q38" s="33">
        <f t="shared" si="3"/>
        <v>10634878</v>
      </c>
      <c r="R38" s="33">
        <f t="shared" si="3"/>
        <v>2604971</v>
      </c>
      <c r="S38" s="33">
        <f t="shared" si="3"/>
        <v>-5872334</v>
      </c>
      <c r="T38" s="33">
        <f t="shared" si="3"/>
        <v>-4229029</v>
      </c>
      <c r="U38" s="33">
        <f t="shared" si="3"/>
        <v>-3314897</v>
      </c>
      <c r="V38" s="33">
        <f t="shared" si="3"/>
        <v>-13416260</v>
      </c>
      <c r="W38" s="33">
        <f t="shared" si="3"/>
        <v>-2133952</v>
      </c>
      <c r="X38" s="33">
        <f t="shared" si="3"/>
        <v>4624074</v>
      </c>
      <c r="Y38" s="33">
        <f t="shared" si="3"/>
        <v>-6758026</v>
      </c>
      <c r="Z38" s="34">
        <f>+IF(X38&lt;&gt;0,+(Y38/X38)*100,0)</f>
        <v>-146.14874242929503</v>
      </c>
      <c r="AA38" s="35">
        <f>+AA17+AA27+AA36</f>
        <v>4624074</v>
      </c>
    </row>
    <row r="39" spans="1:27" ht="13.5">
      <c r="A39" s="22" t="s">
        <v>59</v>
      </c>
      <c r="B39" s="16"/>
      <c r="C39" s="31">
        <v>18447777</v>
      </c>
      <c r="D39" s="31"/>
      <c r="E39" s="32">
        <v>23723017</v>
      </c>
      <c r="F39" s="33">
        <v>19248106</v>
      </c>
      <c r="G39" s="33">
        <v>19248106</v>
      </c>
      <c r="H39" s="33">
        <v>25569291</v>
      </c>
      <c r="I39" s="33">
        <v>18100145</v>
      </c>
      <c r="J39" s="33">
        <v>19248106</v>
      </c>
      <c r="K39" s="33">
        <v>13901112</v>
      </c>
      <c r="L39" s="33">
        <v>12597013</v>
      </c>
      <c r="M39" s="33">
        <v>7967146</v>
      </c>
      <c r="N39" s="33">
        <v>13901112</v>
      </c>
      <c r="O39" s="33">
        <v>27925443</v>
      </c>
      <c r="P39" s="33">
        <v>22641881</v>
      </c>
      <c r="Q39" s="33">
        <v>19895536</v>
      </c>
      <c r="R39" s="33">
        <v>27925443</v>
      </c>
      <c r="S39" s="33">
        <v>30530414</v>
      </c>
      <c r="T39" s="33">
        <v>24658080</v>
      </c>
      <c r="U39" s="33">
        <v>20429051</v>
      </c>
      <c r="V39" s="33">
        <v>30530414</v>
      </c>
      <c r="W39" s="33">
        <v>19248106</v>
      </c>
      <c r="X39" s="33">
        <v>19248106</v>
      </c>
      <c r="Y39" s="33"/>
      <c r="Z39" s="34"/>
      <c r="AA39" s="35">
        <v>19248106</v>
      </c>
    </row>
    <row r="40" spans="1:27" ht="13.5">
      <c r="A40" s="41" t="s">
        <v>60</v>
      </c>
      <c r="B40" s="42"/>
      <c r="C40" s="43">
        <v>19248106</v>
      </c>
      <c r="D40" s="43"/>
      <c r="E40" s="44">
        <v>27541804</v>
      </c>
      <c r="F40" s="45">
        <v>23872180</v>
      </c>
      <c r="G40" s="45">
        <v>25569291</v>
      </c>
      <c r="H40" s="45">
        <v>18100145</v>
      </c>
      <c r="I40" s="45">
        <v>13901112</v>
      </c>
      <c r="J40" s="45">
        <v>13901112</v>
      </c>
      <c r="K40" s="45">
        <v>12597013</v>
      </c>
      <c r="L40" s="45">
        <v>7967146</v>
      </c>
      <c r="M40" s="45">
        <v>27925443</v>
      </c>
      <c r="N40" s="45">
        <v>27925443</v>
      </c>
      <c r="O40" s="45">
        <v>22641881</v>
      </c>
      <c r="P40" s="45">
        <v>19895536</v>
      </c>
      <c r="Q40" s="45">
        <v>30530414</v>
      </c>
      <c r="R40" s="45">
        <v>22641881</v>
      </c>
      <c r="S40" s="45">
        <v>24658080</v>
      </c>
      <c r="T40" s="45">
        <v>20429051</v>
      </c>
      <c r="U40" s="45">
        <v>17114154</v>
      </c>
      <c r="V40" s="45">
        <v>17114154</v>
      </c>
      <c r="W40" s="45">
        <v>17114154</v>
      </c>
      <c r="X40" s="45">
        <v>23872180</v>
      </c>
      <c r="Y40" s="45">
        <v>-6758026</v>
      </c>
      <c r="Z40" s="46">
        <v>-28.31</v>
      </c>
      <c r="AA40" s="47">
        <v>23872180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19245853</v>
      </c>
      <c r="D6" s="17"/>
      <c r="E6" s="18">
        <v>27998818</v>
      </c>
      <c r="F6" s="19">
        <v>13175611</v>
      </c>
      <c r="G6" s="19">
        <v>1179420</v>
      </c>
      <c r="H6" s="19">
        <v>2563818</v>
      </c>
      <c r="I6" s="19">
        <v>1923788</v>
      </c>
      <c r="J6" s="19">
        <v>5667026</v>
      </c>
      <c r="K6" s="19">
        <v>1379886</v>
      </c>
      <c r="L6" s="19">
        <v>3905547</v>
      </c>
      <c r="M6" s="19">
        <v>1195140</v>
      </c>
      <c r="N6" s="19">
        <v>6480573</v>
      </c>
      <c r="O6" s="19">
        <v>1028012</v>
      </c>
      <c r="P6" s="19">
        <v>1294243</v>
      </c>
      <c r="Q6" s="19">
        <v>3185400</v>
      </c>
      <c r="R6" s="19">
        <v>5507655</v>
      </c>
      <c r="S6" s="19">
        <v>1020166</v>
      </c>
      <c r="T6" s="19">
        <v>2513083</v>
      </c>
      <c r="U6" s="19">
        <v>1364951</v>
      </c>
      <c r="V6" s="19">
        <v>4898200</v>
      </c>
      <c r="W6" s="19">
        <v>22553454</v>
      </c>
      <c r="X6" s="19">
        <v>13175611</v>
      </c>
      <c r="Y6" s="19">
        <v>9377843</v>
      </c>
      <c r="Z6" s="20">
        <v>71.18</v>
      </c>
      <c r="AA6" s="21">
        <v>13175611</v>
      </c>
    </row>
    <row r="7" spans="1:27" ht="13.5">
      <c r="A7" s="22" t="s">
        <v>34</v>
      </c>
      <c r="B7" s="16"/>
      <c r="C7" s="17">
        <v>94705766</v>
      </c>
      <c r="D7" s="17"/>
      <c r="E7" s="18">
        <v>99901646</v>
      </c>
      <c r="F7" s="19">
        <v>52580704</v>
      </c>
      <c r="G7" s="19">
        <v>6069705</v>
      </c>
      <c r="H7" s="19">
        <v>7116068</v>
      </c>
      <c r="I7" s="19">
        <v>9264550</v>
      </c>
      <c r="J7" s="19">
        <v>22450323</v>
      </c>
      <c r="K7" s="19">
        <v>7094132</v>
      </c>
      <c r="L7" s="19">
        <v>7136161</v>
      </c>
      <c r="M7" s="19">
        <v>5754523</v>
      </c>
      <c r="N7" s="19">
        <v>19984816</v>
      </c>
      <c r="O7" s="19">
        <v>10145565</v>
      </c>
      <c r="P7" s="19">
        <v>9600498</v>
      </c>
      <c r="Q7" s="19">
        <v>9554807</v>
      </c>
      <c r="R7" s="19">
        <v>29300870</v>
      </c>
      <c r="S7" s="19">
        <v>6432154</v>
      </c>
      <c r="T7" s="19">
        <v>8067999</v>
      </c>
      <c r="U7" s="19">
        <v>11732673</v>
      </c>
      <c r="V7" s="19">
        <v>26232826</v>
      </c>
      <c r="W7" s="19">
        <v>97968835</v>
      </c>
      <c r="X7" s="19">
        <v>52580704</v>
      </c>
      <c r="Y7" s="19">
        <v>45388131</v>
      </c>
      <c r="Z7" s="20">
        <v>86.32</v>
      </c>
      <c r="AA7" s="21">
        <v>52580704</v>
      </c>
    </row>
    <row r="8" spans="1:27" ht="13.5">
      <c r="A8" s="22" t="s">
        <v>35</v>
      </c>
      <c r="B8" s="16"/>
      <c r="C8" s="17">
        <v>10446918</v>
      </c>
      <c r="D8" s="17"/>
      <c r="E8" s="18">
        <v>34953884</v>
      </c>
      <c r="F8" s="19">
        <v>15498267</v>
      </c>
      <c r="G8" s="19">
        <v>712089</v>
      </c>
      <c r="H8" s="19">
        <v>2736533</v>
      </c>
      <c r="I8" s="19">
        <v>2364501</v>
      </c>
      <c r="J8" s="19">
        <v>5813123</v>
      </c>
      <c r="K8" s="19">
        <v>2221953</v>
      </c>
      <c r="L8" s="19">
        <v>2868433</v>
      </c>
      <c r="M8" s="19">
        <v>2114643</v>
      </c>
      <c r="N8" s="19">
        <v>7205029</v>
      </c>
      <c r="O8" s="19">
        <v>2480115</v>
      </c>
      <c r="P8" s="19">
        <v>2020438</v>
      </c>
      <c r="Q8" s="19">
        <v>1917359</v>
      </c>
      <c r="R8" s="19">
        <v>6417912</v>
      </c>
      <c r="S8" s="19">
        <v>2152321</v>
      </c>
      <c r="T8" s="19">
        <v>1818691</v>
      </c>
      <c r="U8" s="19">
        <v>3971207</v>
      </c>
      <c r="V8" s="19">
        <v>7942219</v>
      </c>
      <c r="W8" s="19">
        <v>27378283</v>
      </c>
      <c r="X8" s="19">
        <v>15498267</v>
      </c>
      <c r="Y8" s="19">
        <v>11880016</v>
      </c>
      <c r="Z8" s="20">
        <v>76.65</v>
      </c>
      <c r="AA8" s="21">
        <v>15498267</v>
      </c>
    </row>
    <row r="9" spans="1:27" ht="13.5">
      <c r="A9" s="22" t="s">
        <v>36</v>
      </c>
      <c r="B9" s="16"/>
      <c r="C9" s="17">
        <v>42852512</v>
      </c>
      <c r="D9" s="17"/>
      <c r="E9" s="18">
        <v>41210000</v>
      </c>
      <c r="F9" s="19">
        <v>25258306</v>
      </c>
      <c r="G9" s="19">
        <v>15203806</v>
      </c>
      <c r="H9" s="19">
        <v>250000</v>
      </c>
      <c r="I9" s="19">
        <v>1503194</v>
      </c>
      <c r="J9" s="19">
        <v>16957000</v>
      </c>
      <c r="K9" s="19">
        <v>580500</v>
      </c>
      <c r="L9" s="19"/>
      <c r="M9" s="19">
        <v>7720806</v>
      </c>
      <c r="N9" s="19">
        <v>8301306</v>
      </c>
      <c r="O9" s="19"/>
      <c r="P9" s="19"/>
      <c r="Q9" s="19">
        <v>10036642</v>
      </c>
      <c r="R9" s="19">
        <v>10036642</v>
      </c>
      <c r="S9" s="19"/>
      <c r="T9" s="19"/>
      <c r="U9" s="19"/>
      <c r="V9" s="19"/>
      <c r="W9" s="19">
        <v>35294948</v>
      </c>
      <c r="X9" s="19">
        <v>25258306</v>
      </c>
      <c r="Y9" s="19">
        <v>10036642</v>
      </c>
      <c r="Z9" s="20">
        <v>39.74</v>
      </c>
      <c r="AA9" s="21">
        <v>25258306</v>
      </c>
    </row>
    <row r="10" spans="1:27" ht="13.5">
      <c r="A10" s="22" t="s">
        <v>37</v>
      </c>
      <c r="B10" s="16"/>
      <c r="C10" s="17">
        <v>10774586</v>
      </c>
      <c r="D10" s="17"/>
      <c r="E10" s="18">
        <v>14602000</v>
      </c>
      <c r="F10" s="19">
        <v>12867000</v>
      </c>
      <c r="G10" s="19">
        <v>680000</v>
      </c>
      <c r="H10" s="19"/>
      <c r="I10" s="19">
        <v>7283000</v>
      </c>
      <c r="J10" s="19">
        <v>7963000</v>
      </c>
      <c r="K10" s="19"/>
      <c r="L10" s="19"/>
      <c r="M10" s="19">
        <v>4904000</v>
      </c>
      <c r="N10" s="19">
        <v>4904000</v>
      </c>
      <c r="O10" s="19"/>
      <c r="P10" s="19">
        <v>4000000</v>
      </c>
      <c r="Q10" s="19"/>
      <c r="R10" s="19">
        <v>4000000</v>
      </c>
      <c r="S10" s="19"/>
      <c r="T10" s="19">
        <v>750000</v>
      </c>
      <c r="U10" s="19"/>
      <c r="V10" s="19">
        <v>750000</v>
      </c>
      <c r="W10" s="19">
        <v>17617000</v>
      </c>
      <c r="X10" s="19">
        <v>12867000</v>
      </c>
      <c r="Y10" s="19">
        <v>4750000</v>
      </c>
      <c r="Z10" s="20">
        <v>36.92</v>
      </c>
      <c r="AA10" s="21">
        <v>12867000</v>
      </c>
    </row>
    <row r="11" spans="1:27" ht="13.5">
      <c r="A11" s="22" t="s">
        <v>38</v>
      </c>
      <c r="B11" s="16"/>
      <c r="C11" s="17">
        <v>1759539</v>
      </c>
      <c r="D11" s="17"/>
      <c r="E11" s="18">
        <v>805600</v>
      </c>
      <c r="F11" s="19">
        <v>83032</v>
      </c>
      <c r="G11" s="19">
        <v>24877</v>
      </c>
      <c r="H11" s="19">
        <v>15341</v>
      </c>
      <c r="I11" s="19">
        <v>1514</v>
      </c>
      <c r="J11" s="19">
        <v>41732</v>
      </c>
      <c r="K11" s="19">
        <v>3574</v>
      </c>
      <c r="L11" s="19">
        <v>1903</v>
      </c>
      <c r="M11" s="19"/>
      <c r="N11" s="19">
        <v>5477</v>
      </c>
      <c r="O11" s="19">
        <v>35823</v>
      </c>
      <c r="P11" s="19">
        <v>5601</v>
      </c>
      <c r="Q11" s="19">
        <v>7557</v>
      </c>
      <c r="R11" s="19">
        <v>48981</v>
      </c>
      <c r="S11" s="19">
        <v>8066</v>
      </c>
      <c r="T11" s="19">
        <v>115</v>
      </c>
      <c r="U11" s="19">
        <v>687</v>
      </c>
      <c r="V11" s="19">
        <v>8868</v>
      </c>
      <c r="W11" s="19">
        <v>105058</v>
      </c>
      <c r="X11" s="19">
        <v>83032</v>
      </c>
      <c r="Y11" s="19">
        <v>22026</v>
      </c>
      <c r="Z11" s="20">
        <v>26.53</v>
      </c>
      <c r="AA11" s="21">
        <v>83032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-155733099</v>
      </c>
      <c r="D14" s="17"/>
      <c r="E14" s="18">
        <v>-190113458</v>
      </c>
      <c r="F14" s="19">
        <v>-113590208</v>
      </c>
      <c r="G14" s="19">
        <v>-12681398</v>
      </c>
      <c r="H14" s="19">
        <v>-16197526</v>
      </c>
      <c r="I14" s="19">
        <v>-18740016</v>
      </c>
      <c r="J14" s="19">
        <v>-47618940</v>
      </c>
      <c r="K14" s="19">
        <v>-14942511</v>
      </c>
      <c r="L14" s="19">
        <v>-16735570</v>
      </c>
      <c r="M14" s="19">
        <v>-14126354</v>
      </c>
      <c r="N14" s="19">
        <v>-45804435</v>
      </c>
      <c r="O14" s="19">
        <v>-17166832</v>
      </c>
      <c r="P14" s="19">
        <v>-13488595</v>
      </c>
      <c r="Q14" s="19">
        <v>-16720142</v>
      </c>
      <c r="R14" s="19">
        <v>-47375569</v>
      </c>
      <c r="S14" s="19">
        <v>-13184086</v>
      </c>
      <c r="T14" s="19">
        <v>-16237668</v>
      </c>
      <c r="U14" s="19">
        <v>-19211989</v>
      </c>
      <c r="V14" s="19">
        <v>-48633743</v>
      </c>
      <c r="W14" s="19">
        <v>-189432687</v>
      </c>
      <c r="X14" s="19">
        <v>-113590208</v>
      </c>
      <c r="Y14" s="19">
        <v>-75842479</v>
      </c>
      <c r="Z14" s="20">
        <v>66.77</v>
      </c>
      <c r="AA14" s="21">
        <v>-113590208</v>
      </c>
    </row>
    <row r="15" spans="1:27" ht="13.5">
      <c r="A15" s="22" t="s">
        <v>42</v>
      </c>
      <c r="B15" s="16"/>
      <c r="C15" s="17">
        <v>-1433650</v>
      </c>
      <c r="D15" s="17"/>
      <c r="E15" s="18">
        <v>-5468356</v>
      </c>
      <c r="F15" s="19">
        <v>-683746</v>
      </c>
      <c r="G15" s="19">
        <v>-104737</v>
      </c>
      <c r="H15" s="19">
        <v>-62773</v>
      </c>
      <c r="I15" s="19">
        <v>-148604</v>
      </c>
      <c r="J15" s="19">
        <v>-316114</v>
      </c>
      <c r="K15" s="19">
        <v>-146357</v>
      </c>
      <c r="L15" s="19">
        <v>-10983</v>
      </c>
      <c r="M15" s="19">
        <v>-185817</v>
      </c>
      <c r="N15" s="19">
        <v>-343157</v>
      </c>
      <c r="O15" s="19">
        <v>-24475</v>
      </c>
      <c r="P15" s="19">
        <v>-10558</v>
      </c>
      <c r="Q15" s="19">
        <v>-43138</v>
      </c>
      <c r="R15" s="19">
        <v>-78171</v>
      </c>
      <c r="S15" s="19">
        <v>-1235</v>
      </c>
      <c r="T15" s="19">
        <v>-35392</v>
      </c>
      <c r="U15" s="19">
        <v>-244774</v>
      </c>
      <c r="V15" s="19">
        <v>-281401</v>
      </c>
      <c r="W15" s="19">
        <v>-1018843</v>
      </c>
      <c r="X15" s="19">
        <v>-683746</v>
      </c>
      <c r="Y15" s="19">
        <v>-335097</v>
      </c>
      <c r="Z15" s="20">
        <v>49.01</v>
      </c>
      <c r="AA15" s="21">
        <v>-683746</v>
      </c>
    </row>
    <row r="16" spans="1:27" ht="13.5">
      <c r="A16" s="22" t="s">
        <v>43</v>
      </c>
      <c r="B16" s="16"/>
      <c r="C16" s="17">
        <v>-347644</v>
      </c>
      <c r="D16" s="17"/>
      <c r="E16" s="18"/>
      <c r="F16" s="19"/>
      <c r="G16" s="19">
        <v>-430000</v>
      </c>
      <c r="H16" s="19">
        <v>-1038512</v>
      </c>
      <c r="I16" s="19">
        <v>1468512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22270781</v>
      </c>
      <c r="D17" s="25">
        <f>SUM(D6:D16)</f>
        <v>0</v>
      </c>
      <c r="E17" s="26">
        <f t="shared" si="0"/>
        <v>23890134</v>
      </c>
      <c r="F17" s="27">
        <f t="shared" si="0"/>
        <v>5188966</v>
      </c>
      <c r="G17" s="27">
        <f t="shared" si="0"/>
        <v>10653762</v>
      </c>
      <c r="H17" s="27">
        <f t="shared" si="0"/>
        <v>-4617051</v>
      </c>
      <c r="I17" s="27">
        <f t="shared" si="0"/>
        <v>4920439</v>
      </c>
      <c r="J17" s="27">
        <f t="shared" si="0"/>
        <v>10957150</v>
      </c>
      <c r="K17" s="27">
        <f t="shared" si="0"/>
        <v>-3808823</v>
      </c>
      <c r="L17" s="27">
        <f t="shared" si="0"/>
        <v>-2834509</v>
      </c>
      <c r="M17" s="27">
        <f t="shared" si="0"/>
        <v>7376941</v>
      </c>
      <c r="N17" s="27">
        <f t="shared" si="0"/>
        <v>733609</v>
      </c>
      <c r="O17" s="27">
        <f t="shared" si="0"/>
        <v>-3501792</v>
      </c>
      <c r="P17" s="27">
        <f t="shared" si="0"/>
        <v>3421627</v>
      </c>
      <c r="Q17" s="27">
        <f t="shared" si="0"/>
        <v>7938485</v>
      </c>
      <c r="R17" s="27">
        <f t="shared" si="0"/>
        <v>7858320</v>
      </c>
      <c r="S17" s="27">
        <f t="shared" si="0"/>
        <v>-3572614</v>
      </c>
      <c r="T17" s="27">
        <f t="shared" si="0"/>
        <v>-3123172</v>
      </c>
      <c r="U17" s="27">
        <f t="shared" si="0"/>
        <v>-2387245</v>
      </c>
      <c r="V17" s="27">
        <f t="shared" si="0"/>
        <v>-9083031</v>
      </c>
      <c r="W17" s="27">
        <f t="shared" si="0"/>
        <v>10466048</v>
      </c>
      <c r="X17" s="27">
        <f t="shared" si="0"/>
        <v>5188966</v>
      </c>
      <c r="Y17" s="27">
        <f t="shared" si="0"/>
        <v>5277082</v>
      </c>
      <c r="Z17" s="28">
        <f>+IF(X17&lt;&gt;0,+(Y17/X17)*100,0)</f>
        <v>101.69814178778584</v>
      </c>
      <c r="AA17" s="29">
        <f>SUM(AA6:AA16)</f>
        <v>5188966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91355</v>
      </c>
      <c r="D21" s="17"/>
      <c r="E21" s="18">
        <v>129600</v>
      </c>
      <c r="F21" s="19">
        <v>124495</v>
      </c>
      <c r="G21" s="36"/>
      <c r="H21" s="36"/>
      <c r="I21" s="36">
        <v>110885</v>
      </c>
      <c r="J21" s="19">
        <v>110885</v>
      </c>
      <c r="K21" s="36">
        <v>-1068</v>
      </c>
      <c r="L21" s="36"/>
      <c r="M21" s="19"/>
      <c r="N21" s="36">
        <v>-1068</v>
      </c>
      <c r="O21" s="36"/>
      <c r="P21" s="36">
        <v>70732</v>
      </c>
      <c r="Q21" s="19">
        <v>209930</v>
      </c>
      <c r="R21" s="36">
        <v>280662</v>
      </c>
      <c r="S21" s="36"/>
      <c r="T21" s="19"/>
      <c r="U21" s="36">
        <v>15116</v>
      </c>
      <c r="V21" s="36">
        <v>15116</v>
      </c>
      <c r="W21" s="36">
        <v>405595</v>
      </c>
      <c r="X21" s="19">
        <v>124495</v>
      </c>
      <c r="Y21" s="36">
        <v>281100</v>
      </c>
      <c r="Z21" s="37">
        <v>225.79</v>
      </c>
      <c r="AA21" s="38">
        <v>124495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-11645533</v>
      </c>
      <c r="D26" s="17"/>
      <c r="E26" s="18">
        <v>-20739247</v>
      </c>
      <c r="F26" s="19">
        <v>-6878553</v>
      </c>
      <c r="G26" s="19">
        <v>-441805</v>
      </c>
      <c r="H26" s="19">
        <v>-2113395</v>
      </c>
      <c r="I26" s="19">
        <v>-891405</v>
      </c>
      <c r="J26" s="19">
        <v>-3446605</v>
      </c>
      <c r="K26" s="19">
        <v>-1448697</v>
      </c>
      <c r="L26" s="19">
        <v>-1347245</v>
      </c>
      <c r="M26" s="19">
        <v>163347</v>
      </c>
      <c r="N26" s="19">
        <v>-2632595</v>
      </c>
      <c r="O26" s="19">
        <v>-799353</v>
      </c>
      <c r="P26" s="19">
        <v>-1266292</v>
      </c>
      <c r="Q26" s="19">
        <v>-446874</v>
      </c>
      <c r="R26" s="19">
        <v>-2512519</v>
      </c>
      <c r="S26" s="19">
        <v>-699764</v>
      </c>
      <c r="T26" s="19">
        <v>-2674601</v>
      </c>
      <c r="U26" s="19">
        <v>-1569469</v>
      </c>
      <c r="V26" s="19">
        <v>-4943834</v>
      </c>
      <c r="W26" s="19">
        <v>-13535553</v>
      </c>
      <c r="X26" s="19">
        <v>-6878553</v>
      </c>
      <c r="Y26" s="19">
        <v>-6657000</v>
      </c>
      <c r="Z26" s="20">
        <v>96.78</v>
      </c>
      <c r="AA26" s="21">
        <v>-6878553</v>
      </c>
    </row>
    <row r="27" spans="1:27" ht="13.5">
      <c r="A27" s="23" t="s">
        <v>51</v>
      </c>
      <c r="B27" s="24"/>
      <c r="C27" s="25">
        <f aca="true" t="shared" si="1" ref="C27:Y27">SUM(C21:C26)</f>
        <v>-11554283</v>
      </c>
      <c r="D27" s="25">
        <f>SUM(D21:D26)</f>
        <v>0</v>
      </c>
      <c r="E27" s="26">
        <f t="shared" si="1"/>
        <v>-20609647</v>
      </c>
      <c r="F27" s="27">
        <f t="shared" si="1"/>
        <v>-6754058</v>
      </c>
      <c r="G27" s="27">
        <f t="shared" si="1"/>
        <v>-441805</v>
      </c>
      <c r="H27" s="27">
        <f t="shared" si="1"/>
        <v>-2113395</v>
      </c>
      <c r="I27" s="27">
        <f t="shared" si="1"/>
        <v>-780520</v>
      </c>
      <c r="J27" s="27">
        <f t="shared" si="1"/>
        <v>-3335720</v>
      </c>
      <c r="K27" s="27">
        <f t="shared" si="1"/>
        <v>-1449765</v>
      </c>
      <c r="L27" s="27">
        <f t="shared" si="1"/>
        <v>-1347245</v>
      </c>
      <c r="M27" s="27">
        <f t="shared" si="1"/>
        <v>163347</v>
      </c>
      <c r="N27" s="27">
        <f t="shared" si="1"/>
        <v>-2633663</v>
      </c>
      <c r="O27" s="27">
        <f t="shared" si="1"/>
        <v>-799353</v>
      </c>
      <c r="P27" s="27">
        <f t="shared" si="1"/>
        <v>-1195560</v>
      </c>
      <c r="Q27" s="27">
        <f t="shared" si="1"/>
        <v>-236944</v>
      </c>
      <c r="R27" s="27">
        <f t="shared" si="1"/>
        <v>-2231857</v>
      </c>
      <c r="S27" s="27">
        <f t="shared" si="1"/>
        <v>-699764</v>
      </c>
      <c r="T27" s="27">
        <f t="shared" si="1"/>
        <v>-2674601</v>
      </c>
      <c r="U27" s="27">
        <f t="shared" si="1"/>
        <v>-1554353</v>
      </c>
      <c r="V27" s="27">
        <f t="shared" si="1"/>
        <v>-4928718</v>
      </c>
      <c r="W27" s="27">
        <f t="shared" si="1"/>
        <v>-13129958</v>
      </c>
      <c r="X27" s="27">
        <f t="shared" si="1"/>
        <v>-6754058</v>
      </c>
      <c r="Y27" s="27">
        <f t="shared" si="1"/>
        <v>-6375900</v>
      </c>
      <c r="Z27" s="28">
        <f>+IF(X27&lt;&gt;0,+(Y27/X27)*100,0)</f>
        <v>94.4010252799132</v>
      </c>
      <c r="AA27" s="29">
        <f>SUM(AA21:AA26)</f>
        <v>-6754058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1156171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97701</v>
      </c>
      <c r="F33" s="19">
        <v>42678</v>
      </c>
      <c r="G33" s="19"/>
      <c r="H33" s="36"/>
      <c r="I33" s="36">
        <v>24588</v>
      </c>
      <c r="J33" s="36">
        <v>24588</v>
      </c>
      <c r="K33" s="19">
        <v>2239</v>
      </c>
      <c r="L33" s="19">
        <v>6381</v>
      </c>
      <c r="M33" s="19">
        <v>-2817</v>
      </c>
      <c r="N33" s="19">
        <v>5803</v>
      </c>
      <c r="O33" s="36"/>
      <c r="P33" s="36"/>
      <c r="Q33" s="36">
        <v>-12308</v>
      </c>
      <c r="R33" s="19">
        <v>-12308</v>
      </c>
      <c r="S33" s="19"/>
      <c r="T33" s="19">
        <v>11706</v>
      </c>
      <c r="U33" s="19"/>
      <c r="V33" s="36">
        <v>11706</v>
      </c>
      <c r="W33" s="36">
        <v>29789</v>
      </c>
      <c r="X33" s="36">
        <v>42678</v>
      </c>
      <c r="Y33" s="19">
        <v>-12889</v>
      </c>
      <c r="Z33" s="20">
        <v>-30.2</v>
      </c>
      <c r="AA33" s="21">
        <v>42678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-2684018</v>
      </c>
      <c r="D35" s="17"/>
      <c r="E35" s="18">
        <v>-687608</v>
      </c>
      <c r="F35" s="19">
        <v>-333707</v>
      </c>
      <c r="G35" s="19"/>
      <c r="H35" s="19"/>
      <c r="I35" s="19">
        <v>-333707</v>
      </c>
      <c r="J35" s="19">
        <v>-333707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-333707</v>
      </c>
      <c r="X35" s="19">
        <v>-333707</v>
      </c>
      <c r="Y35" s="19"/>
      <c r="Z35" s="20"/>
      <c r="AA35" s="21">
        <v>-333707</v>
      </c>
    </row>
    <row r="36" spans="1:27" ht="13.5">
      <c r="A36" s="23" t="s">
        <v>57</v>
      </c>
      <c r="B36" s="24"/>
      <c r="C36" s="25">
        <f aca="true" t="shared" si="2" ref="C36:Y36">SUM(C31:C35)</f>
        <v>-1527847</v>
      </c>
      <c r="D36" s="25">
        <f>SUM(D31:D35)</f>
        <v>0</v>
      </c>
      <c r="E36" s="26">
        <f t="shared" si="2"/>
        <v>-589907</v>
      </c>
      <c r="F36" s="27">
        <f t="shared" si="2"/>
        <v>-291029</v>
      </c>
      <c r="G36" s="27">
        <f t="shared" si="2"/>
        <v>0</v>
      </c>
      <c r="H36" s="27">
        <f t="shared" si="2"/>
        <v>0</v>
      </c>
      <c r="I36" s="27">
        <f t="shared" si="2"/>
        <v>-309119</v>
      </c>
      <c r="J36" s="27">
        <f t="shared" si="2"/>
        <v>-309119</v>
      </c>
      <c r="K36" s="27">
        <f t="shared" si="2"/>
        <v>2239</v>
      </c>
      <c r="L36" s="27">
        <f t="shared" si="2"/>
        <v>6381</v>
      </c>
      <c r="M36" s="27">
        <f t="shared" si="2"/>
        <v>-2817</v>
      </c>
      <c r="N36" s="27">
        <f t="shared" si="2"/>
        <v>5803</v>
      </c>
      <c r="O36" s="27">
        <f t="shared" si="2"/>
        <v>0</v>
      </c>
      <c r="P36" s="27">
        <f t="shared" si="2"/>
        <v>0</v>
      </c>
      <c r="Q36" s="27">
        <f t="shared" si="2"/>
        <v>-12308</v>
      </c>
      <c r="R36" s="27">
        <f t="shared" si="2"/>
        <v>-12308</v>
      </c>
      <c r="S36" s="27">
        <f t="shared" si="2"/>
        <v>0</v>
      </c>
      <c r="T36" s="27">
        <f t="shared" si="2"/>
        <v>11706</v>
      </c>
      <c r="U36" s="27">
        <f t="shared" si="2"/>
        <v>0</v>
      </c>
      <c r="V36" s="27">
        <f t="shared" si="2"/>
        <v>11706</v>
      </c>
      <c r="W36" s="27">
        <f t="shared" si="2"/>
        <v>-303918</v>
      </c>
      <c r="X36" s="27">
        <f t="shared" si="2"/>
        <v>-291029</v>
      </c>
      <c r="Y36" s="27">
        <f t="shared" si="2"/>
        <v>-12889</v>
      </c>
      <c r="Z36" s="28">
        <f>+IF(X36&lt;&gt;0,+(Y36/X36)*100,0)</f>
        <v>4.428768267079914</v>
      </c>
      <c r="AA36" s="29">
        <f>SUM(AA31:AA35)</f>
        <v>-291029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9188651</v>
      </c>
      <c r="D38" s="31">
        <f>+D17+D27+D36</f>
        <v>0</v>
      </c>
      <c r="E38" s="32">
        <f t="shared" si="3"/>
        <v>2690580</v>
      </c>
      <c r="F38" s="33">
        <f t="shared" si="3"/>
        <v>-1856121</v>
      </c>
      <c r="G38" s="33">
        <f t="shared" si="3"/>
        <v>10211957</v>
      </c>
      <c r="H38" s="33">
        <f t="shared" si="3"/>
        <v>-6730446</v>
      </c>
      <c r="I38" s="33">
        <f t="shared" si="3"/>
        <v>3830800</v>
      </c>
      <c r="J38" s="33">
        <f t="shared" si="3"/>
        <v>7312311</v>
      </c>
      <c r="K38" s="33">
        <f t="shared" si="3"/>
        <v>-5256349</v>
      </c>
      <c r="L38" s="33">
        <f t="shared" si="3"/>
        <v>-4175373</v>
      </c>
      <c r="M38" s="33">
        <f t="shared" si="3"/>
        <v>7537471</v>
      </c>
      <c r="N38" s="33">
        <f t="shared" si="3"/>
        <v>-1894251</v>
      </c>
      <c r="O38" s="33">
        <f t="shared" si="3"/>
        <v>-4301145</v>
      </c>
      <c r="P38" s="33">
        <f t="shared" si="3"/>
        <v>2226067</v>
      </c>
      <c r="Q38" s="33">
        <f t="shared" si="3"/>
        <v>7689233</v>
      </c>
      <c r="R38" s="33">
        <f t="shared" si="3"/>
        <v>5614155</v>
      </c>
      <c r="S38" s="33">
        <f t="shared" si="3"/>
        <v>-4272378</v>
      </c>
      <c r="T38" s="33">
        <f t="shared" si="3"/>
        <v>-5786067</v>
      </c>
      <c r="U38" s="33">
        <f t="shared" si="3"/>
        <v>-3941598</v>
      </c>
      <c r="V38" s="33">
        <f t="shared" si="3"/>
        <v>-14000043</v>
      </c>
      <c r="W38" s="33">
        <f t="shared" si="3"/>
        <v>-2967828</v>
      </c>
      <c r="X38" s="33">
        <f t="shared" si="3"/>
        <v>-1856121</v>
      </c>
      <c r="Y38" s="33">
        <f t="shared" si="3"/>
        <v>-1111707</v>
      </c>
      <c r="Z38" s="34">
        <f>+IF(X38&lt;&gt;0,+(Y38/X38)*100,0)</f>
        <v>59.89410173151427</v>
      </c>
      <c r="AA38" s="35">
        <f>+AA17+AA27+AA36</f>
        <v>-1856121</v>
      </c>
    </row>
    <row r="39" spans="1:27" ht="13.5">
      <c r="A39" s="22" t="s">
        <v>59</v>
      </c>
      <c r="B39" s="16"/>
      <c r="C39" s="31">
        <v>-1306402</v>
      </c>
      <c r="D39" s="31"/>
      <c r="E39" s="32">
        <v>-984932</v>
      </c>
      <c r="F39" s="33">
        <v>7523710</v>
      </c>
      <c r="G39" s="33">
        <v>9883510</v>
      </c>
      <c r="H39" s="33">
        <v>20095467</v>
      </c>
      <c r="I39" s="33">
        <v>13365021</v>
      </c>
      <c r="J39" s="33">
        <v>9883510</v>
      </c>
      <c r="K39" s="33">
        <v>17195821</v>
      </c>
      <c r="L39" s="33">
        <v>11939472</v>
      </c>
      <c r="M39" s="33">
        <v>7764099</v>
      </c>
      <c r="N39" s="33">
        <v>17195821</v>
      </c>
      <c r="O39" s="33">
        <v>15301570</v>
      </c>
      <c r="P39" s="33">
        <v>11000425</v>
      </c>
      <c r="Q39" s="33">
        <v>13226492</v>
      </c>
      <c r="R39" s="33">
        <v>15301570</v>
      </c>
      <c r="S39" s="33">
        <v>20915725</v>
      </c>
      <c r="T39" s="33">
        <v>16643347</v>
      </c>
      <c r="U39" s="33">
        <v>10857280</v>
      </c>
      <c r="V39" s="33">
        <v>20915725</v>
      </c>
      <c r="W39" s="33">
        <v>9883510</v>
      </c>
      <c r="X39" s="33">
        <v>7523710</v>
      </c>
      <c r="Y39" s="33">
        <v>2359800</v>
      </c>
      <c r="Z39" s="34">
        <v>31.36</v>
      </c>
      <c r="AA39" s="35">
        <v>7523710</v>
      </c>
    </row>
    <row r="40" spans="1:27" ht="13.5">
      <c r="A40" s="41" t="s">
        <v>60</v>
      </c>
      <c r="B40" s="42"/>
      <c r="C40" s="43">
        <v>7882250</v>
      </c>
      <c r="D40" s="43"/>
      <c r="E40" s="44">
        <v>1705649</v>
      </c>
      <c r="F40" s="45">
        <v>5667590</v>
      </c>
      <c r="G40" s="45">
        <v>20095467</v>
      </c>
      <c r="H40" s="45">
        <v>13365021</v>
      </c>
      <c r="I40" s="45">
        <v>17195821</v>
      </c>
      <c r="J40" s="45">
        <v>17195821</v>
      </c>
      <c r="K40" s="45">
        <v>11939472</v>
      </c>
      <c r="L40" s="45">
        <v>7764099</v>
      </c>
      <c r="M40" s="45">
        <v>15301570</v>
      </c>
      <c r="N40" s="45">
        <v>15301570</v>
      </c>
      <c r="O40" s="45">
        <v>11000425</v>
      </c>
      <c r="P40" s="45">
        <v>13226492</v>
      </c>
      <c r="Q40" s="45">
        <v>20915725</v>
      </c>
      <c r="R40" s="45">
        <v>11000425</v>
      </c>
      <c r="S40" s="45">
        <v>16643347</v>
      </c>
      <c r="T40" s="45">
        <v>10857280</v>
      </c>
      <c r="U40" s="45">
        <v>6915682</v>
      </c>
      <c r="V40" s="45">
        <v>6915682</v>
      </c>
      <c r="W40" s="45">
        <v>6915682</v>
      </c>
      <c r="X40" s="45">
        <v>5667590</v>
      </c>
      <c r="Y40" s="45">
        <v>1248092</v>
      </c>
      <c r="Z40" s="46">
        <v>22.02</v>
      </c>
      <c r="AA40" s="47">
        <v>5667590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4259820</v>
      </c>
      <c r="D6" s="17"/>
      <c r="E6" s="18">
        <v>3433695</v>
      </c>
      <c r="F6" s="19">
        <v>3433695</v>
      </c>
      <c r="G6" s="19">
        <v>375030</v>
      </c>
      <c r="H6" s="19">
        <v>1065892</v>
      </c>
      <c r="I6" s="19">
        <v>997553</v>
      </c>
      <c r="J6" s="19">
        <v>2438475</v>
      </c>
      <c r="K6" s="19">
        <v>552940</v>
      </c>
      <c r="L6" s="19">
        <v>216550</v>
      </c>
      <c r="M6" s="19">
        <v>128621</v>
      </c>
      <c r="N6" s="19">
        <v>898111</v>
      </c>
      <c r="O6" s="19">
        <v>212103</v>
      </c>
      <c r="P6" s="19">
        <v>245597</v>
      </c>
      <c r="Q6" s="19">
        <v>168161</v>
      </c>
      <c r="R6" s="19">
        <v>625861</v>
      </c>
      <c r="S6" s="19">
        <v>152101</v>
      </c>
      <c r="T6" s="19"/>
      <c r="U6" s="19"/>
      <c r="V6" s="19">
        <v>152101</v>
      </c>
      <c r="W6" s="19">
        <v>4114548</v>
      </c>
      <c r="X6" s="19">
        <v>3433695</v>
      </c>
      <c r="Y6" s="19">
        <v>680853</v>
      </c>
      <c r="Z6" s="20">
        <v>19.83</v>
      </c>
      <c r="AA6" s="21">
        <v>3433695</v>
      </c>
    </row>
    <row r="7" spans="1:27" ht="13.5">
      <c r="A7" s="22" t="s">
        <v>34</v>
      </c>
      <c r="B7" s="16"/>
      <c r="C7" s="17">
        <v>12260222</v>
      </c>
      <c r="D7" s="17"/>
      <c r="E7" s="18">
        <v>19803997</v>
      </c>
      <c r="F7" s="19">
        <v>19803997</v>
      </c>
      <c r="G7" s="19">
        <v>1117293</v>
      </c>
      <c r="H7" s="19">
        <v>923457</v>
      </c>
      <c r="I7" s="19">
        <v>831685</v>
      </c>
      <c r="J7" s="19">
        <v>2872435</v>
      </c>
      <c r="K7" s="19">
        <v>718404</v>
      </c>
      <c r="L7" s="19">
        <v>1190206</v>
      </c>
      <c r="M7" s="19">
        <v>1008383</v>
      </c>
      <c r="N7" s="19">
        <v>2916993</v>
      </c>
      <c r="O7" s="19">
        <v>806253</v>
      </c>
      <c r="P7" s="19">
        <v>914782</v>
      </c>
      <c r="Q7" s="19">
        <v>824641</v>
      </c>
      <c r="R7" s="19">
        <v>2545676</v>
      </c>
      <c r="S7" s="19">
        <v>819653</v>
      </c>
      <c r="T7" s="19"/>
      <c r="U7" s="19"/>
      <c r="V7" s="19">
        <v>819653</v>
      </c>
      <c r="W7" s="19">
        <v>9154757</v>
      </c>
      <c r="X7" s="19">
        <v>19803997</v>
      </c>
      <c r="Y7" s="19">
        <v>-10649240</v>
      </c>
      <c r="Z7" s="20">
        <v>-53.77</v>
      </c>
      <c r="AA7" s="21">
        <v>19803997</v>
      </c>
    </row>
    <row r="8" spans="1:27" ht="13.5">
      <c r="A8" s="22" t="s">
        <v>35</v>
      </c>
      <c r="B8" s="16"/>
      <c r="C8" s="17">
        <v>1886200</v>
      </c>
      <c r="D8" s="17"/>
      <c r="E8" s="18">
        <v>9972139</v>
      </c>
      <c r="F8" s="19">
        <v>9972139</v>
      </c>
      <c r="G8" s="19">
        <v>57764</v>
      </c>
      <c r="H8" s="19">
        <v>48686</v>
      </c>
      <c r="I8" s="19">
        <v>1157462</v>
      </c>
      <c r="J8" s="19">
        <v>1263912</v>
      </c>
      <c r="K8" s="19">
        <v>2479230</v>
      </c>
      <c r="L8" s="19">
        <v>1641550</v>
      </c>
      <c r="M8" s="19">
        <v>1295144</v>
      </c>
      <c r="N8" s="19">
        <v>5415924</v>
      </c>
      <c r="O8" s="19">
        <v>51839</v>
      </c>
      <c r="P8" s="19">
        <v>97887</v>
      </c>
      <c r="Q8" s="19">
        <v>40275</v>
      </c>
      <c r="R8" s="19">
        <v>190001</v>
      </c>
      <c r="S8" s="19">
        <v>265501</v>
      </c>
      <c r="T8" s="19"/>
      <c r="U8" s="19"/>
      <c r="V8" s="19">
        <v>265501</v>
      </c>
      <c r="W8" s="19">
        <v>7135338</v>
      </c>
      <c r="X8" s="19">
        <v>9972139</v>
      </c>
      <c r="Y8" s="19">
        <v>-2836801</v>
      </c>
      <c r="Z8" s="20">
        <v>-28.45</v>
      </c>
      <c r="AA8" s="21">
        <v>9972139</v>
      </c>
    </row>
    <row r="9" spans="1:27" ht="13.5">
      <c r="A9" s="22" t="s">
        <v>36</v>
      </c>
      <c r="B9" s="16"/>
      <c r="C9" s="17">
        <v>25428415</v>
      </c>
      <c r="D9" s="17"/>
      <c r="E9" s="18">
        <v>23075000</v>
      </c>
      <c r="F9" s="19">
        <v>23075000</v>
      </c>
      <c r="G9" s="19">
        <v>8548500</v>
      </c>
      <c r="H9" s="19">
        <v>2075000</v>
      </c>
      <c r="I9" s="19"/>
      <c r="J9" s="19">
        <v>10623500</v>
      </c>
      <c r="K9" s="19"/>
      <c r="L9" s="19">
        <v>450000</v>
      </c>
      <c r="M9" s="19">
        <v>6642000</v>
      </c>
      <c r="N9" s="19">
        <v>7092000</v>
      </c>
      <c r="O9" s="19"/>
      <c r="P9" s="19">
        <v>300000</v>
      </c>
      <c r="Q9" s="19">
        <v>5395500</v>
      </c>
      <c r="R9" s="19">
        <v>5695500</v>
      </c>
      <c r="S9" s="19"/>
      <c r="T9" s="19"/>
      <c r="U9" s="19"/>
      <c r="V9" s="19"/>
      <c r="W9" s="19">
        <v>23411000</v>
      </c>
      <c r="X9" s="19">
        <v>23075000</v>
      </c>
      <c r="Y9" s="19">
        <v>336000</v>
      </c>
      <c r="Z9" s="20">
        <v>1.46</v>
      </c>
      <c r="AA9" s="21">
        <v>23075000</v>
      </c>
    </row>
    <row r="10" spans="1:27" ht="13.5">
      <c r="A10" s="22" t="s">
        <v>37</v>
      </c>
      <c r="B10" s="16"/>
      <c r="C10" s="17">
        <v>9131798</v>
      </c>
      <c r="D10" s="17"/>
      <c r="E10" s="18">
        <v>23669001</v>
      </c>
      <c r="F10" s="19">
        <v>23669001</v>
      </c>
      <c r="G10" s="19">
        <v>4200000</v>
      </c>
      <c r="H10" s="19">
        <v>1000000</v>
      </c>
      <c r="I10" s="19"/>
      <c r="J10" s="19">
        <v>5200000</v>
      </c>
      <c r="K10" s="19"/>
      <c r="L10" s="19"/>
      <c r="M10" s="19">
        <v>6110000</v>
      </c>
      <c r="N10" s="19">
        <v>6110000</v>
      </c>
      <c r="O10" s="19"/>
      <c r="P10" s="19"/>
      <c r="Q10" s="19">
        <v>7859000</v>
      </c>
      <c r="R10" s="19">
        <v>7859000</v>
      </c>
      <c r="S10" s="19"/>
      <c r="T10" s="19"/>
      <c r="U10" s="19"/>
      <c r="V10" s="19"/>
      <c r="W10" s="19">
        <v>19169000</v>
      </c>
      <c r="X10" s="19">
        <v>23669001</v>
      </c>
      <c r="Y10" s="19">
        <v>-4500001</v>
      </c>
      <c r="Z10" s="20">
        <v>-19.01</v>
      </c>
      <c r="AA10" s="21">
        <v>23669001</v>
      </c>
    </row>
    <row r="11" spans="1:27" ht="13.5">
      <c r="A11" s="22" t="s">
        <v>38</v>
      </c>
      <c r="B11" s="16"/>
      <c r="C11" s="17">
        <v>1724642</v>
      </c>
      <c r="D11" s="17"/>
      <c r="E11" s="18">
        <v>1170600</v>
      </c>
      <c r="F11" s="19">
        <v>1170600</v>
      </c>
      <c r="G11" s="19">
        <v>167</v>
      </c>
      <c r="H11" s="19">
        <v>81998</v>
      </c>
      <c r="I11" s="19">
        <v>232859</v>
      </c>
      <c r="J11" s="19">
        <v>315024</v>
      </c>
      <c r="K11" s="19">
        <v>202230</v>
      </c>
      <c r="L11" s="19">
        <v>96223</v>
      </c>
      <c r="M11" s="19">
        <v>179596</v>
      </c>
      <c r="N11" s="19">
        <v>478049</v>
      </c>
      <c r="O11" s="19">
        <v>348675</v>
      </c>
      <c r="P11" s="19">
        <v>1170</v>
      </c>
      <c r="Q11" s="19">
        <v>386839</v>
      </c>
      <c r="R11" s="19">
        <v>736684</v>
      </c>
      <c r="S11" s="19">
        <v>272958</v>
      </c>
      <c r="T11" s="19"/>
      <c r="U11" s="19"/>
      <c r="V11" s="19">
        <v>272958</v>
      </c>
      <c r="W11" s="19">
        <v>1802715</v>
      </c>
      <c r="X11" s="19">
        <v>1170600</v>
      </c>
      <c r="Y11" s="19">
        <v>632115</v>
      </c>
      <c r="Z11" s="20">
        <v>54</v>
      </c>
      <c r="AA11" s="21">
        <v>1170600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-67658148</v>
      </c>
      <c r="D14" s="17"/>
      <c r="E14" s="18">
        <v>-45437045</v>
      </c>
      <c r="F14" s="19">
        <v>-45437045</v>
      </c>
      <c r="G14" s="19">
        <v>-13617296</v>
      </c>
      <c r="H14" s="19">
        <v>-6722746</v>
      </c>
      <c r="I14" s="19">
        <v>-3903752</v>
      </c>
      <c r="J14" s="19">
        <v>-24243794</v>
      </c>
      <c r="K14" s="19">
        <v>-2185232</v>
      </c>
      <c r="L14" s="19">
        <v>-5225048</v>
      </c>
      <c r="M14" s="19">
        <v>-25144770</v>
      </c>
      <c r="N14" s="19">
        <v>-32555050</v>
      </c>
      <c r="O14" s="19">
        <v>-4531315</v>
      </c>
      <c r="P14" s="19">
        <v>-3362160</v>
      </c>
      <c r="Q14" s="19">
        <v>-12145300</v>
      </c>
      <c r="R14" s="19">
        <v>-20038775</v>
      </c>
      <c r="S14" s="19">
        <v>-2045093</v>
      </c>
      <c r="T14" s="19"/>
      <c r="U14" s="19"/>
      <c r="V14" s="19">
        <v>-2045093</v>
      </c>
      <c r="W14" s="19">
        <v>-78882712</v>
      </c>
      <c r="X14" s="19">
        <v>-45437045</v>
      </c>
      <c r="Y14" s="19">
        <v>-33445667</v>
      </c>
      <c r="Z14" s="20">
        <v>73.61</v>
      </c>
      <c r="AA14" s="21">
        <v>-45437045</v>
      </c>
    </row>
    <row r="15" spans="1:27" ht="13.5">
      <c r="A15" s="22" t="s">
        <v>42</v>
      </c>
      <c r="B15" s="16"/>
      <c r="C15" s="17"/>
      <c r="D15" s="17"/>
      <c r="E15" s="18">
        <v>-1073129</v>
      </c>
      <c r="F15" s="19">
        <v>-1073129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-1073129</v>
      </c>
      <c r="Y15" s="19">
        <v>1073129</v>
      </c>
      <c r="Z15" s="20">
        <v>-100</v>
      </c>
      <c r="AA15" s="21">
        <v>-1073129</v>
      </c>
    </row>
    <row r="16" spans="1:27" ht="13.5">
      <c r="A16" s="22" t="s">
        <v>43</v>
      </c>
      <c r="B16" s="16"/>
      <c r="C16" s="17">
        <v>-8976120</v>
      </c>
      <c r="D16" s="17"/>
      <c r="E16" s="18">
        <v>-9193604</v>
      </c>
      <c r="F16" s="19">
        <v>-9193604</v>
      </c>
      <c r="G16" s="19">
        <v>-1717345</v>
      </c>
      <c r="H16" s="19">
        <v>-55454</v>
      </c>
      <c r="I16" s="19">
        <v>-458924</v>
      </c>
      <c r="J16" s="19">
        <v>-2231723</v>
      </c>
      <c r="K16" s="19">
        <v>-1800004</v>
      </c>
      <c r="L16" s="19">
        <v>-49898</v>
      </c>
      <c r="M16" s="19">
        <v>-51993</v>
      </c>
      <c r="N16" s="19">
        <v>-1901895</v>
      </c>
      <c r="O16" s="19">
        <v>-2357645</v>
      </c>
      <c r="P16" s="19">
        <v>-68130</v>
      </c>
      <c r="Q16" s="19">
        <v>-332321</v>
      </c>
      <c r="R16" s="19">
        <v>-2758096</v>
      </c>
      <c r="S16" s="19">
        <v>-1862524</v>
      </c>
      <c r="T16" s="19"/>
      <c r="U16" s="19"/>
      <c r="V16" s="19">
        <v>-1862524</v>
      </c>
      <c r="W16" s="19">
        <v>-8754238</v>
      </c>
      <c r="X16" s="19">
        <v>-9193604</v>
      </c>
      <c r="Y16" s="19">
        <v>439366</v>
      </c>
      <c r="Z16" s="20">
        <v>-4.78</v>
      </c>
      <c r="AA16" s="21">
        <v>-9193604</v>
      </c>
    </row>
    <row r="17" spans="1:27" ht="13.5">
      <c r="A17" s="23" t="s">
        <v>44</v>
      </c>
      <c r="B17" s="24"/>
      <c r="C17" s="25">
        <f aca="true" t="shared" si="0" ref="C17:Y17">SUM(C6:C16)</f>
        <v>-21943171</v>
      </c>
      <c r="D17" s="25">
        <f>SUM(D6:D16)</f>
        <v>0</v>
      </c>
      <c r="E17" s="26">
        <f t="shared" si="0"/>
        <v>25420654</v>
      </c>
      <c r="F17" s="27">
        <f t="shared" si="0"/>
        <v>25420654</v>
      </c>
      <c r="G17" s="27">
        <f t="shared" si="0"/>
        <v>-1035887</v>
      </c>
      <c r="H17" s="27">
        <f t="shared" si="0"/>
        <v>-1583167</v>
      </c>
      <c r="I17" s="27">
        <f t="shared" si="0"/>
        <v>-1143117</v>
      </c>
      <c r="J17" s="27">
        <f t="shared" si="0"/>
        <v>-3762171</v>
      </c>
      <c r="K17" s="27">
        <f t="shared" si="0"/>
        <v>-32432</v>
      </c>
      <c r="L17" s="27">
        <f t="shared" si="0"/>
        <v>-1680417</v>
      </c>
      <c r="M17" s="27">
        <f t="shared" si="0"/>
        <v>-9833019</v>
      </c>
      <c r="N17" s="27">
        <f t="shared" si="0"/>
        <v>-11545868</v>
      </c>
      <c r="O17" s="27">
        <f t="shared" si="0"/>
        <v>-5470090</v>
      </c>
      <c r="P17" s="27">
        <f t="shared" si="0"/>
        <v>-1870854</v>
      </c>
      <c r="Q17" s="27">
        <f t="shared" si="0"/>
        <v>2196795</v>
      </c>
      <c r="R17" s="27">
        <f t="shared" si="0"/>
        <v>-5144149</v>
      </c>
      <c r="S17" s="27">
        <f t="shared" si="0"/>
        <v>-2397404</v>
      </c>
      <c r="T17" s="27">
        <f t="shared" si="0"/>
        <v>0</v>
      </c>
      <c r="U17" s="27">
        <f t="shared" si="0"/>
        <v>0</v>
      </c>
      <c r="V17" s="27">
        <f t="shared" si="0"/>
        <v>-2397404</v>
      </c>
      <c r="W17" s="27">
        <f t="shared" si="0"/>
        <v>-22849592</v>
      </c>
      <c r="X17" s="27">
        <f t="shared" si="0"/>
        <v>25420654</v>
      </c>
      <c r="Y17" s="27">
        <f t="shared" si="0"/>
        <v>-48270246</v>
      </c>
      <c r="Z17" s="28">
        <f>+IF(X17&lt;&gt;0,+(Y17/X17)*100,0)</f>
        <v>-189.88593291108876</v>
      </c>
      <c r="AA17" s="29">
        <f>SUM(AA6:AA16)</f>
        <v>25420654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8727</v>
      </c>
      <c r="D22" s="17"/>
      <c r="E22" s="39">
        <v>8490</v>
      </c>
      <c r="F22" s="36">
        <v>8490</v>
      </c>
      <c r="G22" s="19">
        <v>621</v>
      </c>
      <c r="H22" s="19">
        <v>165</v>
      </c>
      <c r="I22" s="19">
        <v>3234</v>
      </c>
      <c r="J22" s="19">
        <v>4020</v>
      </c>
      <c r="K22" s="19">
        <v>3836</v>
      </c>
      <c r="L22" s="19">
        <v>4440</v>
      </c>
      <c r="M22" s="36">
        <v>5047</v>
      </c>
      <c r="N22" s="19">
        <v>13323</v>
      </c>
      <c r="O22" s="19">
        <v>5655</v>
      </c>
      <c r="P22" s="19">
        <v>6265</v>
      </c>
      <c r="Q22" s="19">
        <v>6265</v>
      </c>
      <c r="R22" s="19">
        <v>18185</v>
      </c>
      <c r="S22" s="19">
        <v>7492</v>
      </c>
      <c r="T22" s="36"/>
      <c r="U22" s="19"/>
      <c r="V22" s="19">
        <v>7492</v>
      </c>
      <c r="W22" s="19">
        <v>43020</v>
      </c>
      <c r="X22" s="19">
        <v>8490</v>
      </c>
      <c r="Y22" s="19">
        <v>34530</v>
      </c>
      <c r="Z22" s="20">
        <v>406.71</v>
      </c>
      <c r="AA22" s="21">
        <v>8490</v>
      </c>
    </row>
    <row r="23" spans="1:27" ht="13.5">
      <c r="A23" s="22" t="s">
        <v>48</v>
      </c>
      <c r="B23" s="16"/>
      <c r="C23" s="40">
        <v>29787057</v>
      </c>
      <c r="D23" s="40"/>
      <c r="E23" s="18"/>
      <c r="F23" s="19"/>
      <c r="G23" s="36">
        <v>910963</v>
      </c>
      <c r="H23" s="36">
        <v>2117060</v>
      </c>
      <c r="I23" s="36"/>
      <c r="J23" s="19">
        <v>3028023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3028023</v>
      </c>
      <c r="X23" s="19"/>
      <c r="Y23" s="36">
        <v>3028023</v>
      </c>
      <c r="Z23" s="37"/>
      <c r="AA23" s="38"/>
    </row>
    <row r="24" spans="1:27" ht="13.5">
      <c r="A24" s="22" t="s">
        <v>49</v>
      </c>
      <c r="B24" s="16"/>
      <c r="C24" s="17">
        <v>479149</v>
      </c>
      <c r="D24" s="17"/>
      <c r="E24" s="18"/>
      <c r="F24" s="19"/>
      <c r="G24" s="19">
        <v>11535063</v>
      </c>
      <c r="H24" s="19">
        <v>1390818</v>
      </c>
      <c r="I24" s="19">
        <v>2930064</v>
      </c>
      <c r="J24" s="19">
        <v>15855945</v>
      </c>
      <c r="K24" s="19">
        <v>1124156</v>
      </c>
      <c r="L24" s="19">
        <v>3007352</v>
      </c>
      <c r="M24" s="19">
        <v>10658445</v>
      </c>
      <c r="N24" s="19">
        <v>14789953</v>
      </c>
      <c r="O24" s="19">
        <v>5533462</v>
      </c>
      <c r="P24" s="19">
        <v>2933222</v>
      </c>
      <c r="Q24" s="19">
        <v>-2133170</v>
      </c>
      <c r="R24" s="19">
        <v>6333514</v>
      </c>
      <c r="S24" s="19">
        <v>3205399</v>
      </c>
      <c r="T24" s="19"/>
      <c r="U24" s="19"/>
      <c r="V24" s="19">
        <v>3205399</v>
      </c>
      <c r="W24" s="19">
        <v>40184811</v>
      </c>
      <c r="X24" s="19"/>
      <c r="Y24" s="19">
        <v>40184811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-7483158</v>
      </c>
      <c r="D26" s="17"/>
      <c r="E26" s="18">
        <v>-23669000</v>
      </c>
      <c r="F26" s="19">
        <v>-23669000</v>
      </c>
      <c r="G26" s="19"/>
      <c r="H26" s="19">
        <v>-59193</v>
      </c>
      <c r="I26" s="19">
        <v>-1409818</v>
      </c>
      <c r="J26" s="19">
        <v>-1469011</v>
      </c>
      <c r="K26" s="19">
        <v>-1907748</v>
      </c>
      <c r="L26" s="19">
        <v>-796913</v>
      </c>
      <c r="M26" s="19">
        <v>-1600332</v>
      </c>
      <c r="N26" s="19">
        <v>-4304993</v>
      </c>
      <c r="O26" s="19">
        <v>-120006</v>
      </c>
      <c r="P26" s="19">
        <v>-515118</v>
      </c>
      <c r="Q26" s="19">
        <v>-34763</v>
      </c>
      <c r="R26" s="19">
        <v>-669887</v>
      </c>
      <c r="S26" s="19">
        <v>-1291510</v>
      </c>
      <c r="T26" s="19"/>
      <c r="U26" s="19"/>
      <c r="V26" s="19">
        <v>-1291510</v>
      </c>
      <c r="W26" s="19">
        <v>-7735401</v>
      </c>
      <c r="X26" s="19">
        <v>-23669000</v>
      </c>
      <c r="Y26" s="19">
        <v>15933599</v>
      </c>
      <c r="Z26" s="20">
        <v>-67.32</v>
      </c>
      <c r="AA26" s="21">
        <v>-23669000</v>
      </c>
    </row>
    <row r="27" spans="1:27" ht="13.5">
      <c r="A27" s="23" t="s">
        <v>51</v>
      </c>
      <c r="B27" s="24"/>
      <c r="C27" s="25">
        <f aca="true" t="shared" si="1" ref="C27:Y27">SUM(C21:C26)</f>
        <v>22791775</v>
      </c>
      <c r="D27" s="25">
        <f>SUM(D21:D26)</f>
        <v>0</v>
      </c>
      <c r="E27" s="26">
        <f t="shared" si="1"/>
        <v>-23660510</v>
      </c>
      <c r="F27" s="27">
        <f t="shared" si="1"/>
        <v>-23660510</v>
      </c>
      <c r="G27" s="27">
        <f t="shared" si="1"/>
        <v>12446647</v>
      </c>
      <c r="H27" s="27">
        <f t="shared" si="1"/>
        <v>3448850</v>
      </c>
      <c r="I27" s="27">
        <f t="shared" si="1"/>
        <v>1523480</v>
      </c>
      <c r="J27" s="27">
        <f t="shared" si="1"/>
        <v>17418977</v>
      </c>
      <c r="K27" s="27">
        <f t="shared" si="1"/>
        <v>-779756</v>
      </c>
      <c r="L27" s="27">
        <f t="shared" si="1"/>
        <v>2214879</v>
      </c>
      <c r="M27" s="27">
        <f t="shared" si="1"/>
        <v>9063160</v>
      </c>
      <c r="N27" s="27">
        <f t="shared" si="1"/>
        <v>10498283</v>
      </c>
      <c r="O27" s="27">
        <f t="shared" si="1"/>
        <v>5419111</v>
      </c>
      <c r="P27" s="27">
        <f t="shared" si="1"/>
        <v>2424369</v>
      </c>
      <c r="Q27" s="27">
        <f t="shared" si="1"/>
        <v>-2161668</v>
      </c>
      <c r="R27" s="27">
        <f t="shared" si="1"/>
        <v>5681812</v>
      </c>
      <c r="S27" s="27">
        <f t="shared" si="1"/>
        <v>1921381</v>
      </c>
      <c r="T27" s="27">
        <f t="shared" si="1"/>
        <v>0</v>
      </c>
      <c r="U27" s="27">
        <f t="shared" si="1"/>
        <v>0</v>
      </c>
      <c r="V27" s="27">
        <f t="shared" si="1"/>
        <v>1921381</v>
      </c>
      <c r="W27" s="27">
        <f t="shared" si="1"/>
        <v>35520453</v>
      </c>
      <c r="X27" s="27">
        <f t="shared" si="1"/>
        <v>-23660510</v>
      </c>
      <c r="Y27" s="27">
        <f t="shared" si="1"/>
        <v>59180963</v>
      </c>
      <c r="Z27" s="28">
        <f>+IF(X27&lt;&gt;0,+(Y27/X27)*100,0)</f>
        <v>-250.12547489466627</v>
      </c>
      <c r="AA27" s="29">
        <f>SUM(AA21:AA26)</f>
        <v>-23660510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28600</v>
      </c>
      <c r="D33" s="17"/>
      <c r="E33" s="18">
        <v>10000</v>
      </c>
      <c r="F33" s="19">
        <v>10000</v>
      </c>
      <c r="G33" s="19">
        <v>2400</v>
      </c>
      <c r="H33" s="36">
        <v>-1730</v>
      </c>
      <c r="I33" s="36">
        <v>500</v>
      </c>
      <c r="J33" s="36">
        <v>1170</v>
      </c>
      <c r="K33" s="19">
        <v>3800</v>
      </c>
      <c r="L33" s="19">
        <v>4900</v>
      </c>
      <c r="M33" s="19">
        <v>7100</v>
      </c>
      <c r="N33" s="19">
        <v>15800</v>
      </c>
      <c r="O33" s="36">
        <v>4280</v>
      </c>
      <c r="P33" s="36">
        <v>9780</v>
      </c>
      <c r="Q33" s="36">
        <v>9780</v>
      </c>
      <c r="R33" s="19">
        <v>23840</v>
      </c>
      <c r="S33" s="19">
        <v>10330</v>
      </c>
      <c r="T33" s="19"/>
      <c r="U33" s="19"/>
      <c r="V33" s="36">
        <v>10330</v>
      </c>
      <c r="W33" s="36">
        <v>51140</v>
      </c>
      <c r="X33" s="36">
        <v>10000</v>
      </c>
      <c r="Y33" s="19">
        <v>41140</v>
      </c>
      <c r="Z33" s="20">
        <v>411.4</v>
      </c>
      <c r="AA33" s="21">
        <v>10000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28600</v>
      </c>
      <c r="D36" s="25">
        <f>SUM(D31:D35)</f>
        <v>0</v>
      </c>
      <c r="E36" s="26">
        <f t="shared" si="2"/>
        <v>10000</v>
      </c>
      <c r="F36" s="27">
        <f t="shared" si="2"/>
        <v>10000</v>
      </c>
      <c r="G36" s="27">
        <f t="shared" si="2"/>
        <v>2400</v>
      </c>
      <c r="H36" s="27">
        <f t="shared" si="2"/>
        <v>-1730</v>
      </c>
      <c r="I36" s="27">
        <f t="shared" si="2"/>
        <v>500</v>
      </c>
      <c r="J36" s="27">
        <f t="shared" si="2"/>
        <v>1170</v>
      </c>
      <c r="K36" s="27">
        <f t="shared" si="2"/>
        <v>3800</v>
      </c>
      <c r="L36" s="27">
        <f t="shared" si="2"/>
        <v>4900</v>
      </c>
      <c r="M36" s="27">
        <f t="shared" si="2"/>
        <v>7100</v>
      </c>
      <c r="N36" s="27">
        <f t="shared" si="2"/>
        <v>15800</v>
      </c>
      <c r="O36" s="27">
        <f t="shared" si="2"/>
        <v>4280</v>
      </c>
      <c r="P36" s="27">
        <f t="shared" si="2"/>
        <v>9780</v>
      </c>
      <c r="Q36" s="27">
        <f t="shared" si="2"/>
        <v>9780</v>
      </c>
      <c r="R36" s="27">
        <f t="shared" si="2"/>
        <v>23840</v>
      </c>
      <c r="S36" s="27">
        <f t="shared" si="2"/>
        <v>10330</v>
      </c>
      <c r="T36" s="27">
        <f t="shared" si="2"/>
        <v>0</v>
      </c>
      <c r="U36" s="27">
        <f t="shared" si="2"/>
        <v>0</v>
      </c>
      <c r="V36" s="27">
        <f t="shared" si="2"/>
        <v>10330</v>
      </c>
      <c r="W36" s="27">
        <f t="shared" si="2"/>
        <v>51140</v>
      </c>
      <c r="X36" s="27">
        <f t="shared" si="2"/>
        <v>10000</v>
      </c>
      <c r="Y36" s="27">
        <f t="shared" si="2"/>
        <v>41140</v>
      </c>
      <c r="Z36" s="28">
        <f>+IF(X36&lt;&gt;0,+(Y36/X36)*100,0)</f>
        <v>411.4</v>
      </c>
      <c r="AA36" s="29">
        <f>SUM(AA31:AA35)</f>
        <v>10000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877204</v>
      </c>
      <c r="D38" s="31">
        <f>+D17+D27+D36</f>
        <v>0</v>
      </c>
      <c r="E38" s="32">
        <f t="shared" si="3"/>
        <v>1770144</v>
      </c>
      <c r="F38" s="33">
        <f t="shared" si="3"/>
        <v>1770144</v>
      </c>
      <c r="G38" s="33">
        <f t="shared" si="3"/>
        <v>11413160</v>
      </c>
      <c r="H38" s="33">
        <f t="shared" si="3"/>
        <v>1863953</v>
      </c>
      <c r="I38" s="33">
        <f t="shared" si="3"/>
        <v>380863</v>
      </c>
      <c r="J38" s="33">
        <f t="shared" si="3"/>
        <v>13657976</v>
      </c>
      <c r="K38" s="33">
        <f t="shared" si="3"/>
        <v>-808388</v>
      </c>
      <c r="L38" s="33">
        <f t="shared" si="3"/>
        <v>539362</v>
      </c>
      <c r="M38" s="33">
        <f t="shared" si="3"/>
        <v>-762759</v>
      </c>
      <c r="N38" s="33">
        <f t="shared" si="3"/>
        <v>-1031785</v>
      </c>
      <c r="O38" s="33">
        <f t="shared" si="3"/>
        <v>-46699</v>
      </c>
      <c r="P38" s="33">
        <f t="shared" si="3"/>
        <v>563295</v>
      </c>
      <c r="Q38" s="33">
        <f t="shared" si="3"/>
        <v>44907</v>
      </c>
      <c r="R38" s="33">
        <f t="shared" si="3"/>
        <v>561503</v>
      </c>
      <c r="S38" s="33">
        <f t="shared" si="3"/>
        <v>-465693</v>
      </c>
      <c r="T38" s="33">
        <f t="shared" si="3"/>
        <v>0</v>
      </c>
      <c r="U38" s="33">
        <f t="shared" si="3"/>
        <v>0</v>
      </c>
      <c r="V38" s="33">
        <f t="shared" si="3"/>
        <v>-465693</v>
      </c>
      <c r="W38" s="33">
        <f t="shared" si="3"/>
        <v>12722001</v>
      </c>
      <c r="X38" s="33">
        <f t="shared" si="3"/>
        <v>1770144</v>
      </c>
      <c r="Y38" s="33">
        <f t="shared" si="3"/>
        <v>10951857</v>
      </c>
      <c r="Z38" s="34">
        <f>+IF(X38&lt;&gt;0,+(Y38/X38)*100,0)</f>
        <v>618.6986482455665</v>
      </c>
      <c r="AA38" s="35">
        <f>+AA17+AA27+AA36</f>
        <v>1770144</v>
      </c>
    </row>
    <row r="39" spans="1:27" ht="13.5">
      <c r="A39" s="22" t="s">
        <v>59</v>
      </c>
      <c r="B39" s="16"/>
      <c r="C39" s="31">
        <v>22376445</v>
      </c>
      <c r="D39" s="31"/>
      <c r="E39" s="32">
        <v>25282302</v>
      </c>
      <c r="F39" s="33">
        <v>25282302</v>
      </c>
      <c r="G39" s="33">
        <v>23253650</v>
      </c>
      <c r="H39" s="33">
        <v>34666810</v>
      </c>
      <c r="I39" s="33">
        <v>36530763</v>
      </c>
      <c r="J39" s="33">
        <v>23253650</v>
      </c>
      <c r="K39" s="33">
        <v>36911626</v>
      </c>
      <c r="L39" s="33">
        <v>36103238</v>
      </c>
      <c r="M39" s="33">
        <v>36642600</v>
      </c>
      <c r="N39" s="33">
        <v>36911626</v>
      </c>
      <c r="O39" s="33">
        <v>35879841</v>
      </c>
      <c r="P39" s="33">
        <v>35833142</v>
      </c>
      <c r="Q39" s="33">
        <v>36396437</v>
      </c>
      <c r="R39" s="33">
        <v>35879841</v>
      </c>
      <c r="S39" s="33">
        <v>36441344</v>
      </c>
      <c r="T39" s="33"/>
      <c r="U39" s="33"/>
      <c r="V39" s="33">
        <v>36441344</v>
      </c>
      <c r="W39" s="33">
        <v>23253650</v>
      </c>
      <c r="X39" s="33">
        <v>25282302</v>
      </c>
      <c r="Y39" s="33">
        <v>-2028652</v>
      </c>
      <c r="Z39" s="34">
        <v>-8.02</v>
      </c>
      <c r="AA39" s="35">
        <v>25282302</v>
      </c>
    </row>
    <row r="40" spans="1:27" ht="13.5">
      <c r="A40" s="41" t="s">
        <v>60</v>
      </c>
      <c r="B40" s="42"/>
      <c r="C40" s="43">
        <v>23253649</v>
      </c>
      <c r="D40" s="43"/>
      <c r="E40" s="44">
        <v>27052446</v>
      </c>
      <c r="F40" s="45">
        <v>27052446</v>
      </c>
      <c r="G40" s="45">
        <v>34666810</v>
      </c>
      <c r="H40" s="45">
        <v>36530763</v>
      </c>
      <c r="I40" s="45">
        <v>36911626</v>
      </c>
      <c r="J40" s="45">
        <v>36911626</v>
      </c>
      <c r="K40" s="45">
        <v>36103238</v>
      </c>
      <c r="L40" s="45">
        <v>36642600</v>
      </c>
      <c r="M40" s="45">
        <v>35879841</v>
      </c>
      <c r="N40" s="45">
        <v>35879841</v>
      </c>
      <c r="O40" s="45">
        <v>35833142</v>
      </c>
      <c r="P40" s="45">
        <v>36396437</v>
      </c>
      <c r="Q40" s="45">
        <v>36441344</v>
      </c>
      <c r="R40" s="45">
        <v>35833142</v>
      </c>
      <c r="S40" s="45">
        <v>35975651</v>
      </c>
      <c r="T40" s="45"/>
      <c r="U40" s="45"/>
      <c r="V40" s="45">
        <v>35975651</v>
      </c>
      <c r="W40" s="45">
        <v>35975651</v>
      </c>
      <c r="X40" s="45">
        <v>27052446</v>
      </c>
      <c r="Y40" s="45">
        <v>8923205</v>
      </c>
      <c r="Z40" s="46">
        <v>32.98</v>
      </c>
      <c r="AA40" s="47">
        <v>27052446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4428000</v>
      </c>
      <c r="F6" s="19">
        <v>4428000</v>
      </c>
      <c r="G6" s="19">
        <v>73532</v>
      </c>
      <c r="H6" s="19">
        <v>745540</v>
      </c>
      <c r="I6" s="19">
        <v>36973</v>
      </c>
      <c r="J6" s="19">
        <v>856045</v>
      </c>
      <c r="K6" s="19">
        <v>56828</v>
      </c>
      <c r="L6" s="19">
        <v>101822</v>
      </c>
      <c r="M6" s="19">
        <v>142481</v>
      </c>
      <c r="N6" s="19">
        <v>301131</v>
      </c>
      <c r="O6" s="19">
        <v>25883</v>
      </c>
      <c r="P6" s="19">
        <v>25883</v>
      </c>
      <c r="Q6" s="19">
        <v>105054</v>
      </c>
      <c r="R6" s="19">
        <v>156820</v>
      </c>
      <c r="S6" s="19">
        <v>123512</v>
      </c>
      <c r="T6" s="19">
        <v>174646</v>
      </c>
      <c r="U6" s="19"/>
      <c r="V6" s="19">
        <v>298158</v>
      </c>
      <c r="W6" s="19">
        <v>1612154</v>
      </c>
      <c r="X6" s="19">
        <v>4428000</v>
      </c>
      <c r="Y6" s="19">
        <v>-2815846</v>
      </c>
      <c r="Z6" s="20">
        <v>-63.59</v>
      </c>
      <c r="AA6" s="21">
        <v>4428000</v>
      </c>
    </row>
    <row r="7" spans="1:27" ht="13.5">
      <c r="A7" s="22" t="s">
        <v>34</v>
      </c>
      <c r="B7" s="16"/>
      <c r="C7" s="17"/>
      <c r="D7" s="17"/>
      <c r="E7" s="18">
        <v>16947984</v>
      </c>
      <c r="F7" s="19">
        <v>16947984</v>
      </c>
      <c r="G7" s="19">
        <v>350892</v>
      </c>
      <c r="H7" s="19">
        <v>933174</v>
      </c>
      <c r="I7" s="19">
        <v>310168</v>
      </c>
      <c r="J7" s="19">
        <v>1594234</v>
      </c>
      <c r="K7" s="19">
        <v>316559</v>
      </c>
      <c r="L7" s="19">
        <v>568330</v>
      </c>
      <c r="M7" s="19">
        <v>639115</v>
      </c>
      <c r="N7" s="19">
        <v>1524004</v>
      </c>
      <c r="O7" s="19">
        <v>494590</v>
      </c>
      <c r="P7" s="19">
        <v>495634</v>
      </c>
      <c r="Q7" s="19">
        <v>329932</v>
      </c>
      <c r="R7" s="19">
        <v>1320156</v>
      </c>
      <c r="S7" s="19">
        <v>269487</v>
      </c>
      <c r="T7" s="19">
        <v>411919</v>
      </c>
      <c r="U7" s="19"/>
      <c r="V7" s="19">
        <v>681406</v>
      </c>
      <c r="W7" s="19">
        <v>5119800</v>
      </c>
      <c r="X7" s="19">
        <v>16947984</v>
      </c>
      <c r="Y7" s="19">
        <v>-11828184</v>
      </c>
      <c r="Z7" s="20">
        <v>-69.79</v>
      </c>
      <c r="AA7" s="21">
        <v>16947984</v>
      </c>
    </row>
    <row r="8" spans="1:27" ht="13.5">
      <c r="A8" s="22" t="s">
        <v>35</v>
      </c>
      <c r="B8" s="16"/>
      <c r="C8" s="17"/>
      <c r="D8" s="17"/>
      <c r="E8" s="18">
        <v>4083864</v>
      </c>
      <c r="F8" s="19">
        <v>4083864</v>
      </c>
      <c r="G8" s="19">
        <v>194435</v>
      </c>
      <c r="H8" s="19">
        <v>99531</v>
      </c>
      <c r="I8" s="19">
        <v>56025</v>
      </c>
      <c r="J8" s="19">
        <v>349991</v>
      </c>
      <c r="K8" s="19">
        <v>73887</v>
      </c>
      <c r="L8" s="19">
        <v>104483</v>
      </c>
      <c r="M8" s="19">
        <v>24953</v>
      </c>
      <c r="N8" s="19">
        <v>203323</v>
      </c>
      <c r="O8" s="19">
        <v>6332</v>
      </c>
      <c r="P8" s="19">
        <v>50124</v>
      </c>
      <c r="Q8" s="19">
        <v>55840</v>
      </c>
      <c r="R8" s="19">
        <v>112296</v>
      </c>
      <c r="S8" s="19">
        <v>25579</v>
      </c>
      <c r="T8" s="19">
        <v>6436</v>
      </c>
      <c r="U8" s="19"/>
      <c r="V8" s="19">
        <v>32015</v>
      </c>
      <c r="W8" s="19">
        <v>697625</v>
      </c>
      <c r="X8" s="19">
        <v>4083864</v>
      </c>
      <c r="Y8" s="19">
        <v>-3386239</v>
      </c>
      <c r="Z8" s="20">
        <v>-82.92</v>
      </c>
      <c r="AA8" s="21">
        <v>4083864</v>
      </c>
    </row>
    <row r="9" spans="1:27" ht="13.5">
      <c r="A9" s="22" t="s">
        <v>36</v>
      </c>
      <c r="B9" s="16"/>
      <c r="C9" s="17"/>
      <c r="D9" s="17"/>
      <c r="E9" s="18">
        <v>24995000</v>
      </c>
      <c r="F9" s="19">
        <v>24995000</v>
      </c>
      <c r="G9" s="19">
        <v>7700000</v>
      </c>
      <c r="H9" s="19"/>
      <c r="I9" s="19"/>
      <c r="J9" s="19">
        <v>7700000</v>
      </c>
      <c r="K9" s="19"/>
      <c r="L9" s="19">
        <v>1000000</v>
      </c>
      <c r="M9" s="19"/>
      <c r="N9" s="19">
        <v>1000000</v>
      </c>
      <c r="O9" s="19"/>
      <c r="P9" s="19">
        <v>3900000</v>
      </c>
      <c r="Q9" s="19"/>
      <c r="R9" s="19">
        <v>3900000</v>
      </c>
      <c r="S9" s="19"/>
      <c r="T9" s="19"/>
      <c r="U9" s="19"/>
      <c r="V9" s="19"/>
      <c r="W9" s="19">
        <v>12600000</v>
      </c>
      <c r="X9" s="19">
        <v>24995000</v>
      </c>
      <c r="Y9" s="19">
        <v>-12395000</v>
      </c>
      <c r="Z9" s="20">
        <v>-49.59</v>
      </c>
      <c r="AA9" s="21">
        <v>24995000</v>
      </c>
    </row>
    <row r="10" spans="1:27" ht="13.5">
      <c r="A10" s="22" t="s">
        <v>37</v>
      </c>
      <c r="B10" s="16"/>
      <c r="C10" s="17"/>
      <c r="D10" s="17"/>
      <c r="E10" s="18">
        <v>8137000</v>
      </c>
      <c r="F10" s="19">
        <v>8137000</v>
      </c>
      <c r="G10" s="19"/>
      <c r="H10" s="19"/>
      <c r="I10" s="19"/>
      <c r="J10" s="19"/>
      <c r="K10" s="19"/>
      <c r="L10" s="19"/>
      <c r="M10" s="19">
        <v>1000000</v>
      </c>
      <c r="N10" s="19">
        <v>1000000</v>
      </c>
      <c r="O10" s="19"/>
      <c r="P10" s="19"/>
      <c r="Q10" s="19">
        <v>300000</v>
      </c>
      <c r="R10" s="19">
        <v>300000</v>
      </c>
      <c r="S10" s="19"/>
      <c r="T10" s="19"/>
      <c r="U10" s="19"/>
      <c r="V10" s="19"/>
      <c r="W10" s="19">
        <v>1300000</v>
      </c>
      <c r="X10" s="19">
        <v>8137000</v>
      </c>
      <c r="Y10" s="19">
        <v>-6837000</v>
      </c>
      <c r="Z10" s="20">
        <v>-84.02</v>
      </c>
      <c r="AA10" s="21">
        <v>8137000</v>
      </c>
    </row>
    <row r="11" spans="1:27" ht="13.5">
      <c r="A11" s="22" t="s">
        <v>38</v>
      </c>
      <c r="B11" s="16"/>
      <c r="C11" s="17"/>
      <c r="D11" s="17"/>
      <c r="E11" s="18">
        <v>-87</v>
      </c>
      <c r="F11" s="19">
        <v>-87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-87</v>
      </c>
      <c r="Y11" s="19">
        <v>87</v>
      </c>
      <c r="Z11" s="20">
        <v>-100</v>
      </c>
      <c r="AA11" s="21">
        <v>-87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-40084190</v>
      </c>
      <c r="F14" s="19">
        <v>-40084190</v>
      </c>
      <c r="G14" s="19">
        <v>-1749284</v>
      </c>
      <c r="H14" s="19">
        <v>-3135682</v>
      </c>
      <c r="I14" s="19">
        <v>-2888319</v>
      </c>
      <c r="J14" s="19">
        <v>-7773285</v>
      </c>
      <c r="K14" s="19">
        <v>-1504343</v>
      </c>
      <c r="L14" s="19">
        <v>-2484439</v>
      </c>
      <c r="M14" s="19">
        <v>-1627783</v>
      </c>
      <c r="N14" s="19">
        <v>-5616565</v>
      </c>
      <c r="O14" s="19">
        <v>-1787765</v>
      </c>
      <c r="P14" s="19">
        <v>-3318145</v>
      </c>
      <c r="Q14" s="19"/>
      <c r="R14" s="19">
        <v>-5105910</v>
      </c>
      <c r="S14" s="19">
        <v>-2214967</v>
      </c>
      <c r="T14" s="19">
        <v>-2568707</v>
      </c>
      <c r="U14" s="19">
        <v>-1516534</v>
      </c>
      <c r="V14" s="19">
        <v>-6300208</v>
      </c>
      <c r="W14" s="19">
        <v>-24795968</v>
      </c>
      <c r="X14" s="19">
        <v>-40084190</v>
      </c>
      <c r="Y14" s="19">
        <v>15288222</v>
      </c>
      <c r="Z14" s="20">
        <v>-38.14</v>
      </c>
      <c r="AA14" s="21">
        <v>-40084190</v>
      </c>
    </row>
    <row r="15" spans="1:27" ht="13.5">
      <c r="A15" s="22" t="s">
        <v>42</v>
      </c>
      <c r="B15" s="16"/>
      <c r="C15" s="17"/>
      <c r="D15" s="17"/>
      <c r="E15" s="18">
        <v>-1573000</v>
      </c>
      <c r="F15" s="19">
        <v>-1573000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-1573000</v>
      </c>
      <c r="Y15" s="19">
        <v>1573000</v>
      </c>
      <c r="Z15" s="20">
        <v>-100</v>
      </c>
      <c r="AA15" s="21">
        <v>-1573000</v>
      </c>
    </row>
    <row r="16" spans="1:27" ht="13.5">
      <c r="A16" s="22" t="s">
        <v>43</v>
      </c>
      <c r="B16" s="16"/>
      <c r="C16" s="17"/>
      <c r="D16" s="17"/>
      <c r="E16" s="18">
        <v>-4209750</v>
      </c>
      <c r="F16" s="19">
        <v>-4209750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-4209750</v>
      </c>
      <c r="Y16" s="19">
        <v>4209750</v>
      </c>
      <c r="Z16" s="20">
        <v>-100</v>
      </c>
      <c r="AA16" s="21">
        <v>-4209750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12724821</v>
      </c>
      <c r="F17" s="27">
        <f t="shared" si="0"/>
        <v>12724821</v>
      </c>
      <c r="G17" s="27">
        <f t="shared" si="0"/>
        <v>6569575</v>
      </c>
      <c r="H17" s="27">
        <f t="shared" si="0"/>
        <v>-1357437</v>
      </c>
      <c r="I17" s="27">
        <f t="shared" si="0"/>
        <v>-2485153</v>
      </c>
      <c r="J17" s="27">
        <f t="shared" si="0"/>
        <v>2726985</v>
      </c>
      <c r="K17" s="27">
        <f t="shared" si="0"/>
        <v>-1057069</v>
      </c>
      <c r="L17" s="27">
        <f t="shared" si="0"/>
        <v>-709804</v>
      </c>
      <c r="M17" s="27">
        <f t="shared" si="0"/>
        <v>178766</v>
      </c>
      <c r="N17" s="27">
        <f t="shared" si="0"/>
        <v>-1588107</v>
      </c>
      <c r="O17" s="27">
        <f t="shared" si="0"/>
        <v>-1260960</v>
      </c>
      <c r="P17" s="27">
        <f t="shared" si="0"/>
        <v>1153496</v>
      </c>
      <c r="Q17" s="27">
        <f t="shared" si="0"/>
        <v>790826</v>
      </c>
      <c r="R17" s="27">
        <f t="shared" si="0"/>
        <v>683362</v>
      </c>
      <c r="S17" s="27">
        <f t="shared" si="0"/>
        <v>-1796389</v>
      </c>
      <c r="T17" s="27">
        <f t="shared" si="0"/>
        <v>-1975706</v>
      </c>
      <c r="U17" s="27">
        <f t="shared" si="0"/>
        <v>-1516534</v>
      </c>
      <c r="V17" s="27">
        <f t="shared" si="0"/>
        <v>-5288629</v>
      </c>
      <c r="W17" s="27">
        <f t="shared" si="0"/>
        <v>-3466389</v>
      </c>
      <c r="X17" s="27">
        <f t="shared" si="0"/>
        <v>12724821</v>
      </c>
      <c r="Y17" s="27">
        <f t="shared" si="0"/>
        <v>-16191210</v>
      </c>
      <c r="Z17" s="28">
        <f>+IF(X17&lt;&gt;0,+(Y17/X17)*100,0)</f>
        <v>-127.24116119197275</v>
      </c>
      <c r="AA17" s="29">
        <f>SUM(AA6:AA16)</f>
        <v>12724821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-9137000</v>
      </c>
      <c r="F26" s="19">
        <v>-9137000</v>
      </c>
      <c r="G26" s="19"/>
      <c r="H26" s="19"/>
      <c r="I26" s="19">
        <v>-2730759</v>
      </c>
      <c r="J26" s="19">
        <v>-2730759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-2730759</v>
      </c>
      <c r="X26" s="19">
        <v>-9137000</v>
      </c>
      <c r="Y26" s="19">
        <v>6406241</v>
      </c>
      <c r="Z26" s="20">
        <v>-70.11</v>
      </c>
      <c r="AA26" s="21">
        <v>-9137000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-9137000</v>
      </c>
      <c r="F27" s="27">
        <f t="shared" si="1"/>
        <v>-9137000</v>
      </c>
      <c r="G27" s="27">
        <f t="shared" si="1"/>
        <v>0</v>
      </c>
      <c r="H27" s="27">
        <f t="shared" si="1"/>
        <v>0</v>
      </c>
      <c r="I27" s="27">
        <f t="shared" si="1"/>
        <v>-2730759</v>
      </c>
      <c r="J27" s="27">
        <f t="shared" si="1"/>
        <v>-2730759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-2730759</v>
      </c>
      <c r="X27" s="27">
        <f t="shared" si="1"/>
        <v>-9137000</v>
      </c>
      <c r="Y27" s="27">
        <f t="shared" si="1"/>
        <v>6406241</v>
      </c>
      <c r="Z27" s="28">
        <f>+IF(X27&lt;&gt;0,+(Y27/X27)*100,0)</f>
        <v>-70.1131771916384</v>
      </c>
      <c r="AA27" s="29">
        <f>SUM(AA21:AA26)</f>
        <v>-9137000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3587821</v>
      </c>
      <c r="F38" s="33">
        <f t="shared" si="3"/>
        <v>3587821</v>
      </c>
      <c r="G38" s="33">
        <f t="shared" si="3"/>
        <v>6569575</v>
      </c>
      <c r="H38" s="33">
        <f t="shared" si="3"/>
        <v>-1357437</v>
      </c>
      <c r="I38" s="33">
        <f t="shared" si="3"/>
        <v>-5215912</v>
      </c>
      <c r="J38" s="33">
        <f t="shared" si="3"/>
        <v>-3774</v>
      </c>
      <c r="K38" s="33">
        <f t="shared" si="3"/>
        <v>-1057069</v>
      </c>
      <c r="L38" s="33">
        <f t="shared" si="3"/>
        <v>-709804</v>
      </c>
      <c r="M38" s="33">
        <f t="shared" si="3"/>
        <v>178766</v>
      </c>
      <c r="N38" s="33">
        <f t="shared" si="3"/>
        <v>-1588107</v>
      </c>
      <c r="O38" s="33">
        <f t="shared" si="3"/>
        <v>-1260960</v>
      </c>
      <c r="P38" s="33">
        <f t="shared" si="3"/>
        <v>1153496</v>
      </c>
      <c r="Q38" s="33">
        <f t="shared" si="3"/>
        <v>790826</v>
      </c>
      <c r="R38" s="33">
        <f t="shared" si="3"/>
        <v>683362</v>
      </c>
      <c r="S38" s="33">
        <f t="shared" si="3"/>
        <v>-1796389</v>
      </c>
      <c r="T38" s="33">
        <f t="shared" si="3"/>
        <v>-1975706</v>
      </c>
      <c r="U38" s="33">
        <f t="shared" si="3"/>
        <v>-1516534</v>
      </c>
      <c r="V38" s="33">
        <f t="shared" si="3"/>
        <v>-5288629</v>
      </c>
      <c r="W38" s="33">
        <f t="shared" si="3"/>
        <v>-6197148</v>
      </c>
      <c r="X38" s="33">
        <f t="shared" si="3"/>
        <v>3587821</v>
      </c>
      <c r="Y38" s="33">
        <f t="shared" si="3"/>
        <v>-9784969</v>
      </c>
      <c r="Z38" s="34">
        <f>+IF(X38&lt;&gt;0,+(Y38/X38)*100,0)</f>
        <v>-272.72734620818596</v>
      </c>
      <c r="AA38" s="35">
        <f>+AA17+AA27+AA36</f>
        <v>3587821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86982</v>
      </c>
      <c r="H39" s="33">
        <v>6656557</v>
      </c>
      <c r="I39" s="33">
        <v>5299120</v>
      </c>
      <c r="J39" s="33">
        <v>86982</v>
      </c>
      <c r="K39" s="33">
        <v>83208</v>
      </c>
      <c r="L39" s="33">
        <v>-973861</v>
      </c>
      <c r="M39" s="33">
        <v>-1683665</v>
      </c>
      <c r="N39" s="33">
        <v>83208</v>
      </c>
      <c r="O39" s="33">
        <v>-1504899</v>
      </c>
      <c r="P39" s="33">
        <v>-2765859</v>
      </c>
      <c r="Q39" s="33">
        <v>-1612363</v>
      </c>
      <c r="R39" s="33">
        <v>-1504899</v>
      </c>
      <c r="S39" s="33">
        <v>-821537</v>
      </c>
      <c r="T39" s="33">
        <v>-2617926</v>
      </c>
      <c r="U39" s="33">
        <v>-4593632</v>
      </c>
      <c r="V39" s="33">
        <v>-821537</v>
      </c>
      <c r="W39" s="33">
        <v>86982</v>
      </c>
      <c r="X39" s="33"/>
      <c r="Y39" s="33">
        <v>86982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3587821</v>
      </c>
      <c r="F40" s="45">
        <v>3587821</v>
      </c>
      <c r="G40" s="45">
        <v>6656557</v>
      </c>
      <c r="H40" s="45">
        <v>5299120</v>
      </c>
      <c r="I40" s="45">
        <v>83208</v>
      </c>
      <c r="J40" s="45">
        <v>83208</v>
      </c>
      <c r="K40" s="45">
        <v>-973861</v>
      </c>
      <c r="L40" s="45">
        <v>-1683665</v>
      </c>
      <c r="M40" s="45">
        <v>-1504899</v>
      </c>
      <c r="N40" s="45">
        <v>-1504899</v>
      </c>
      <c r="O40" s="45">
        <v>-2765859</v>
      </c>
      <c r="P40" s="45">
        <v>-1612363</v>
      </c>
      <c r="Q40" s="45">
        <v>-821537</v>
      </c>
      <c r="R40" s="45">
        <v>-2765859</v>
      </c>
      <c r="S40" s="45">
        <v>-2617926</v>
      </c>
      <c r="T40" s="45">
        <v>-4593632</v>
      </c>
      <c r="U40" s="45">
        <v>-6110166</v>
      </c>
      <c r="V40" s="45">
        <v>-6110166</v>
      </c>
      <c r="W40" s="45">
        <v>-6110166</v>
      </c>
      <c r="X40" s="45">
        <v>3587821</v>
      </c>
      <c r="Y40" s="45">
        <v>-9697987</v>
      </c>
      <c r="Z40" s="46">
        <v>-270.3</v>
      </c>
      <c r="AA40" s="47">
        <v>3587821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2504888</v>
      </c>
      <c r="F6" s="19">
        <v>2504888</v>
      </c>
      <c r="G6" s="19">
        <v>138537</v>
      </c>
      <c r="H6" s="19">
        <v>414511</v>
      </c>
      <c r="I6" s="19">
        <v>660646</v>
      </c>
      <c r="J6" s="19">
        <v>1213694</v>
      </c>
      <c r="K6" s="19">
        <v>193305</v>
      </c>
      <c r="L6" s="19">
        <v>229696</v>
      </c>
      <c r="M6" s="19">
        <v>163184</v>
      </c>
      <c r="N6" s="19">
        <v>586185</v>
      </c>
      <c r="O6" s="19">
        <v>237168</v>
      </c>
      <c r="P6" s="19">
        <v>188565</v>
      </c>
      <c r="Q6" s="19">
        <v>205180</v>
      </c>
      <c r="R6" s="19">
        <v>630913</v>
      </c>
      <c r="S6" s="19">
        <v>192243</v>
      </c>
      <c r="T6" s="19">
        <v>216158</v>
      </c>
      <c r="U6" s="19">
        <v>223763</v>
      </c>
      <c r="V6" s="19">
        <v>632164</v>
      </c>
      <c r="W6" s="19">
        <v>3062956</v>
      </c>
      <c r="X6" s="19">
        <v>2504888</v>
      </c>
      <c r="Y6" s="19">
        <v>558068</v>
      </c>
      <c r="Z6" s="20">
        <v>22.28</v>
      </c>
      <c r="AA6" s="21">
        <v>2504888</v>
      </c>
    </row>
    <row r="7" spans="1:27" ht="13.5">
      <c r="A7" s="22" t="s">
        <v>34</v>
      </c>
      <c r="B7" s="16"/>
      <c r="C7" s="17"/>
      <c r="D7" s="17"/>
      <c r="E7" s="18">
        <v>15428363</v>
      </c>
      <c r="F7" s="19">
        <v>15428363</v>
      </c>
      <c r="G7" s="19">
        <v>1368962</v>
      </c>
      <c r="H7" s="19">
        <v>1158380</v>
      </c>
      <c r="I7" s="19">
        <v>1385909</v>
      </c>
      <c r="J7" s="19">
        <v>3913251</v>
      </c>
      <c r="K7" s="19">
        <v>1219920</v>
      </c>
      <c r="L7" s="19">
        <v>1488528</v>
      </c>
      <c r="M7" s="19">
        <v>1323768</v>
      </c>
      <c r="N7" s="19">
        <v>4032216</v>
      </c>
      <c r="O7" s="19">
        <v>1810994</v>
      </c>
      <c r="P7" s="19">
        <v>1730543</v>
      </c>
      <c r="Q7" s="19">
        <v>1549950</v>
      </c>
      <c r="R7" s="19">
        <v>5091487</v>
      </c>
      <c r="S7" s="19">
        <v>1319012</v>
      </c>
      <c r="T7" s="19">
        <v>1527994</v>
      </c>
      <c r="U7" s="19">
        <v>1291210</v>
      </c>
      <c r="V7" s="19">
        <v>4138216</v>
      </c>
      <c r="W7" s="19">
        <v>17175170</v>
      </c>
      <c r="X7" s="19">
        <v>15428363</v>
      </c>
      <c r="Y7" s="19">
        <v>1746807</v>
      </c>
      <c r="Z7" s="20">
        <v>11.32</v>
      </c>
      <c r="AA7" s="21">
        <v>15428363</v>
      </c>
    </row>
    <row r="8" spans="1:27" ht="13.5">
      <c r="A8" s="22" t="s">
        <v>35</v>
      </c>
      <c r="B8" s="16"/>
      <c r="C8" s="17"/>
      <c r="D8" s="17"/>
      <c r="E8" s="18">
        <v>5190132</v>
      </c>
      <c r="F8" s="19">
        <v>5190132</v>
      </c>
      <c r="G8" s="19">
        <v>84239</v>
      </c>
      <c r="H8" s="19">
        <v>649278</v>
      </c>
      <c r="I8" s="19">
        <v>517361</v>
      </c>
      <c r="J8" s="19">
        <v>1250878</v>
      </c>
      <c r="K8" s="19">
        <v>464176</v>
      </c>
      <c r="L8" s="19">
        <v>318977</v>
      </c>
      <c r="M8" s="19">
        <v>2779523</v>
      </c>
      <c r="N8" s="19">
        <v>3562676</v>
      </c>
      <c r="O8" s="19">
        <v>257766</v>
      </c>
      <c r="P8" s="19">
        <v>239883</v>
      </c>
      <c r="Q8" s="19">
        <v>1105861</v>
      </c>
      <c r="R8" s="19">
        <v>1603510</v>
      </c>
      <c r="S8" s="19">
        <v>746639</v>
      </c>
      <c r="T8" s="19">
        <v>149152</v>
      </c>
      <c r="U8" s="19">
        <v>1431252</v>
      </c>
      <c r="V8" s="19">
        <v>2327043</v>
      </c>
      <c r="W8" s="19">
        <v>8744107</v>
      </c>
      <c r="X8" s="19">
        <v>5190132</v>
      </c>
      <c r="Y8" s="19">
        <v>3553975</v>
      </c>
      <c r="Z8" s="20">
        <v>68.48</v>
      </c>
      <c r="AA8" s="21">
        <v>5190132</v>
      </c>
    </row>
    <row r="9" spans="1:27" ht="13.5">
      <c r="A9" s="22" t="s">
        <v>36</v>
      </c>
      <c r="B9" s="16"/>
      <c r="C9" s="17"/>
      <c r="D9" s="17"/>
      <c r="E9" s="18">
        <v>24031900</v>
      </c>
      <c r="F9" s="19">
        <v>24031900</v>
      </c>
      <c r="G9" s="19">
        <v>10070000</v>
      </c>
      <c r="H9" s="19">
        <v>250000</v>
      </c>
      <c r="I9" s="19">
        <v>3310000</v>
      </c>
      <c r="J9" s="19">
        <v>13630000</v>
      </c>
      <c r="K9" s="19">
        <v>2535789</v>
      </c>
      <c r="L9" s="19">
        <v>4185386</v>
      </c>
      <c r="M9" s="19">
        <v>6618178</v>
      </c>
      <c r="N9" s="19">
        <v>13339353</v>
      </c>
      <c r="O9" s="19">
        <v>2636000</v>
      </c>
      <c r="P9" s="19">
        <v>3073132</v>
      </c>
      <c r="Q9" s="19">
        <v>10274081</v>
      </c>
      <c r="R9" s="19">
        <v>15983213</v>
      </c>
      <c r="S9" s="19">
        <v>1207418</v>
      </c>
      <c r="T9" s="19">
        <v>2646133</v>
      </c>
      <c r="U9" s="19">
        <v>4963756</v>
      </c>
      <c r="V9" s="19">
        <v>8817307</v>
      </c>
      <c r="W9" s="19">
        <v>51769873</v>
      </c>
      <c r="X9" s="19">
        <v>24031900</v>
      </c>
      <c r="Y9" s="19">
        <v>27737973</v>
      </c>
      <c r="Z9" s="20">
        <v>115.42</v>
      </c>
      <c r="AA9" s="21">
        <v>24031900</v>
      </c>
    </row>
    <row r="10" spans="1:27" ht="13.5">
      <c r="A10" s="22" t="s">
        <v>37</v>
      </c>
      <c r="B10" s="16"/>
      <c r="C10" s="17"/>
      <c r="D10" s="17"/>
      <c r="E10" s="18">
        <v>14283100</v>
      </c>
      <c r="F10" s="19">
        <v>14283100</v>
      </c>
      <c r="G10" s="19"/>
      <c r="H10" s="19">
        <v>2557000</v>
      </c>
      <c r="I10" s="19"/>
      <c r="J10" s="19">
        <v>2557000</v>
      </c>
      <c r="K10" s="19"/>
      <c r="L10" s="19"/>
      <c r="M10" s="19">
        <v>3118000</v>
      </c>
      <c r="N10" s="19">
        <v>3118000</v>
      </c>
      <c r="O10" s="19"/>
      <c r="P10" s="19"/>
      <c r="Q10" s="19"/>
      <c r="R10" s="19"/>
      <c r="S10" s="19"/>
      <c r="T10" s="19"/>
      <c r="U10" s="19"/>
      <c r="V10" s="19"/>
      <c r="W10" s="19">
        <v>5675000</v>
      </c>
      <c r="X10" s="19">
        <v>14283100</v>
      </c>
      <c r="Y10" s="19">
        <v>-8608100</v>
      </c>
      <c r="Z10" s="20">
        <v>-60.27</v>
      </c>
      <c r="AA10" s="21">
        <v>14283100</v>
      </c>
    </row>
    <row r="11" spans="1:27" ht="13.5">
      <c r="A11" s="22" t="s">
        <v>38</v>
      </c>
      <c r="B11" s="16"/>
      <c r="C11" s="17"/>
      <c r="D11" s="17"/>
      <c r="E11" s="18">
        <v>844707</v>
      </c>
      <c r="F11" s="19">
        <v>844707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844707</v>
      </c>
      <c r="Y11" s="19">
        <v>-844707</v>
      </c>
      <c r="Z11" s="20">
        <v>-100</v>
      </c>
      <c r="AA11" s="21">
        <v>844707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-49576323</v>
      </c>
      <c r="F14" s="19">
        <v>-49576323</v>
      </c>
      <c r="G14" s="19">
        <v>-10516007</v>
      </c>
      <c r="H14" s="19">
        <v>-5478869</v>
      </c>
      <c r="I14" s="19">
        <v>-3413915</v>
      </c>
      <c r="J14" s="19">
        <v>-19408791</v>
      </c>
      <c r="K14" s="19">
        <v>-3733604</v>
      </c>
      <c r="L14" s="19">
        <v>-4143189</v>
      </c>
      <c r="M14" s="19">
        <v>-12883849</v>
      </c>
      <c r="N14" s="19">
        <v>-20760642</v>
      </c>
      <c r="O14" s="19">
        <v>-3767591</v>
      </c>
      <c r="P14" s="19">
        <v>-4053339</v>
      </c>
      <c r="Q14" s="19">
        <v>-10541292</v>
      </c>
      <c r="R14" s="19">
        <v>-18362222</v>
      </c>
      <c r="S14" s="19">
        <v>-3739945</v>
      </c>
      <c r="T14" s="19">
        <v>-3724115</v>
      </c>
      <c r="U14" s="19">
        <v>-6463959</v>
      </c>
      <c r="V14" s="19">
        <v>-13928019</v>
      </c>
      <c r="W14" s="19">
        <v>-72459674</v>
      </c>
      <c r="X14" s="19">
        <v>-49576323</v>
      </c>
      <c r="Y14" s="19">
        <v>-22883351</v>
      </c>
      <c r="Z14" s="20">
        <v>46.16</v>
      </c>
      <c r="AA14" s="21">
        <v>-49576323</v>
      </c>
    </row>
    <row r="15" spans="1:27" ht="13.5">
      <c r="A15" s="22" t="s">
        <v>42</v>
      </c>
      <c r="B15" s="16"/>
      <c r="C15" s="17"/>
      <c r="D15" s="17"/>
      <c r="E15" s="18">
        <v>-680438</v>
      </c>
      <c r="F15" s="19">
        <v>-680438</v>
      </c>
      <c r="G15" s="19">
        <v>-72514</v>
      </c>
      <c r="H15" s="19">
        <v>-10500</v>
      </c>
      <c r="I15" s="19">
        <v>-55501</v>
      </c>
      <c r="J15" s="19">
        <v>-138515</v>
      </c>
      <c r="K15" s="19">
        <v>-27354</v>
      </c>
      <c r="L15" s="19">
        <v>-34197</v>
      </c>
      <c r="M15" s="19">
        <v>-52746</v>
      </c>
      <c r="N15" s="19">
        <v>-114297</v>
      </c>
      <c r="O15" s="19">
        <v>-71723</v>
      </c>
      <c r="P15" s="19">
        <v>-104088</v>
      </c>
      <c r="Q15" s="19">
        <v>-47306</v>
      </c>
      <c r="R15" s="19">
        <v>-223117</v>
      </c>
      <c r="S15" s="19">
        <v>-27540</v>
      </c>
      <c r="T15" s="19">
        <v>-57950</v>
      </c>
      <c r="U15" s="19">
        <v>-38716</v>
      </c>
      <c r="V15" s="19">
        <v>-124206</v>
      </c>
      <c r="W15" s="19">
        <v>-600135</v>
      </c>
      <c r="X15" s="19">
        <v>-680438</v>
      </c>
      <c r="Y15" s="19">
        <v>80303</v>
      </c>
      <c r="Z15" s="20">
        <v>-11.8</v>
      </c>
      <c r="AA15" s="21">
        <v>-680438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-644044</v>
      </c>
      <c r="H16" s="19">
        <v>-290233</v>
      </c>
      <c r="I16" s="19">
        <v>-231919</v>
      </c>
      <c r="J16" s="19">
        <v>-1166196</v>
      </c>
      <c r="K16" s="19">
        <v>-1065679</v>
      </c>
      <c r="L16" s="19">
        <v>-463365</v>
      </c>
      <c r="M16" s="19">
        <v>40166</v>
      </c>
      <c r="N16" s="19">
        <v>-1488878</v>
      </c>
      <c r="O16" s="19">
        <v>-306451</v>
      </c>
      <c r="P16" s="19">
        <v>-832138</v>
      </c>
      <c r="Q16" s="19">
        <v>-435180</v>
      </c>
      <c r="R16" s="19">
        <v>-1573769</v>
      </c>
      <c r="S16" s="19">
        <v>-235194</v>
      </c>
      <c r="T16" s="19">
        <v>-382087</v>
      </c>
      <c r="U16" s="19">
        <v>-275736</v>
      </c>
      <c r="V16" s="19">
        <v>-893017</v>
      </c>
      <c r="W16" s="19">
        <v>-5121860</v>
      </c>
      <c r="X16" s="19"/>
      <c r="Y16" s="19">
        <v>-5121860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12026329</v>
      </c>
      <c r="F17" s="27">
        <f t="shared" si="0"/>
        <v>12026329</v>
      </c>
      <c r="G17" s="27">
        <f t="shared" si="0"/>
        <v>429173</v>
      </c>
      <c r="H17" s="27">
        <f t="shared" si="0"/>
        <v>-750433</v>
      </c>
      <c r="I17" s="27">
        <f t="shared" si="0"/>
        <v>2172581</v>
      </c>
      <c r="J17" s="27">
        <f t="shared" si="0"/>
        <v>1851321</v>
      </c>
      <c r="K17" s="27">
        <f t="shared" si="0"/>
        <v>-413447</v>
      </c>
      <c r="L17" s="27">
        <f t="shared" si="0"/>
        <v>1581836</v>
      </c>
      <c r="M17" s="27">
        <f t="shared" si="0"/>
        <v>1106224</v>
      </c>
      <c r="N17" s="27">
        <f t="shared" si="0"/>
        <v>2274613</v>
      </c>
      <c r="O17" s="27">
        <f t="shared" si="0"/>
        <v>796163</v>
      </c>
      <c r="P17" s="27">
        <f t="shared" si="0"/>
        <v>242558</v>
      </c>
      <c r="Q17" s="27">
        <f t="shared" si="0"/>
        <v>2111294</v>
      </c>
      <c r="R17" s="27">
        <f t="shared" si="0"/>
        <v>3150015</v>
      </c>
      <c r="S17" s="27">
        <f t="shared" si="0"/>
        <v>-537367</v>
      </c>
      <c r="T17" s="27">
        <f t="shared" si="0"/>
        <v>375285</v>
      </c>
      <c r="U17" s="27">
        <f t="shared" si="0"/>
        <v>1131570</v>
      </c>
      <c r="V17" s="27">
        <f t="shared" si="0"/>
        <v>969488</v>
      </c>
      <c r="W17" s="27">
        <f t="shared" si="0"/>
        <v>8245437</v>
      </c>
      <c r="X17" s="27">
        <f t="shared" si="0"/>
        <v>12026329</v>
      </c>
      <c r="Y17" s="27">
        <f t="shared" si="0"/>
        <v>-3780892</v>
      </c>
      <c r="Z17" s="28">
        <f>+IF(X17&lt;&gt;0,+(Y17/X17)*100,0)</f>
        <v>-31.438454743754306</v>
      </c>
      <c r="AA17" s="29">
        <f>SUM(AA6:AA16)</f>
        <v>12026329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5000000</v>
      </c>
      <c r="Y21" s="36">
        <v>-5000000</v>
      </c>
      <c r="Z21" s="37">
        <v>-100</v>
      </c>
      <c r="AA21" s="38">
        <v>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>
        <v>26675</v>
      </c>
      <c r="H22" s="19">
        <v>23585</v>
      </c>
      <c r="I22" s="19">
        <v>24459</v>
      </c>
      <c r="J22" s="19">
        <v>74719</v>
      </c>
      <c r="K22" s="19">
        <v>13067</v>
      </c>
      <c r="L22" s="19">
        <v>52951</v>
      </c>
      <c r="M22" s="36">
        <v>17726</v>
      </c>
      <c r="N22" s="19">
        <v>83744</v>
      </c>
      <c r="O22" s="19">
        <v>30513</v>
      </c>
      <c r="P22" s="19">
        <v>23250</v>
      </c>
      <c r="Q22" s="19">
        <v>31374</v>
      </c>
      <c r="R22" s="19">
        <v>85137</v>
      </c>
      <c r="S22" s="19">
        <v>31744</v>
      </c>
      <c r="T22" s="36">
        <v>28406</v>
      </c>
      <c r="U22" s="19">
        <v>26553</v>
      </c>
      <c r="V22" s="19">
        <v>86703</v>
      </c>
      <c r="W22" s="19">
        <v>330303</v>
      </c>
      <c r="X22" s="19"/>
      <c r="Y22" s="19">
        <v>330303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-14323100</v>
      </c>
      <c r="F26" s="19">
        <v>-14323100</v>
      </c>
      <c r="G26" s="19">
        <v>-258483</v>
      </c>
      <c r="H26" s="19">
        <v>-1984346</v>
      </c>
      <c r="I26" s="19"/>
      <c r="J26" s="19">
        <v>-2242829</v>
      </c>
      <c r="K26" s="19">
        <v>-729799</v>
      </c>
      <c r="L26" s="19"/>
      <c r="M26" s="19">
        <v>-481843</v>
      </c>
      <c r="N26" s="19">
        <v>-1211642</v>
      </c>
      <c r="O26" s="19"/>
      <c r="P26" s="19">
        <v>-383878</v>
      </c>
      <c r="Q26" s="19">
        <v>-2385081</v>
      </c>
      <c r="R26" s="19">
        <v>-2768959</v>
      </c>
      <c r="S26" s="19"/>
      <c r="T26" s="19"/>
      <c r="U26" s="19">
        <v>-1069679</v>
      </c>
      <c r="V26" s="19">
        <v>-1069679</v>
      </c>
      <c r="W26" s="19">
        <v>-7293109</v>
      </c>
      <c r="X26" s="19">
        <v>-14323100</v>
      </c>
      <c r="Y26" s="19">
        <v>7029991</v>
      </c>
      <c r="Z26" s="20">
        <v>-49.08</v>
      </c>
      <c r="AA26" s="21">
        <v>-14323100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-9323100</v>
      </c>
      <c r="F27" s="27">
        <f t="shared" si="1"/>
        <v>-9323100</v>
      </c>
      <c r="G27" s="27">
        <f t="shared" si="1"/>
        <v>-231808</v>
      </c>
      <c r="H27" s="27">
        <f t="shared" si="1"/>
        <v>-1960761</v>
      </c>
      <c r="I27" s="27">
        <f t="shared" si="1"/>
        <v>24459</v>
      </c>
      <c r="J27" s="27">
        <f t="shared" si="1"/>
        <v>-2168110</v>
      </c>
      <c r="K27" s="27">
        <f t="shared" si="1"/>
        <v>-716732</v>
      </c>
      <c r="L27" s="27">
        <f t="shared" si="1"/>
        <v>52951</v>
      </c>
      <c r="M27" s="27">
        <f t="shared" si="1"/>
        <v>-464117</v>
      </c>
      <c r="N27" s="27">
        <f t="shared" si="1"/>
        <v>-1127898</v>
      </c>
      <c r="O27" s="27">
        <f t="shared" si="1"/>
        <v>30513</v>
      </c>
      <c r="P27" s="27">
        <f t="shared" si="1"/>
        <v>-360628</v>
      </c>
      <c r="Q27" s="27">
        <f t="shared" si="1"/>
        <v>-2353707</v>
      </c>
      <c r="R27" s="27">
        <f t="shared" si="1"/>
        <v>-2683822</v>
      </c>
      <c r="S27" s="27">
        <f t="shared" si="1"/>
        <v>31744</v>
      </c>
      <c r="T27" s="27">
        <f t="shared" si="1"/>
        <v>28406</v>
      </c>
      <c r="U27" s="27">
        <f t="shared" si="1"/>
        <v>-1043126</v>
      </c>
      <c r="V27" s="27">
        <f t="shared" si="1"/>
        <v>-982976</v>
      </c>
      <c r="W27" s="27">
        <f t="shared" si="1"/>
        <v>-6962806</v>
      </c>
      <c r="X27" s="27">
        <f t="shared" si="1"/>
        <v>-9323100</v>
      </c>
      <c r="Y27" s="27">
        <f t="shared" si="1"/>
        <v>2360294</v>
      </c>
      <c r="Z27" s="28">
        <f>+IF(X27&lt;&gt;0,+(Y27/X27)*100,0)</f>
        <v>-25.31662215357553</v>
      </c>
      <c r="AA27" s="29">
        <f>SUM(AA21:AA26)</f>
        <v>-9323100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2316</v>
      </c>
      <c r="H33" s="36">
        <v>6763</v>
      </c>
      <c r="I33" s="36">
        <v>5730</v>
      </c>
      <c r="J33" s="36">
        <v>14809</v>
      </c>
      <c r="K33" s="19">
        <v>12011</v>
      </c>
      <c r="L33" s="19">
        <v>19269</v>
      </c>
      <c r="M33" s="19">
        <v>16675</v>
      </c>
      <c r="N33" s="19">
        <v>47955</v>
      </c>
      <c r="O33" s="36">
        <v>16679</v>
      </c>
      <c r="P33" s="36">
        <v>12453</v>
      </c>
      <c r="Q33" s="36">
        <v>23994</v>
      </c>
      <c r="R33" s="19">
        <v>53126</v>
      </c>
      <c r="S33" s="19">
        <v>25782</v>
      </c>
      <c r="T33" s="19">
        <v>19369</v>
      </c>
      <c r="U33" s="19">
        <v>14454</v>
      </c>
      <c r="V33" s="36">
        <v>59605</v>
      </c>
      <c r="W33" s="36">
        <v>175495</v>
      </c>
      <c r="X33" s="36"/>
      <c r="Y33" s="19">
        <v>175495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-270000</v>
      </c>
      <c r="F35" s="19">
        <v>-270000</v>
      </c>
      <c r="G35" s="19">
        <v>-297326</v>
      </c>
      <c r="H35" s="19">
        <v>-56759</v>
      </c>
      <c r="I35" s="19">
        <v>-55501</v>
      </c>
      <c r="J35" s="19">
        <v>-409586</v>
      </c>
      <c r="K35" s="19">
        <v>-118663</v>
      </c>
      <c r="L35" s="19">
        <v>-30000</v>
      </c>
      <c r="M35" s="19">
        <v>-30000</v>
      </c>
      <c r="N35" s="19">
        <v>-178663</v>
      </c>
      <c r="O35" s="19">
        <v>-118663</v>
      </c>
      <c r="P35" s="19">
        <v>-30000</v>
      </c>
      <c r="Q35" s="19">
        <v>-30000</v>
      </c>
      <c r="R35" s="19">
        <v>-178663</v>
      </c>
      <c r="S35" s="19">
        <v>-118663</v>
      </c>
      <c r="T35" s="19">
        <v>-30000</v>
      </c>
      <c r="U35" s="19">
        <v>-148663</v>
      </c>
      <c r="V35" s="19">
        <v>-297326</v>
      </c>
      <c r="W35" s="19">
        <v>-1064238</v>
      </c>
      <c r="X35" s="19">
        <v>-270000</v>
      </c>
      <c r="Y35" s="19">
        <v>-794238</v>
      </c>
      <c r="Z35" s="20">
        <v>294.16</v>
      </c>
      <c r="AA35" s="21">
        <v>-270000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-270000</v>
      </c>
      <c r="F36" s="27">
        <f t="shared" si="2"/>
        <v>-270000</v>
      </c>
      <c r="G36" s="27">
        <f t="shared" si="2"/>
        <v>-295010</v>
      </c>
      <c r="H36" s="27">
        <f t="shared" si="2"/>
        <v>-49996</v>
      </c>
      <c r="I36" s="27">
        <f t="shared" si="2"/>
        <v>-49771</v>
      </c>
      <c r="J36" s="27">
        <f t="shared" si="2"/>
        <v>-394777</v>
      </c>
      <c r="K36" s="27">
        <f t="shared" si="2"/>
        <v>-106652</v>
      </c>
      <c r="L36" s="27">
        <f t="shared" si="2"/>
        <v>-10731</v>
      </c>
      <c r="M36" s="27">
        <f t="shared" si="2"/>
        <v>-13325</v>
      </c>
      <c r="N36" s="27">
        <f t="shared" si="2"/>
        <v>-130708</v>
      </c>
      <c r="O36" s="27">
        <f t="shared" si="2"/>
        <v>-101984</v>
      </c>
      <c r="P36" s="27">
        <f t="shared" si="2"/>
        <v>-17547</v>
      </c>
      <c r="Q36" s="27">
        <f t="shared" si="2"/>
        <v>-6006</v>
      </c>
      <c r="R36" s="27">
        <f t="shared" si="2"/>
        <v>-125537</v>
      </c>
      <c r="S36" s="27">
        <f t="shared" si="2"/>
        <v>-92881</v>
      </c>
      <c r="T36" s="27">
        <f t="shared" si="2"/>
        <v>-10631</v>
      </c>
      <c r="U36" s="27">
        <f t="shared" si="2"/>
        <v>-134209</v>
      </c>
      <c r="V36" s="27">
        <f t="shared" si="2"/>
        <v>-237721</v>
      </c>
      <c r="W36" s="27">
        <f t="shared" si="2"/>
        <v>-888743</v>
      </c>
      <c r="X36" s="27">
        <f t="shared" si="2"/>
        <v>-270000</v>
      </c>
      <c r="Y36" s="27">
        <f t="shared" si="2"/>
        <v>-618743</v>
      </c>
      <c r="Z36" s="28">
        <f>+IF(X36&lt;&gt;0,+(Y36/X36)*100,0)</f>
        <v>229.16407407407408</v>
      </c>
      <c r="AA36" s="29">
        <f>SUM(AA31:AA35)</f>
        <v>-270000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2433229</v>
      </c>
      <c r="F38" s="33">
        <f t="shared" si="3"/>
        <v>2433229</v>
      </c>
      <c r="G38" s="33">
        <f t="shared" si="3"/>
        <v>-97645</v>
      </c>
      <c r="H38" s="33">
        <f t="shared" si="3"/>
        <v>-2761190</v>
      </c>
      <c r="I38" s="33">
        <f t="shared" si="3"/>
        <v>2147269</v>
      </c>
      <c r="J38" s="33">
        <f t="shared" si="3"/>
        <v>-711566</v>
      </c>
      <c r="K38" s="33">
        <f t="shared" si="3"/>
        <v>-1236831</v>
      </c>
      <c r="L38" s="33">
        <f t="shared" si="3"/>
        <v>1624056</v>
      </c>
      <c r="M38" s="33">
        <f t="shared" si="3"/>
        <v>628782</v>
      </c>
      <c r="N38" s="33">
        <f t="shared" si="3"/>
        <v>1016007</v>
      </c>
      <c r="O38" s="33">
        <f t="shared" si="3"/>
        <v>724692</v>
      </c>
      <c r="P38" s="33">
        <f t="shared" si="3"/>
        <v>-135617</v>
      </c>
      <c r="Q38" s="33">
        <f t="shared" si="3"/>
        <v>-248419</v>
      </c>
      <c r="R38" s="33">
        <f t="shared" si="3"/>
        <v>340656</v>
      </c>
      <c r="S38" s="33">
        <f t="shared" si="3"/>
        <v>-598504</v>
      </c>
      <c r="T38" s="33">
        <f t="shared" si="3"/>
        <v>393060</v>
      </c>
      <c r="U38" s="33">
        <f t="shared" si="3"/>
        <v>-45765</v>
      </c>
      <c r="V38" s="33">
        <f t="shared" si="3"/>
        <v>-251209</v>
      </c>
      <c r="W38" s="33">
        <f t="shared" si="3"/>
        <v>393888</v>
      </c>
      <c r="X38" s="33">
        <f t="shared" si="3"/>
        <v>2433229</v>
      </c>
      <c r="Y38" s="33">
        <f t="shared" si="3"/>
        <v>-2039341</v>
      </c>
      <c r="Z38" s="34">
        <f>+IF(X38&lt;&gt;0,+(Y38/X38)*100,0)</f>
        <v>-83.8121278350702</v>
      </c>
      <c r="AA38" s="35">
        <f>+AA17+AA27+AA36</f>
        <v>2433229</v>
      </c>
    </row>
    <row r="39" spans="1:27" ht="13.5">
      <c r="A39" s="22" t="s">
        <v>59</v>
      </c>
      <c r="B39" s="16"/>
      <c r="C39" s="31"/>
      <c r="D39" s="31"/>
      <c r="E39" s="32">
        <v>9952000</v>
      </c>
      <c r="F39" s="33">
        <v>9952000</v>
      </c>
      <c r="G39" s="33">
        <v>182868</v>
      </c>
      <c r="H39" s="33">
        <v>85223</v>
      </c>
      <c r="I39" s="33">
        <v>-2675967</v>
      </c>
      <c r="J39" s="33">
        <v>182868</v>
      </c>
      <c r="K39" s="33">
        <v>-528698</v>
      </c>
      <c r="L39" s="33">
        <v>-1765529</v>
      </c>
      <c r="M39" s="33">
        <v>-141473</v>
      </c>
      <c r="N39" s="33">
        <v>-528698</v>
      </c>
      <c r="O39" s="33">
        <v>487309</v>
      </c>
      <c r="P39" s="33">
        <v>1212001</v>
      </c>
      <c r="Q39" s="33">
        <v>1076384</v>
      </c>
      <c r="R39" s="33">
        <v>487309</v>
      </c>
      <c r="S39" s="33">
        <v>827965</v>
      </c>
      <c r="T39" s="33">
        <v>229461</v>
      </c>
      <c r="U39" s="33">
        <v>622521</v>
      </c>
      <c r="V39" s="33">
        <v>827965</v>
      </c>
      <c r="W39" s="33">
        <v>182868</v>
      </c>
      <c r="X39" s="33">
        <v>9952000</v>
      </c>
      <c r="Y39" s="33">
        <v>-9769132</v>
      </c>
      <c r="Z39" s="34">
        <v>-98.16</v>
      </c>
      <c r="AA39" s="35">
        <v>9952000</v>
      </c>
    </row>
    <row r="40" spans="1:27" ht="13.5">
      <c r="A40" s="41" t="s">
        <v>60</v>
      </c>
      <c r="B40" s="42"/>
      <c r="C40" s="43"/>
      <c r="D40" s="43"/>
      <c r="E40" s="44">
        <v>12385229</v>
      </c>
      <c r="F40" s="45">
        <v>12385229</v>
      </c>
      <c r="G40" s="45">
        <v>85223</v>
      </c>
      <c r="H40" s="45">
        <v>-2675967</v>
      </c>
      <c r="I40" s="45">
        <v>-528698</v>
      </c>
      <c r="J40" s="45">
        <v>-528698</v>
      </c>
      <c r="K40" s="45">
        <v>-1765529</v>
      </c>
      <c r="L40" s="45">
        <v>-141473</v>
      </c>
      <c r="M40" s="45">
        <v>487309</v>
      </c>
      <c r="N40" s="45">
        <v>487309</v>
      </c>
      <c r="O40" s="45">
        <v>1212001</v>
      </c>
      <c r="P40" s="45">
        <v>1076384</v>
      </c>
      <c r="Q40" s="45">
        <v>827965</v>
      </c>
      <c r="R40" s="45">
        <v>1212001</v>
      </c>
      <c r="S40" s="45">
        <v>229461</v>
      </c>
      <c r="T40" s="45">
        <v>622521</v>
      </c>
      <c r="U40" s="45">
        <v>576756</v>
      </c>
      <c r="V40" s="45">
        <v>576756</v>
      </c>
      <c r="W40" s="45">
        <v>576756</v>
      </c>
      <c r="X40" s="45">
        <v>12385229</v>
      </c>
      <c r="Y40" s="45">
        <v>-11808473</v>
      </c>
      <c r="Z40" s="46">
        <v>-95.34</v>
      </c>
      <c r="AA40" s="47">
        <v>12385229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52251740</v>
      </c>
      <c r="D6" s="17"/>
      <c r="E6" s="18">
        <v>12189264</v>
      </c>
      <c r="F6" s="19">
        <v>12189264</v>
      </c>
      <c r="G6" s="19"/>
      <c r="H6" s="19"/>
      <c r="I6" s="19">
        <v>11803</v>
      </c>
      <c r="J6" s="19">
        <v>11803</v>
      </c>
      <c r="K6" s="19">
        <v>-425630</v>
      </c>
      <c r="L6" s="19">
        <v>-979</v>
      </c>
      <c r="M6" s="19">
        <v>854568</v>
      </c>
      <c r="N6" s="19">
        <v>427959</v>
      </c>
      <c r="O6" s="19">
        <v>38394</v>
      </c>
      <c r="P6" s="19">
        <v>-103283</v>
      </c>
      <c r="Q6" s="19">
        <v>4063</v>
      </c>
      <c r="R6" s="19">
        <v>-60826</v>
      </c>
      <c r="S6" s="19">
        <v>-2960</v>
      </c>
      <c r="T6" s="19">
        <v>-6898</v>
      </c>
      <c r="U6" s="19">
        <v>-25989279</v>
      </c>
      <c r="V6" s="19">
        <v>-25999137</v>
      </c>
      <c r="W6" s="19">
        <v>-25620201</v>
      </c>
      <c r="X6" s="19">
        <v>12189264</v>
      </c>
      <c r="Y6" s="19">
        <v>-37809465</v>
      </c>
      <c r="Z6" s="20">
        <v>-310.19</v>
      </c>
      <c r="AA6" s="21">
        <v>12189264</v>
      </c>
    </row>
    <row r="7" spans="1:27" ht="13.5">
      <c r="A7" s="22" t="s">
        <v>34</v>
      </c>
      <c r="B7" s="16"/>
      <c r="C7" s="17"/>
      <c r="D7" s="17"/>
      <c r="E7" s="18">
        <v>25949988</v>
      </c>
      <c r="F7" s="19">
        <v>25949988</v>
      </c>
      <c r="G7" s="19"/>
      <c r="H7" s="19"/>
      <c r="I7" s="19">
        <v>3464324</v>
      </c>
      <c r="J7" s="19">
        <v>3464324</v>
      </c>
      <c r="K7" s="19">
        <v>3250228</v>
      </c>
      <c r="L7" s="19">
        <v>3668607</v>
      </c>
      <c r="M7" s="19">
        <v>3568369</v>
      </c>
      <c r="N7" s="19">
        <v>10487204</v>
      </c>
      <c r="O7" s="19">
        <v>4036011</v>
      </c>
      <c r="P7" s="19">
        <v>3659640</v>
      </c>
      <c r="Q7" s="19">
        <v>3639499</v>
      </c>
      <c r="R7" s="19">
        <v>11335150</v>
      </c>
      <c r="S7" s="19">
        <v>3595271</v>
      </c>
      <c r="T7" s="19">
        <v>3160695</v>
      </c>
      <c r="U7" s="19">
        <v>3692817</v>
      </c>
      <c r="V7" s="19">
        <v>10448783</v>
      </c>
      <c r="W7" s="19">
        <v>35735461</v>
      </c>
      <c r="X7" s="19">
        <v>25949988</v>
      </c>
      <c r="Y7" s="19">
        <v>9785473</v>
      </c>
      <c r="Z7" s="20">
        <v>37.71</v>
      </c>
      <c r="AA7" s="21">
        <v>25949988</v>
      </c>
    </row>
    <row r="8" spans="1:27" ht="13.5">
      <c r="A8" s="22" t="s">
        <v>35</v>
      </c>
      <c r="B8" s="16"/>
      <c r="C8" s="17"/>
      <c r="D8" s="17"/>
      <c r="E8" s="18">
        <v>19086510</v>
      </c>
      <c r="F8" s="19">
        <v>19086510</v>
      </c>
      <c r="G8" s="19"/>
      <c r="H8" s="19"/>
      <c r="I8" s="19">
        <v>199044</v>
      </c>
      <c r="J8" s="19">
        <v>199044</v>
      </c>
      <c r="K8" s="19">
        <v>256561</v>
      </c>
      <c r="L8" s="19">
        <v>340347</v>
      </c>
      <c r="M8" s="19">
        <v>469131</v>
      </c>
      <c r="N8" s="19">
        <v>1066039</v>
      </c>
      <c r="O8" s="19">
        <v>229392</v>
      </c>
      <c r="P8" s="19">
        <v>262119</v>
      </c>
      <c r="Q8" s="19">
        <v>304474</v>
      </c>
      <c r="R8" s="19">
        <v>795985</v>
      </c>
      <c r="S8" s="19">
        <v>337245</v>
      </c>
      <c r="T8" s="19">
        <v>304569</v>
      </c>
      <c r="U8" s="19">
        <v>283864</v>
      </c>
      <c r="V8" s="19">
        <v>925678</v>
      </c>
      <c r="W8" s="19">
        <v>2986746</v>
      </c>
      <c r="X8" s="19">
        <v>19086510</v>
      </c>
      <c r="Y8" s="19">
        <v>-16099764</v>
      </c>
      <c r="Z8" s="20">
        <v>-84.35</v>
      </c>
      <c r="AA8" s="21">
        <v>19086510</v>
      </c>
    </row>
    <row r="9" spans="1:27" ht="13.5">
      <c r="A9" s="22" t="s">
        <v>36</v>
      </c>
      <c r="B9" s="16"/>
      <c r="C9" s="17">
        <v>39516064</v>
      </c>
      <c r="D9" s="17"/>
      <c r="E9" s="18">
        <v>31158504</v>
      </c>
      <c r="F9" s="19">
        <v>31158504</v>
      </c>
      <c r="G9" s="19"/>
      <c r="H9" s="19"/>
      <c r="I9" s="19">
        <v>2010000</v>
      </c>
      <c r="J9" s="19">
        <v>2010000</v>
      </c>
      <c r="K9" s="19"/>
      <c r="L9" s="19">
        <v>450000</v>
      </c>
      <c r="M9" s="19">
        <v>7001000</v>
      </c>
      <c r="N9" s="19">
        <v>7451000</v>
      </c>
      <c r="O9" s="19"/>
      <c r="P9" s="19"/>
      <c r="Q9" s="19">
        <v>7764000</v>
      </c>
      <c r="R9" s="19">
        <v>7764000</v>
      </c>
      <c r="S9" s="19">
        <v>26070</v>
      </c>
      <c r="T9" s="19">
        <v>-5000</v>
      </c>
      <c r="U9" s="19">
        <v>10722000</v>
      </c>
      <c r="V9" s="19">
        <v>10743070</v>
      </c>
      <c r="W9" s="19">
        <v>27968070</v>
      </c>
      <c r="X9" s="19">
        <v>31158504</v>
      </c>
      <c r="Y9" s="19">
        <v>-3190434</v>
      </c>
      <c r="Z9" s="20">
        <v>-10.24</v>
      </c>
      <c r="AA9" s="21">
        <v>31158504</v>
      </c>
    </row>
    <row r="10" spans="1:27" ht="13.5">
      <c r="A10" s="22" t="s">
        <v>37</v>
      </c>
      <c r="B10" s="16"/>
      <c r="C10" s="17"/>
      <c r="D10" s="17"/>
      <c r="E10" s="18">
        <v>14379000</v>
      </c>
      <c r="F10" s="19">
        <v>14379000</v>
      </c>
      <c r="G10" s="19"/>
      <c r="H10" s="19"/>
      <c r="I10" s="19"/>
      <c r="J10" s="19"/>
      <c r="K10" s="19"/>
      <c r="L10" s="19"/>
      <c r="M10" s="19">
        <v>1970000</v>
      </c>
      <c r="N10" s="19">
        <v>1970000</v>
      </c>
      <c r="O10" s="19"/>
      <c r="P10" s="19"/>
      <c r="Q10" s="19">
        <v>2909000</v>
      </c>
      <c r="R10" s="19">
        <v>2909000</v>
      </c>
      <c r="S10" s="19"/>
      <c r="T10" s="19"/>
      <c r="U10" s="19"/>
      <c r="V10" s="19"/>
      <c r="W10" s="19">
        <v>4879000</v>
      </c>
      <c r="X10" s="19">
        <v>14379000</v>
      </c>
      <c r="Y10" s="19">
        <v>-9500000</v>
      </c>
      <c r="Z10" s="20">
        <v>-66.07</v>
      </c>
      <c r="AA10" s="21">
        <v>14379000</v>
      </c>
    </row>
    <row r="11" spans="1:27" ht="13.5">
      <c r="A11" s="22" t="s">
        <v>38</v>
      </c>
      <c r="B11" s="16"/>
      <c r="C11" s="17">
        <v>1227721</v>
      </c>
      <c r="D11" s="17"/>
      <c r="E11" s="18">
        <v>1014936</v>
      </c>
      <c r="F11" s="19">
        <v>1014936</v>
      </c>
      <c r="G11" s="19"/>
      <c r="H11" s="19"/>
      <c r="I11" s="19">
        <v>101232</v>
      </c>
      <c r="J11" s="19">
        <v>101232</v>
      </c>
      <c r="K11" s="19">
        <v>108787</v>
      </c>
      <c r="L11" s="19">
        <v>111176</v>
      </c>
      <c r="M11" s="19">
        <v>105800</v>
      </c>
      <c r="N11" s="19">
        <v>325763</v>
      </c>
      <c r="O11" s="19">
        <v>114811</v>
      </c>
      <c r="P11" s="19">
        <v>116065</v>
      </c>
      <c r="Q11" s="19">
        <v>117934</v>
      </c>
      <c r="R11" s="19">
        <v>348810</v>
      </c>
      <c r="S11" s="19">
        <v>135003</v>
      </c>
      <c r="T11" s="19">
        <v>134285</v>
      </c>
      <c r="U11" s="19">
        <v>122980</v>
      </c>
      <c r="V11" s="19">
        <v>392268</v>
      </c>
      <c r="W11" s="19">
        <v>1168073</v>
      </c>
      <c r="X11" s="19">
        <v>1014936</v>
      </c>
      <c r="Y11" s="19">
        <v>153137</v>
      </c>
      <c r="Z11" s="20">
        <v>15.09</v>
      </c>
      <c r="AA11" s="21">
        <v>1014936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-76583779</v>
      </c>
      <c r="D14" s="17"/>
      <c r="E14" s="18">
        <v>-82946904</v>
      </c>
      <c r="F14" s="19">
        <v>-82946904</v>
      </c>
      <c r="G14" s="19"/>
      <c r="H14" s="19"/>
      <c r="I14" s="19">
        <v>-8395280</v>
      </c>
      <c r="J14" s="19">
        <v>-8395280</v>
      </c>
      <c r="K14" s="19">
        <v>-5642883</v>
      </c>
      <c r="L14" s="19">
        <v>-8830746</v>
      </c>
      <c r="M14" s="19">
        <v>-6574851</v>
      </c>
      <c r="N14" s="19">
        <v>-21048480</v>
      </c>
      <c r="O14" s="19">
        <v>-4239960</v>
      </c>
      <c r="P14" s="19">
        <v>-6060043</v>
      </c>
      <c r="Q14" s="19">
        <v>-6969993</v>
      </c>
      <c r="R14" s="19">
        <v>-17269996</v>
      </c>
      <c r="S14" s="19">
        <v>-4542893</v>
      </c>
      <c r="T14" s="19">
        <v>-7331601</v>
      </c>
      <c r="U14" s="19">
        <v>-5457226</v>
      </c>
      <c r="V14" s="19">
        <v>-17331720</v>
      </c>
      <c r="W14" s="19">
        <v>-64045476</v>
      </c>
      <c r="X14" s="19">
        <v>-82946904</v>
      </c>
      <c r="Y14" s="19">
        <v>18901428</v>
      </c>
      <c r="Z14" s="20">
        <v>-22.79</v>
      </c>
      <c r="AA14" s="21">
        <v>-82946904</v>
      </c>
    </row>
    <row r="15" spans="1:27" ht="13.5">
      <c r="A15" s="22" t="s">
        <v>42</v>
      </c>
      <c r="B15" s="16"/>
      <c r="C15" s="17">
        <v>-1261330</v>
      </c>
      <c r="D15" s="17"/>
      <c r="E15" s="18">
        <v>-662232</v>
      </c>
      <c r="F15" s="19">
        <v>-662232</v>
      </c>
      <c r="G15" s="19"/>
      <c r="H15" s="19"/>
      <c r="I15" s="19">
        <v>-148918</v>
      </c>
      <c r="J15" s="19">
        <v>-148918</v>
      </c>
      <c r="K15" s="19">
        <v>-171859</v>
      </c>
      <c r="L15" s="19">
        <v>-275914</v>
      </c>
      <c r="M15" s="19">
        <v>-185111</v>
      </c>
      <c r="N15" s="19">
        <v>-632884</v>
      </c>
      <c r="O15" s="19">
        <v>-1825</v>
      </c>
      <c r="P15" s="19">
        <v>-1165</v>
      </c>
      <c r="Q15" s="19">
        <v>-5608</v>
      </c>
      <c r="R15" s="19">
        <v>-8598</v>
      </c>
      <c r="S15" s="19">
        <v>-2809</v>
      </c>
      <c r="T15" s="19">
        <v>-307265</v>
      </c>
      <c r="U15" s="19">
        <v>-166882</v>
      </c>
      <c r="V15" s="19">
        <v>-476956</v>
      </c>
      <c r="W15" s="19">
        <v>-1267356</v>
      </c>
      <c r="X15" s="19">
        <v>-662232</v>
      </c>
      <c r="Y15" s="19">
        <v>-605124</v>
      </c>
      <c r="Z15" s="20">
        <v>91.38</v>
      </c>
      <c r="AA15" s="21">
        <v>-662232</v>
      </c>
    </row>
    <row r="16" spans="1:27" ht="13.5">
      <c r="A16" s="22" t="s">
        <v>43</v>
      </c>
      <c r="B16" s="16"/>
      <c r="C16" s="17"/>
      <c r="D16" s="17"/>
      <c r="E16" s="18">
        <v>-48888</v>
      </c>
      <c r="F16" s="19">
        <v>-48888</v>
      </c>
      <c r="G16" s="19"/>
      <c r="H16" s="19"/>
      <c r="I16" s="19">
        <v>-1321833</v>
      </c>
      <c r="J16" s="19">
        <v>-1321833</v>
      </c>
      <c r="K16" s="19">
        <v>-1251361</v>
      </c>
      <c r="L16" s="19">
        <v>-1546003</v>
      </c>
      <c r="M16" s="19">
        <v>-1186055</v>
      </c>
      <c r="N16" s="19">
        <v>-3983419</v>
      </c>
      <c r="O16" s="19">
        <v>-1076413</v>
      </c>
      <c r="P16" s="19">
        <v>-1116385</v>
      </c>
      <c r="Q16" s="19">
        <v>-1213561</v>
      </c>
      <c r="R16" s="19">
        <v>-3406359</v>
      </c>
      <c r="S16" s="19">
        <v>-1124193</v>
      </c>
      <c r="T16" s="19">
        <v>-1383997</v>
      </c>
      <c r="U16" s="19">
        <v>-1841843</v>
      </c>
      <c r="V16" s="19">
        <v>-4350033</v>
      </c>
      <c r="W16" s="19">
        <v>-13061644</v>
      </c>
      <c r="X16" s="19">
        <v>-48888</v>
      </c>
      <c r="Y16" s="19">
        <v>-13012756</v>
      </c>
      <c r="Z16" s="20">
        <v>26617.48</v>
      </c>
      <c r="AA16" s="21">
        <v>-48888</v>
      </c>
    </row>
    <row r="17" spans="1:27" ht="13.5">
      <c r="A17" s="23" t="s">
        <v>44</v>
      </c>
      <c r="B17" s="24"/>
      <c r="C17" s="25">
        <f aca="true" t="shared" si="0" ref="C17:Y17">SUM(C6:C16)</f>
        <v>15150416</v>
      </c>
      <c r="D17" s="25">
        <f>SUM(D6:D16)</f>
        <v>0</v>
      </c>
      <c r="E17" s="26">
        <f t="shared" si="0"/>
        <v>20120178</v>
      </c>
      <c r="F17" s="27">
        <f t="shared" si="0"/>
        <v>20120178</v>
      </c>
      <c r="G17" s="27">
        <f t="shared" si="0"/>
        <v>0</v>
      </c>
      <c r="H17" s="27">
        <f t="shared" si="0"/>
        <v>0</v>
      </c>
      <c r="I17" s="27">
        <f t="shared" si="0"/>
        <v>-4079628</v>
      </c>
      <c r="J17" s="27">
        <f t="shared" si="0"/>
        <v>-4079628</v>
      </c>
      <c r="K17" s="27">
        <f t="shared" si="0"/>
        <v>-3876157</v>
      </c>
      <c r="L17" s="27">
        <f t="shared" si="0"/>
        <v>-6083512</v>
      </c>
      <c r="M17" s="27">
        <f t="shared" si="0"/>
        <v>6022851</v>
      </c>
      <c r="N17" s="27">
        <f t="shared" si="0"/>
        <v>-3936818</v>
      </c>
      <c r="O17" s="27">
        <f t="shared" si="0"/>
        <v>-899590</v>
      </c>
      <c r="P17" s="27">
        <f t="shared" si="0"/>
        <v>-3243052</v>
      </c>
      <c r="Q17" s="27">
        <f t="shared" si="0"/>
        <v>6549808</v>
      </c>
      <c r="R17" s="27">
        <f t="shared" si="0"/>
        <v>2407166</v>
      </c>
      <c r="S17" s="27">
        <f t="shared" si="0"/>
        <v>-1579266</v>
      </c>
      <c r="T17" s="27">
        <f t="shared" si="0"/>
        <v>-5435212</v>
      </c>
      <c r="U17" s="27">
        <f t="shared" si="0"/>
        <v>-18633569</v>
      </c>
      <c r="V17" s="27">
        <f t="shared" si="0"/>
        <v>-25648047</v>
      </c>
      <c r="W17" s="27">
        <f t="shared" si="0"/>
        <v>-31257327</v>
      </c>
      <c r="X17" s="27">
        <f t="shared" si="0"/>
        <v>20120178</v>
      </c>
      <c r="Y17" s="27">
        <f t="shared" si="0"/>
        <v>-51377505</v>
      </c>
      <c r="Z17" s="28">
        <f>+IF(X17&lt;&gt;0,+(Y17/X17)*100,0)</f>
        <v>-255.35313355577668</v>
      </c>
      <c r="AA17" s="29">
        <f>SUM(AA6:AA16)</f>
        <v>20120178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-11371311</v>
      </c>
      <c r="D26" s="17"/>
      <c r="E26" s="18">
        <v>-14379000</v>
      </c>
      <c r="F26" s="19">
        <v>-14379000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-14379000</v>
      </c>
      <c r="Y26" s="19">
        <v>14379000</v>
      </c>
      <c r="Z26" s="20">
        <v>-100</v>
      </c>
      <c r="AA26" s="21">
        <v>-14379000</v>
      </c>
    </row>
    <row r="27" spans="1:27" ht="13.5">
      <c r="A27" s="23" t="s">
        <v>51</v>
      </c>
      <c r="B27" s="24"/>
      <c r="C27" s="25">
        <f aca="true" t="shared" si="1" ref="C27:Y27">SUM(C21:C26)</f>
        <v>-11371311</v>
      </c>
      <c r="D27" s="25">
        <f>SUM(D21:D26)</f>
        <v>0</v>
      </c>
      <c r="E27" s="26">
        <f t="shared" si="1"/>
        <v>-14379000</v>
      </c>
      <c r="F27" s="27">
        <f t="shared" si="1"/>
        <v>-14379000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-14379000</v>
      </c>
      <c r="Y27" s="27">
        <f t="shared" si="1"/>
        <v>14379000</v>
      </c>
      <c r="Z27" s="28">
        <f>+IF(X27&lt;&gt;0,+(Y27/X27)*100,0)</f>
        <v>-100</v>
      </c>
      <c r="AA27" s="29">
        <f>SUM(AA21:AA26)</f>
        <v>-14379000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108910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-450108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-341198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3437907</v>
      </c>
      <c r="D38" s="31">
        <f>+D17+D27+D36</f>
        <v>0</v>
      </c>
      <c r="E38" s="32">
        <f t="shared" si="3"/>
        <v>5741178</v>
      </c>
      <c r="F38" s="33">
        <f t="shared" si="3"/>
        <v>5741178</v>
      </c>
      <c r="G38" s="33">
        <f t="shared" si="3"/>
        <v>0</v>
      </c>
      <c r="H38" s="33">
        <f t="shared" si="3"/>
        <v>0</v>
      </c>
      <c r="I38" s="33">
        <f t="shared" si="3"/>
        <v>-4079628</v>
      </c>
      <c r="J38" s="33">
        <f t="shared" si="3"/>
        <v>-4079628</v>
      </c>
      <c r="K38" s="33">
        <f t="shared" si="3"/>
        <v>-3876157</v>
      </c>
      <c r="L38" s="33">
        <f t="shared" si="3"/>
        <v>-6083512</v>
      </c>
      <c r="M38" s="33">
        <f t="shared" si="3"/>
        <v>6022851</v>
      </c>
      <c r="N38" s="33">
        <f t="shared" si="3"/>
        <v>-3936818</v>
      </c>
      <c r="O38" s="33">
        <f t="shared" si="3"/>
        <v>-899590</v>
      </c>
      <c r="P38" s="33">
        <f t="shared" si="3"/>
        <v>-3243052</v>
      </c>
      <c r="Q38" s="33">
        <f t="shared" si="3"/>
        <v>6549808</v>
      </c>
      <c r="R38" s="33">
        <f t="shared" si="3"/>
        <v>2407166</v>
      </c>
      <c r="S38" s="33">
        <f t="shared" si="3"/>
        <v>-1579266</v>
      </c>
      <c r="T38" s="33">
        <f t="shared" si="3"/>
        <v>-5435212</v>
      </c>
      <c r="U38" s="33">
        <f t="shared" si="3"/>
        <v>-18633569</v>
      </c>
      <c r="V38" s="33">
        <f t="shared" si="3"/>
        <v>-25648047</v>
      </c>
      <c r="W38" s="33">
        <f t="shared" si="3"/>
        <v>-31257327</v>
      </c>
      <c r="X38" s="33">
        <f t="shared" si="3"/>
        <v>5741178</v>
      </c>
      <c r="Y38" s="33">
        <f t="shared" si="3"/>
        <v>-36998505</v>
      </c>
      <c r="Z38" s="34">
        <f>+IF(X38&lt;&gt;0,+(Y38/X38)*100,0)</f>
        <v>-644.4410014808808</v>
      </c>
      <c r="AA38" s="35">
        <f>+AA17+AA27+AA36</f>
        <v>5741178</v>
      </c>
    </row>
    <row r="39" spans="1:27" ht="13.5">
      <c r="A39" s="22" t="s">
        <v>59</v>
      </c>
      <c r="B39" s="16"/>
      <c r="C39" s="31">
        <v>2910224</v>
      </c>
      <c r="D39" s="31"/>
      <c r="E39" s="32"/>
      <c r="F39" s="33"/>
      <c r="G39" s="33"/>
      <c r="H39" s="33"/>
      <c r="I39" s="33"/>
      <c r="J39" s="33"/>
      <c r="K39" s="33">
        <v>-4079628</v>
      </c>
      <c r="L39" s="33">
        <v>-7955785</v>
      </c>
      <c r="M39" s="33">
        <v>-14039297</v>
      </c>
      <c r="N39" s="33">
        <v>-4079628</v>
      </c>
      <c r="O39" s="33">
        <v>-8016446</v>
      </c>
      <c r="P39" s="33">
        <v>-8916036</v>
      </c>
      <c r="Q39" s="33">
        <v>-12159088</v>
      </c>
      <c r="R39" s="33">
        <v>-8016446</v>
      </c>
      <c r="S39" s="33">
        <v>-5609280</v>
      </c>
      <c r="T39" s="33">
        <v>-7188546</v>
      </c>
      <c r="U39" s="33">
        <v>-12623758</v>
      </c>
      <c r="V39" s="33">
        <v>-5609280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6348131</v>
      </c>
      <c r="D40" s="43"/>
      <c r="E40" s="44">
        <v>5741179</v>
      </c>
      <c r="F40" s="45">
        <v>5741179</v>
      </c>
      <c r="G40" s="45"/>
      <c r="H40" s="45"/>
      <c r="I40" s="45">
        <v>-4079628</v>
      </c>
      <c r="J40" s="45">
        <v>-4079628</v>
      </c>
      <c r="K40" s="45">
        <v>-7955785</v>
      </c>
      <c r="L40" s="45">
        <v>-14039297</v>
      </c>
      <c r="M40" s="45">
        <v>-8016446</v>
      </c>
      <c r="N40" s="45">
        <v>-8016446</v>
      </c>
      <c r="O40" s="45">
        <v>-8916036</v>
      </c>
      <c r="P40" s="45">
        <v>-12159088</v>
      </c>
      <c r="Q40" s="45">
        <v>-5609280</v>
      </c>
      <c r="R40" s="45">
        <v>-8916036</v>
      </c>
      <c r="S40" s="45">
        <v>-7188546</v>
      </c>
      <c r="T40" s="45">
        <v>-12623758</v>
      </c>
      <c r="U40" s="45">
        <v>-31257327</v>
      </c>
      <c r="V40" s="45">
        <v>-31257327</v>
      </c>
      <c r="W40" s="45">
        <v>-31257327</v>
      </c>
      <c r="X40" s="45">
        <v>5741179</v>
      </c>
      <c r="Y40" s="45">
        <v>-36998506</v>
      </c>
      <c r="Z40" s="46">
        <v>-644.44</v>
      </c>
      <c r="AA40" s="47">
        <v>5741179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10933183</v>
      </c>
      <c r="F6" s="19">
        <v>10933183</v>
      </c>
      <c r="G6" s="19">
        <v>73416</v>
      </c>
      <c r="H6" s="19">
        <v>143049</v>
      </c>
      <c r="I6" s="19">
        <v>894419</v>
      </c>
      <c r="J6" s="19">
        <v>1110884</v>
      </c>
      <c r="K6" s="19">
        <v>96684</v>
      </c>
      <c r="L6" s="19">
        <v>120703</v>
      </c>
      <c r="M6" s="19">
        <v>23764</v>
      </c>
      <c r="N6" s="19">
        <v>241151</v>
      </c>
      <c r="O6" s="19">
        <v>81626</v>
      </c>
      <c r="P6" s="19">
        <v>28653</v>
      </c>
      <c r="Q6" s="19">
        <v>229447</v>
      </c>
      <c r="R6" s="19">
        <v>339726</v>
      </c>
      <c r="S6" s="19">
        <v>70923</v>
      </c>
      <c r="T6" s="19">
        <v>68667</v>
      </c>
      <c r="U6" s="19">
        <v>81340</v>
      </c>
      <c r="V6" s="19">
        <v>220930</v>
      </c>
      <c r="W6" s="19">
        <v>1912691</v>
      </c>
      <c r="X6" s="19">
        <v>10933183</v>
      </c>
      <c r="Y6" s="19">
        <v>-9020492</v>
      </c>
      <c r="Z6" s="20">
        <v>-82.51</v>
      </c>
      <c r="AA6" s="21">
        <v>10933183</v>
      </c>
    </row>
    <row r="7" spans="1:27" ht="13.5">
      <c r="A7" s="22" t="s">
        <v>34</v>
      </c>
      <c r="B7" s="16"/>
      <c r="C7" s="17">
        <v>20340927</v>
      </c>
      <c r="D7" s="17"/>
      <c r="E7" s="18">
        <v>21087348</v>
      </c>
      <c r="F7" s="19">
        <v>21087348</v>
      </c>
      <c r="G7" s="19">
        <v>133506</v>
      </c>
      <c r="H7" s="19">
        <v>107242</v>
      </c>
      <c r="I7" s="19">
        <v>2481806</v>
      </c>
      <c r="J7" s="19">
        <v>2722554</v>
      </c>
      <c r="K7" s="19">
        <v>108959</v>
      </c>
      <c r="L7" s="19">
        <v>169612</v>
      </c>
      <c r="M7" s="19">
        <v>200072</v>
      </c>
      <c r="N7" s="19">
        <v>478643</v>
      </c>
      <c r="O7" s="19">
        <v>118398</v>
      </c>
      <c r="P7" s="19">
        <v>408654</v>
      </c>
      <c r="Q7" s="19">
        <v>674468</v>
      </c>
      <c r="R7" s="19">
        <v>1201520</v>
      </c>
      <c r="S7" s="19">
        <v>600994</v>
      </c>
      <c r="T7" s="19">
        <v>313929</v>
      </c>
      <c r="U7" s="19">
        <v>104822</v>
      </c>
      <c r="V7" s="19">
        <v>1019745</v>
      </c>
      <c r="W7" s="19">
        <v>5422462</v>
      </c>
      <c r="X7" s="19">
        <v>21087348</v>
      </c>
      <c r="Y7" s="19">
        <v>-15664886</v>
      </c>
      <c r="Z7" s="20">
        <v>-74.29</v>
      </c>
      <c r="AA7" s="21">
        <v>21087348</v>
      </c>
    </row>
    <row r="8" spans="1:27" ht="13.5">
      <c r="A8" s="22" t="s">
        <v>35</v>
      </c>
      <c r="B8" s="16"/>
      <c r="C8" s="17">
        <v>482194</v>
      </c>
      <c r="D8" s="17"/>
      <c r="E8" s="18">
        <v>1221156</v>
      </c>
      <c r="F8" s="19">
        <v>1221156</v>
      </c>
      <c r="G8" s="19">
        <v>5242497</v>
      </c>
      <c r="H8" s="19">
        <v>2849845</v>
      </c>
      <c r="I8" s="19">
        <v>484920</v>
      </c>
      <c r="J8" s="19">
        <v>8577262</v>
      </c>
      <c r="K8" s="19">
        <v>295123</v>
      </c>
      <c r="L8" s="19">
        <v>239448</v>
      </c>
      <c r="M8" s="19">
        <v>281063</v>
      </c>
      <c r="N8" s="19">
        <v>815634</v>
      </c>
      <c r="O8" s="19">
        <v>234365</v>
      </c>
      <c r="P8" s="19">
        <v>95232</v>
      </c>
      <c r="Q8" s="19">
        <v>135055</v>
      </c>
      <c r="R8" s="19">
        <v>464652</v>
      </c>
      <c r="S8" s="19">
        <v>21532</v>
      </c>
      <c r="T8" s="19">
        <v>27019</v>
      </c>
      <c r="U8" s="19">
        <v>249798</v>
      </c>
      <c r="V8" s="19">
        <v>298349</v>
      </c>
      <c r="W8" s="19">
        <v>10155897</v>
      </c>
      <c r="X8" s="19">
        <v>1221156</v>
      </c>
      <c r="Y8" s="19">
        <v>8934741</v>
      </c>
      <c r="Z8" s="20">
        <v>731.66</v>
      </c>
      <c r="AA8" s="21">
        <v>1221156</v>
      </c>
    </row>
    <row r="9" spans="1:27" ht="13.5">
      <c r="A9" s="22" t="s">
        <v>36</v>
      </c>
      <c r="B9" s="16"/>
      <c r="C9" s="17">
        <v>118229470</v>
      </c>
      <c r="D9" s="17"/>
      <c r="E9" s="18">
        <v>122360950</v>
      </c>
      <c r="F9" s="19">
        <v>122360950</v>
      </c>
      <c r="G9" s="19">
        <v>52795618</v>
      </c>
      <c r="H9" s="19">
        <v>2073000</v>
      </c>
      <c r="I9" s="19">
        <v>353441</v>
      </c>
      <c r="J9" s="19">
        <v>55222059</v>
      </c>
      <c r="K9" s="19">
        <v>1582605</v>
      </c>
      <c r="L9" s="19">
        <v>1831693</v>
      </c>
      <c r="M9" s="19">
        <v>38356000</v>
      </c>
      <c r="N9" s="19">
        <v>41770298</v>
      </c>
      <c r="O9" s="19"/>
      <c r="P9" s="19"/>
      <c r="Q9" s="19">
        <v>35873396</v>
      </c>
      <c r="R9" s="19">
        <v>35873396</v>
      </c>
      <c r="S9" s="19"/>
      <c r="T9" s="19"/>
      <c r="U9" s="19"/>
      <c r="V9" s="19"/>
      <c r="W9" s="19">
        <v>132865753</v>
      </c>
      <c r="X9" s="19">
        <v>122360950</v>
      </c>
      <c r="Y9" s="19">
        <v>10504803</v>
      </c>
      <c r="Z9" s="20">
        <v>8.59</v>
      </c>
      <c r="AA9" s="21">
        <v>122360950</v>
      </c>
    </row>
    <row r="10" spans="1:27" ht="13.5">
      <c r="A10" s="22" t="s">
        <v>37</v>
      </c>
      <c r="B10" s="16"/>
      <c r="C10" s="17">
        <v>118419906</v>
      </c>
      <c r="D10" s="17"/>
      <c r="E10" s="18">
        <v>140131050</v>
      </c>
      <c r="F10" s="19">
        <v>140131050</v>
      </c>
      <c r="G10" s="19">
        <v>29773000</v>
      </c>
      <c r="H10" s="19">
        <v>21296000</v>
      </c>
      <c r="I10" s="19">
        <v>2370045</v>
      </c>
      <c r="J10" s="19">
        <v>53439045</v>
      </c>
      <c r="K10" s="19">
        <v>45642146</v>
      </c>
      <c r="L10" s="19">
        <v>2853810</v>
      </c>
      <c r="M10" s="19">
        <v>21891291</v>
      </c>
      <c r="N10" s="19">
        <v>70387247</v>
      </c>
      <c r="O10" s="19">
        <v>21296000</v>
      </c>
      <c r="P10" s="19"/>
      <c r="Q10" s="19">
        <v>8566000</v>
      </c>
      <c r="R10" s="19">
        <v>29862000</v>
      </c>
      <c r="S10" s="19"/>
      <c r="T10" s="19"/>
      <c r="U10" s="19">
        <v>486386</v>
      </c>
      <c r="V10" s="19">
        <v>486386</v>
      </c>
      <c r="W10" s="19">
        <v>154174678</v>
      </c>
      <c r="X10" s="19">
        <v>140131050</v>
      </c>
      <c r="Y10" s="19">
        <v>14043628</v>
      </c>
      <c r="Z10" s="20">
        <v>10.02</v>
      </c>
      <c r="AA10" s="21">
        <v>140131050</v>
      </c>
    </row>
    <row r="11" spans="1:27" ht="13.5">
      <c r="A11" s="22" t="s">
        <v>38</v>
      </c>
      <c r="B11" s="16"/>
      <c r="C11" s="17">
        <v>2706138</v>
      </c>
      <c r="D11" s="17"/>
      <c r="E11" s="18">
        <v>42504</v>
      </c>
      <c r="F11" s="19">
        <v>42504</v>
      </c>
      <c r="G11" s="19">
        <v>43200</v>
      </c>
      <c r="H11" s="19">
        <v>137551</v>
      </c>
      <c r="I11" s="19">
        <v>104144</v>
      </c>
      <c r="J11" s="19">
        <v>284895</v>
      </c>
      <c r="K11" s="19">
        <v>75495</v>
      </c>
      <c r="L11" s="19">
        <v>184009</v>
      </c>
      <c r="M11" s="19">
        <v>52120</v>
      </c>
      <c r="N11" s="19">
        <v>311624</v>
      </c>
      <c r="O11" s="19">
        <v>205852</v>
      </c>
      <c r="P11" s="19">
        <v>100560</v>
      </c>
      <c r="Q11" s="19">
        <v>108887</v>
      </c>
      <c r="R11" s="19">
        <v>415299</v>
      </c>
      <c r="S11" s="19">
        <v>145253</v>
      </c>
      <c r="T11" s="19">
        <v>80501</v>
      </c>
      <c r="U11" s="19">
        <v>34493</v>
      </c>
      <c r="V11" s="19">
        <v>260247</v>
      </c>
      <c r="W11" s="19">
        <v>1272065</v>
      </c>
      <c r="X11" s="19">
        <v>42504</v>
      </c>
      <c r="Y11" s="19">
        <v>1229561</v>
      </c>
      <c r="Z11" s="20">
        <v>2892.81</v>
      </c>
      <c r="AA11" s="21">
        <v>42504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-42380019</v>
      </c>
      <c r="D14" s="17"/>
      <c r="E14" s="18">
        <v>-97266480</v>
      </c>
      <c r="F14" s="19">
        <v>-97266480</v>
      </c>
      <c r="G14" s="19">
        <v>-55318681</v>
      </c>
      <c r="H14" s="19">
        <v>-32811616</v>
      </c>
      <c r="I14" s="19">
        <v>-17730192</v>
      </c>
      <c r="J14" s="19">
        <v>-105860489</v>
      </c>
      <c r="K14" s="19">
        <v>-27463321</v>
      </c>
      <c r="L14" s="19">
        <v>11364435</v>
      </c>
      <c r="M14" s="19">
        <v>-24266531</v>
      </c>
      <c r="N14" s="19">
        <v>-40365417</v>
      </c>
      <c r="O14" s="19">
        <v>-28740382</v>
      </c>
      <c r="P14" s="19">
        <v>20304037</v>
      </c>
      <c r="Q14" s="19">
        <v>-17438754</v>
      </c>
      <c r="R14" s="19">
        <v>-25875099</v>
      </c>
      <c r="S14" s="19">
        <v>-31551351</v>
      </c>
      <c r="T14" s="19">
        <v>12213988</v>
      </c>
      <c r="U14" s="19">
        <v>6618754</v>
      </c>
      <c r="V14" s="19">
        <v>-12718609</v>
      </c>
      <c r="W14" s="19">
        <v>-184819614</v>
      </c>
      <c r="X14" s="19">
        <v>-97266480</v>
      </c>
      <c r="Y14" s="19">
        <v>-87553134</v>
      </c>
      <c r="Z14" s="20">
        <v>90.01</v>
      </c>
      <c r="AA14" s="21">
        <v>-97266480</v>
      </c>
    </row>
    <row r="15" spans="1:27" ht="13.5">
      <c r="A15" s="22" t="s">
        <v>42</v>
      </c>
      <c r="B15" s="16"/>
      <c r="C15" s="17">
        <v>-3663842</v>
      </c>
      <c r="D15" s="17"/>
      <c r="E15" s="18">
        <v>-943404</v>
      </c>
      <c r="F15" s="19">
        <v>-943404</v>
      </c>
      <c r="G15" s="19">
        <v>-13523</v>
      </c>
      <c r="H15" s="19">
        <v>-20953</v>
      </c>
      <c r="I15" s="19">
        <v>-10415</v>
      </c>
      <c r="J15" s="19">
        <v>-44891</v>
      </c>
      <c r="K15" s="19">
        <v>-26742</v>
      </c>
      <c r="L15" s="19">
        <v>-10483</v>
      </c>
      <c r="M15" s="19">
        <v>-418188</v>
      </c>
      <c r="N15" s="19">
        <v>-455413</v>
      </c>
      <c r="O15" s="19">
        <v>-37042</v>
      </c>
      <c r="P15" s="19">
        <v>-16300</v>
      </c>
      <c r="Q15" s="19">
        <v>-68424</v>
      </c>
      <c r="R15" s="19">
        <v>-121766</v>
      </c>
      <c r="S15" s="19">
        <v>-42311</v>
      </c>
      <c r="T15" s="19">
        <v>-16736</v>
      </c>
      <c r="U15" s="19">
        <v>-17507</v>
      </c>
      <c r="V15" s="19">
        <v>-76554</v>
      </c>
      <c r="W15" s="19">
        <v>-698624</v>
      </c>
      <c r="X15" s="19">
        <v>-943404</v>
      </c>
      <c r="Y15" s="19">
        <v>244780</v>
      </c>
      <c r="Z15" s="20">
        <v>-25.95</v>
      </c>
      <c r="AA15" s="21">
        <v>-943404</v>
      </c>
    </row>
    <row r="16" spans="1:27" ht="13.5">
      <c r="A16" s="22" t="s">
        <v>43</v>
      </c>
      <c r="B16" s="16"/>
      <c r="C16" s="17">
        <v>-52992455</v>
      </c>
      <c r="D16" s="17"/>
      <c r="E16" s="18">
        <v>-39528528</v>
      </c>
      <c r="F16" s="19">
        <v>-39528528</v>
      </c>
      <c r="G16" s="19">
        <v>-292854</v>
      </c>
      <c r="H16" s="19">
        <v>-582787</v>
      </c>
      <c r="I16" s="19">
        <v>-598608</v>
      </c>
      <c r="J16" s="19">
        <v>-1474249</v>
      </c>
      <c r="K16" s="19">
        <v>-43798</v>
      </c>
      <c r="L16" s="19"/>
      <c r="M16" s="19">
        <v>-294555</v>
      </c>
      <c r="N16" s="19">
        <v>-338353</v>
      </c>
      <c r="O16" s="19">
        <v>-305382</v>
      </c>
      <c r="P16" s="19">
        <v>-622454</v>
      </c>
      <c r="Q16" s="19">
        <v>-313285</v>
      </c>
      <c r="R16" s="19">
        <v>-1241121</v>
      </c>
      <c r="S16" s="19">
        <v>-348161</v>
      </c>
      <c r="T16" s="19">
        <v>-313668</v>
      </c>
      <c r="U16" s="19">
        <v>-556316</v>
      </c>
      <c r="V16" s="19">
        <v>-1218145</v>
      </c>
      <c r="W16" s="19">
        <v>-4271868</v>
      </c>
      <c r="X16" s="19">
        <v>-39528528</v>
      </c>
      <c r="Y16" s="19">
        <v>35256660</v>
      </c>
      <c r="Z16" s="20">
        <v>-89.19</v>
      </c>
      <c r="AA16" s="21">
        <v>-39528528</v>
      </c>
    </row>
    <row r="17" spans="1:27" ht="13.5">
      <c r="A17" s="23" t="s">
        <v>44</v>
      </c>
      <c r="B17" s="24"/>
      <c r="C17" s="25">
        <f aca="true" t="shared" si="0" ref="C17:Y17">SUM(C6:C16)</f>
        <v>161142319</v>
      </c>
      <c r="D17" s="25">
        <f>SUM(D6:D16)</f>
        <v>0</v>
      </c>
      <c r="E17" s="26">
        <f t="shared" si="0"/>
        <v>158037779</v>
      </c>
      <c r="F17" s="27">
        <f t="shared" si="0"/>
        <v>158037779</v>
      </c>
      <c r="G17" s="27">
        <f t="shared" si="0"/>
        <v>32436179</v>
      </c>
      <c r="H17" s="27">
        <f t="shared" si="0"/>
        <v>-6808669</v>
      </c>
      <c r="I17" s="27">
        <f t="shared" si="0"/>
        <v>-11650440</v>
      </c>
      <c r="J17" s="27">
        <f t="shared" si="0"/>
        <v>13977070</v>
      </c>
      <c r="K17" s="27">
        <f t="shared" si="0"/>
        <v>20267151</v>
      </c>
      <c r="L17" s="27">
        <f t="shared" si="0"/>
        <v>16753227</v>
      </c>
      <c r="M17" s="27">
        <f t="shared" si="0"/>
        <v>35825036</v>
      </c>
      <c r="N17" s="27">
        <f t="shared" si="0"/>
        <v>72845414</v>
      </c>
      <c r="O17" s="27">
        <f t="shared" si="0"/>
        <v>-7146565</v>
      </c>
      <c r="P17" s="27">
        <f t="shared" si="0"/>
        <v>20298382</v>
      </c>
      <c r="Q17" s="27">
        <f t="shared" si="0"/>
        <v>27766790</v>
      </c>
      <c r="R17" s="27">
        <f t="shared" si="0"/>
        <v>40918607</v>
      </c>
      <c r="S17" s="27">
        <f t="shared" si="0"/>
        <v>-31103121</v>
      </c>
      <c r="T17" s="27">
        <f t="shared" si="0"/>
        <v>12373700</v>
      </c>
      <c r="U17" s="27">
        <f t="shared" si="0"/>
        <v>7001770</v>
      </c>
      <c r="V17" s="27">
        <f t="shared" si="0"/>
        <v>-11727651</v>
      </c>
      <c r="W17" s="27">
        <f t="shared" si="0"/>
        <v>116013440</v>
      </c>
      <c r="X17" s="27">
        <f t="shared" si="0"/>
        <v>158037779</v>
      </c>
      <c r="Y17" s="27">
        <f t="shared" si="0"/>
        <v>-42024339</v>
      </c>
      <c r="Z17" s="28">
        <f>+IF(X17&lt;&gt;0,+(Y17/X17)*100,0)</f>
        <v>-26.59132472369154</v>
      </c>
      <c r="AA17" s="29">
        <f>SUM(AA6:AA16)</f>
        <v>158037779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-127184255</v>
      </c>
      <c r="D26" s="17"/>
      <c r="E26" s="18">
        <v>-149309760</v>
      </c>
      <c r="F26" s="19">
        <v>-149309760</v>
      </c>
      <c r="G26" s="19">
        <v>-13826542</v>
      </c>
      <c r="H26" s="19">
        <v>-8148682</v>
      </c>
      <c r="I26" s="19">
        <v>-10957957</v>
      </c>
      <c r="J26" s="19">
        <v>-32933181</v>
      </c>
      <c r="K26" s="19">
        <v>-13969265</v>
      </c>
      <c r="L26" s="19">
        <v>-14401964</v>
      </c>
      <c r="M26" s="19">
        <v>-20206186</v>
      </c>
      <c r="N26" s="19">
        <v>-48577415</v>
      </c>
      <c r="O26" s="19">
        <v>-8412481</v>
      </c>
      <c r="P26" s="19">
        <v>-6243205</v>
      </c>
      <c r="Q26" s="19">
        <v>-11457431</v>
      </c>
      <c r="R26" s="19">
        <v>-26113117</v>
      </c>
      <c r="S26" s="19">
        <v>-7291171</v>
      </c>
      <c r="T26" s="19">
        <v>-10746519</v>
      </c>
      <c r="U26" s="19">
        <v>-12259940</v>
      </c>
      <c r="V26" s="19">
        <v>-30297630</v>
      </c>
      <c r="W26" s="19">
        <v>-137921343</v>
      </c>
      <c r="X26" s="19">
        <v>-149309760</v>
      </c>
      <c r="Y26" s="19">
        <v>11388417</v>
      </c>
      <c r="Z26" s="20">
        <v>-7.63</v>
      </c>
      <c r="AA26" s="21">
        <v>-149309760</v>
      </c>
    </row>
    <row r="27" spans="1:27" ht="13.5">
      <c r="A27" s="23" t="s">
        <v>51</v>
      </c>
      <c r="B27" s="24"/>
      <c r="C27" s="25">
        <f aca="true" t="shared" si="1" ref="C27:Y27">SUM(C21:C26)</f>
        <v>-127184255</v>
      </c>
      <c r="D27" s="25">
        <f>SUM(D21:D26)</f>
        <v>0</v>
      </c>
      <c r="E27" s="26">
        <f t="shared" si="1"/>
        <v>-149309760</v>
      </c>
      <c r="F27" s="27">
        <f t="shared" si="1"/>
        <v>-149309760</v>
      </c>
      <c r="G27" s="27">
        <f t="shared" si="1"/>
        <v>-13826542</v>
      </c>
      <c r="H27" s="27">
        <f t="shared" si="1"/>
        <v>-8148682</v>
      </c>
      <c r="I27" s="27">
        <f t="shared" si="1"/>
        <v>-10957957</v>
      </c>
      <c r="J27" s="27">
        <f t="shared" si="1"/>
        <v>-32933181</v>
      </c>
      <c r="K27" s="27">
        <f t="shared" si="1"/>
        <v>-13969265</v>
      </c>
      <c r="L27" s="27">
        <f t="shared" si="1"/>
        <v>-14401964</v>
      </c>
      <c r="M27" s="27">
        <f t="shared" si="1"/>
        <v>-20206186</v>
      </c>
      <c r="N27" s="27">
        <f t="shared" si="1"/>
        <v>-48577415</v>
      </c>
      <c r="O27" s="27">
        <f t="shared" si="1"/>
        <v>-8412481</v>
      </c>
      <c r="P27" s="27">
        <f t="shared" si="1"/>
        <v>-6243205</v>
      </c>
      <c r="Q27" s="27">
        <f t="shared" si="1"/>
        <v>-11457431</v>
      </c>
      <c r="R27" s="27">
        <f t="shared" si="1"/>
        <v>-26113117</v>
      </c>
      <c r="S27" s="27">
        <f t="shared" si="1"/>
        <v>-7291171</v>
      </c>
      <c r="T27" s="27">
        <f t="shared" si="1"/>
        <v>-10746519</v>
      </c>
      <c r="U27" s="27">
        <f t="shared" si="1"/>
        <v>-12259940</v>
      </c>
      <c r="V27" s="27">
        <f t="shared" si="1"/>
        <v>-30297630</v>
      </c>
      <c r="W27" s="27">
        <f t="shared" si="1"/>
        <v>-137921343</v>
      </c>
      <c r="X27" s="27">
        <f t="shared" si="1"/>
        <v>-149309760</v>
      </c>
      <c r="Y27" s="27">
        <f t="shared" si="1"/>
        <v>11388417</v>
      </c>
      <c r="Z27" s="28">
        <f>+IF(X27&lt;&gt;0,+(Y27/X27)*100,0)</f>
        <v>-7.627376134018299</v>
      </c>
      <c r="AA27" s="29">
        <f>SUM(AA21:AA26)</f>
        <v>-149309760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-649424</v>
      </c>
      <c r="D35" s="17"/>
      <c r="E35" s="18">
        <v>-784402</v>
      </c>
      <c r="F35" s="19">
        <v>-784402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-784402</v>
      </c>
      <c r="Y35" s="19">
        <v>784402</v>
      </c>
      <c r="Z35" s="20">
        <v>-100</v>
      </c>
      <c r="AA35" s="21">
        <v>-784402</v>
      </c>
    </row>
    <row r="36" spans="1:27" ht="13.5">
      <c r="A36" s="23" t="s">
        <v>57</v>
      </c>
      <c r="B36" s="24"/>
      <c r="C36" s="25">
        <f aca="true" t="shared" si="2" ref="C36:Y36">SUM(C31:C35)</f>
        <v>-649424</v>
      </c>
      <c r="D36" s="25">
        <f>SUM(D31:D35)</f>
        <v>0</v>
      </c>
      <c r="E36" s="26">
        <f t="shared" si="2"/>
        <v>-784402</v>
      </c>
      <c r="F36" s="27">
        <f t="shared" si="2"/>
        <v>-784402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-784402</v>
      </c>
      <c r="Y36" s="27">
        <f t="shared" si="2"/>
        <v>784402</v>
      </c>
      <c r="Z36" s="28">
        <f>+IF(X36&lt;&gt;0,+(Y36/X36)*100,0)</f>
        <v>-100</v>
      </c>
      <c r="AA36" s="29">
        <f>SUM(AA31:AA35)</f>
        <v>-784402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33308640</v>
      </c>
      <c r="D38" s="31">
        <f>+D17+D27+D36</f>
        <v>0</v>
      </c>
      <c r="E38" s="32">
        <f t="shared" si="3"/>
        <v>7943617</v>
      </c>
      <c r="F38" s="33">
        <f t="shared" si="3"/>
        <v>7943617</v>
      </c>
      <c r="G38" s="33">
        <f t="shared" si="3"/>
        <v>18609637</v>
      </c>
      <c r="H38" s="33">
        <f t="shared" si="3"/>
        <v>-14957351</v>
      </c>
      <c r="I38" s="33">
        <f t="shared" si="3"/>
        <v>-22608397</v>
      </c>
      <c r="J38" s="33">
        <f t="shared" si="3"/>
        <v>-18956111</v>
      </c>
      <c r="K38" s="33">
        <f t="shared" si="3"/>
        <v>6297886</v>
      </c>
      <c r="L38" s="33">
        <f t="shared" si="3"/>
        <v>2351263</v>
      </c>
      <c r="M38" s="33">
        <f t="shared" si="3"/>
        <v>15618850</v>
      </c>
      <c r="N38" s="33">
        <f t="shared" si="3"/>
        <v>24267999</v>
      </c>
      <c r="O38" s="33">
        <f t="shared" si="3"/>
        <v>-15559046</v>
      </c>
      <c r="P38" s="33">
        <f t="shared" si="3"/>
        <v>14055177</v>
      </c>
      <c r="Q38" s="33">
        <f t="shared" si="3"/>
        <v>16309359</v>
      </c>
      <c r="R38" s="33">
        <f t="shared" si="3"/>
        <v>14805490</v>
      </c>
      <c r="S38" s="33">
        <f t="shared" si="3"/>
        <v>-38394292</v>
      </c>
      <c r="T38" s="33">
        <f t="shared" si="3"/>
        <v>1627181</v>
      </c>
      <c r="U38" s="33">
        <f t="shared" si="3"/>
        <v>-5258170</v>
      </c>
      <c r="V38" s="33">
        <f t="shared" si="3"/>
        <v>-42025281</v>
      </c>
      <c r="W38" s="33">
        <f t="shared" si="3"/>
        <v>-21907903</v>
      </c>
      <c r="X38" s="33">
        <f t="shared" si="3"/>
        <v>7943617</v>
      </c>
      <c r="Y38" s="33">
        <f t="shared" si="3"/>
        <v>-29851520</v>
      </c>
      <c r="Z38" s="34">
        <f>+IF(X38&lt;&gt;0,+(Y38/X38)*100,0)</f>
        <v>-375.79253883967465</v>
      </c>
      <c r="AA38" s="35">
        <f>+AA17+AA27+AA36</f>
        <v>7943617</v>
      </c>
    </row>
    <row r="39" spans="1:27" ht="13.5">
      <c r="A39" s="22" t="s">
        <v>59</v>
      </c>
      <c r="B39" s="16"/>
      <c r="C39" s="31">
        <v>-15431239</v>
      </c>
      <c r="D39" s="31"/>
      <c r="E39" s="32">
        <v>2054712</v>
      </c>
      <c r="F39" s="33">
        <v>2054712</v>
      </c>
      <c r="G39" s="33">
        <v>23838799</v>
      </c>
      <c r="H39" s="33">
        <v>42448436</v>
      </c>
      <c r="I39" s="33">
        <v>27491085</v>
      </c>
      <c r="J39" s="33">
        <v>23838799</v>
      </c>
      <c r="K39" s="33">
        <v>4882688</v>
      </c>
      <c r="L39" s="33">
        <v>11180574</v>
      </c>
      <c r="M39" s="33">
        <v>13531837</v>
      </c>
      <c r="N39" s="33">
        <v>4882688</v>
      </c>
      <c r="O39" s="33">
        <v>29150687</v>
      </c>
      <c r="P39" s="33">
        <v>13591641</v>
      </c>
      <c r="Q39" s="33">
        <v>27646818</v>
      </c>
      <c r="R39" s="33">
        <v>29150687</v>
      </c>
      <c r="S39" s="33">
        <v>43956177</v>
      </c>
      <c r="T39" s="33">
        <v>5561885</v>
      </c>
      <c r="U39" s="33">
        <v>7189066</v>
      </c>
      <c r="V39" s="33">
        <v>43956177</v>
      </c>
      <c r="W39" s="33">
        <v>23838799</v>
      </c>
      <c r="X39" s="33">
        <v>2054712</v>
      </c>
      <c r="Y39" s="33">
        <v>21784087</v>
      </c>
      <c r="Z39" s="34">
        <v>1060.2</v>
      </c>
      <c r="AA39" s="35">
        <v>2054712</v>
      </c>
    </row>
    <row r="40" spans="1:27" ht="13.5">
      <c r="A40" s="41" t="s">
        <v>60</v>
      </c>
      <c r="B40" s="42"/>
      <c r="C40" s="43">
        <v>17877401</v>
      </c>
      <c r="D40" s="43"/>
      <c r="E40" s="44">
        <v>9998329</v>
      </c>
      <c r="F40" s="45">
        <v>9998329</v>
      </c>
      <c r="G40" s="45">
        <v>42448436</v>
      </c>
      <c r="H40" s="45">
        <v>27491085</v>
      </c>
      <c r="I40" s="45">
        <v>4882688</v>
      </c>
      <c r="J40" s="45">
        <v>4882688</v>
      </c>
      <c r="K40" s="45">
        <v>11180574</v>
      </c>
      <c r="L40" s="45">
        <v>13531837</v>
      </c>
      <c r="M40" s="45">
        <v>29150687</v>
      </c>
      <c r="N40" s="45">
        <v>29150687</v>
      </c>
      <c r="O40" s="45">
        <v>13591641</v>
      </c>
      <c r="P40" s="45">
        <v>27646818</v>
      </c>
      <c r="Q40" s="45">
        <v>43956177</v>
      </c>
      <c r="R40" s="45">
        <v>13591641</v>
      </c>
      <c r="S40" s="45">
        <v>5561885</v>
      </c>
      <c r="T40" s="45">
        <v>7189066</v>
      </c>
      <c r="U40" s="45">
        <v>1930896</v>
      </c>
      <c r="V40" s="45">
        <v>1930896</v>
      </c>
      <c r="W40" s="45">
        <v>1930896</v>
      </c>
      <c r="X40" s="45">
        <v>9998329</v>
      </c>
      <c r="Y40" s="45">
        <v>-8067433</v>
      </c>
      <c r="Z40" s="46">
        <v>-80.69</v>
      </c>
      <c r="AA40" s="47">
        <v>9998329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8426003</v>
      </c>
      <c r="D6" s="17"/>
      <c r="E6" s="18">
        <v>8812691</v>
      </c>
      <c r="F6" s="19">
        <v>8812691</v>
      </c>
      <c r="G6" s="19">
        <v>392966</v>
      </c>
      <c r="H6" s="19">
        <v>149998</v>
      </c>
      <c r="I6" s="19">
        <v>72718</v>
      </c>
      <c r="J6" s="19">
        <v>615682</v>
      </c>
      <c r="K6" s="19"/>
      <c r="L6" s="19">
        <v>2968528</v>
      </c>
      <c r="M6" s="19">
        <v>630993</v>
      </c>
      <c r="N6" s="19">
        <v>3599521</v>
      </c>
      <c r="O6" s="19">
        <v>652265</v>
      </c>
      <c r="P6" s="19">
        <v>672912</v>
      </c>
      <c r="Q6" s="19">
        <v>768071</v>
      </c>
      <c r="R6" s="19">
        <v>2093248</v>
      </c>
      <c r="S6" s="19">
        <v>387475</v>
      </c>
      <c r="T6" s="19"/>
      <c r="U6" s="19">
        <v>635660</v>
      </c>
      <c r="V6" s="19">
        <v>1023135</v>
      </c>
      <c r="W6" s="19">
        <v>7331586</v>
      </c>
      <c r="X6" s="19">
        <v>8812691</v>
      </c>
      <c r="Y6" s="19">
        <v>-1481105</v>
      </c>
      <c r="Z6" s="20">
        <v>-16.81</v>
      </c>
      <c r="AA6" s="21">
        <v>8812691</v>
      </c>
    </row>
    <row r="7" spans="1:27" ht="13.5">
      <c r="A7" s="22" t="s">
        <v>34</v>
      </c>
      <c r="B7" s="16"/>
      <c r="C7" s="17">
        <v>62151960</v>
      </c>
      <c r="D7" s="17"/>
      <c r="E7" s="18">
        <v>52245828</v>
      </c>
      <c r="F7" s="19">
        <v>52245828</v>
      </c>
      <c r="G7" s="19">
        <v>2334591</v>
      </c>
      <c r="H7" s="19">
        <v>2796081</v>
      </c>
      <c r="I7" s="19">
        <v>2688902</v>
      </c>
      <c r="J7" s="19">
        <v>7819574</v>
      </c>
      <c r="K7" s="19">
        <v>4334</v>
      </c>
      <c r="L7" s="19">
        <v>5465953</v>
      </c>
      <c r="M7" s="19">
        <v>3718627</v>
      </c>
      <c r="N7" s="19">
        <v>9188914</v>
      </c>
      <c r="O7" s="19">
        <v>3159183</v>
      </c>
      <c r="P7" s="19">
        <v>3068950</v>
      </c>
      <c r="Q7" s="19">
        <v>3464218</v>
      </c>
      <c r="R7" s="19">
        <v>9692351</v>
      </c>
      <c r="S7" s="19">
        <v>3049601</v>
      </c>
      <c r="T7" s="19"/>
      <c r="U7" s="19">
        <v>2978658</v>
      </c>
      <c r="V7" s="19">
        <v>6028259</v>
      </c>
      <c r="W7" s="19">
        <v>32729098</v>
      </c>
      <c r="X7" s="19">
        <v>52245828</v>
      </c>
      <c r="Y7" s="19">
        <v>-19516730</v>
      </c>
      <c r="Z7" s="20">
        <v>-37.36</v>
      </c>
      <c r="AA7" s="21">
        <v>52245828</v>
      </c>
    </row>
    <row r="8" spans="1:27" ht="13.5">
      <c r="A8" s="22" t="s">
        <v>35</v>
      </c>
      <c r="B8" s="16"/>
      <c r="C8" s="17">
        <v>2471262</v>
      </c>
      <c r="D8" s="17"/>
      <c r="E8" s="18">
        <v>10579140</v>
      </c>
      <c r="F8" s="19">
        <v>10579140</v>
      </c>
      <c r="G8" s="19">
        <v>301978</v>
      </c>
      <c r="H8" s="19">
        <v>103878</v>
      </c>
      <c r="I8" s="19">
        <v>1137742</v>
      </c>
      <c r="J8" s="19">
        <v>1543598</v>
      </c>
      <c r="K8" s="19">
        <v>164996</v>
      </c>
      <c r="L8" s="19">
        <v>150740</v>
      </c>
      <c r="M8" s="19">
        <v>158287</v>
      </c>
      <c r="N8" s="19">
        <v>474023</v>
      </c>
      <c r="O8" s="19">
        <v>58687</v>
      </c>
      <c r="P8" s="19">
        <v>155492</v>
      </c>
      <c r="Q8" s="19">
        <v>254940</v>
      </c>
      <c r="R8" s="19">
        <v>469119</v>
      </c>
      <c r="S8" s="19">
        <v>161732</v>
      </c>
      <c r="T8" s="19"/>
      <c r="U8" s="19">
        <v>300654</v>
      </c>
      <c r="V8" s="19">
        <v>462386</v>
      </c>
      <c r="W8" s="19">
        <v>2949126</v>
      </c>
      <c r="X8" s="19">
        <v>10579140</v>
      </c>
      <c r="Y8" s="19">
        <v>-7630014</v>
      </c>
      <c r="Z8" s="20">
        <v>-72.12</v>
      </c>
      <c r="AA8" s="21">
        <v>10579140</v>
      </c>
    </row>
    <row r="9" spans="1:27" ht="13.5">
      <c r="A9" s="22" t="s">
        <v>36</v>
      </c>
      <c r="B9" s="16"/>
      <c r="C9" s="17">
        <v>44918558</v>
      </c>
      <c r="D9" s="17"/>
      <c r="E9" s="18">
        <v>45393000</v>
      </c>
      <c r="F9" s="19">
        <v>45393000</v>
      </c>
      <c r="G9" s="19">
        <v>17297000</v>
      </c>
      <c r="H9" s="19">
        <v>4010000</v>
      </c>
      <c r="I9" s="19"/>
      <c r="J9" s="19">
        <v>21307000</v>
      </c>
      <c r="K9" s="19"/>
      <c r="L9" s="19"/>
      <c r="M9" s="19">
        <v>12953000</v>
      </c>
      <c r="N9" s="19">
        <v>12953000</v>
      </c>
      <c r="O9" s="19">
        <v>28227</v>
      </c>
      <c r="P9" s="19">
        <v>74105</v>
      </c>
      <c r="Q9" s="19">
        <v>10630063</v>
      </c>
      <c r="R9" s="19">
        <v>10732395</v>
      </c>
      <c r="S9" s="19"/>
      <c r="T9" s="19"/>
      <c r="U9" s="19"/>
      <c r="V9" s="19"/>
      <c r="W9" s="19">
        <v>44992395</v>
      </c>
      <c r="X9" s="19">
        <v>45393000</v>
      </c>
      <c r="Y9" s="19">
        <v>-400605</v>
      </c>
      <c r="Z9" s="20">
        <v>-0.88</v>
      </c>
      <c r="AA9" s="21">
        <v>45393000</v>
      </c>
    </row>
    <row r="10" spans="1:27" ht="13.5">
      <c r="A10" s="22" t="s">
        <v>37</v>
      </c>
      <c r="B10" s="16"/>
      <c r="C10" s="17">
        <v>36729387</v>
      </c>
      <c r="D10" s="17"/>
      <c r="E10" s="18">
        <v>20051000</v>
      </c>
      <c r="F10" s="19">
        <v>20051000</v>
      </c>
      <c r="G10" s="19"/>
      <c r="H10" s="19">
        <v>250000</v>
      </c>
      <c r="I10" s="19">
        <v>2000000</v>
      </c>
      <c r="J10" s="19">
        <v>2250000</v>
      </c>
      <c r="K10" s="19"/>
      <c r="L10" s="19"/>
      <c r="M10" s="19">
        <v>17294049</v>
      </c>
      <c r="N10" s="19">
        <v>17294049</v>
      </c>
      <c r="O10" s="19"/>
      <c r="P10" s="19"/>
      <c r="Q10" s="19">
        <v>16600000</v>
      </c>
      <c r="R10" s="19">
        <v>16600000</v>
      </c>
      <c r="S10" s="19"/>
      <c r="T10" s="19"/>
      <c r="U10" s="19"/>
      <c r="V10" s="19"/>
      <c r="W10" s="19">
        <v>36144049</v>
      </c>
      <c r="X10" s="19">
        <v>20051000</v>
      </c>
      <c r="Y10" s="19">
        <v>16093049</v>
      </c>
      <c r="Z10" s="20">
        <v>80.26</v>
      </c>
      <c r="AA10" s="21">
        <v>20051000</v>
      </c>
    </row>
    <row r="11" spans="1:27" ht="13.5">
      <c r="A11" s="22" t="s">
        <v>38</v>
      </c>
      <c r="B11" s="16"/>
      <c r="C11" s="17">
        <v>970544</v>
      </c>
      <c r="D11" s="17"/>
      <c r="E11" s="18">
        <v>660000</v>
      </c>
      <c r="F11" s="19">
        <v>660000</v>
      </c>
      <c r="G11" s="19">
        <v>52535</v>
      </c>
      <c r="H11" s="19">
        <v>54760</v>
      </c>
      <c r="I11" s="19">
        <v>56485</v>
      </c>
      <c r="J11" s="19">
        <v>163780</v>
      </c>
      <c r="K11" s="19">
        <v>3996</v>
      </c>
      <c r="L11" s="19">
        <v>85241</v>
      </c>
      <c r="M11" s="19">
        <v>44127</v>
      </c>
      <c r="N11" s="19">
        <v>133364</v>
      </c>
      <c r="O11" s="19">
        <v>42199</v>
      </c>
      <c r="P11" s="19">
        <v>40180</v>
      </c>
      <c r="Q11" s="19">
        <v>41641</v>
      </c>
      <c r="R11" s="19">
        <v>124020</v>
      </c>
      <c r="S11" s="19">
        <v>43263</v>
      </c>
      <c r="T11" s="19"/>
      <c r="U11" s="19">
        <v>232631</v>
      </c>
      <c r="V11" s="19">
        <v>275894</v>
      </c>
      <c r="W11" s="19">
        <v>697058</v>
      </c>
      <c r="X11" s="19">
        <v>660000</v>
      </c>
      <c r="Y11" s="19">
        <v>37058</v>
      </c>
      <c r="Z11" s="20">
        <v>5.61</v>
      </c>
      <c r="AA11" s="21">
        <v>660000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-112572665</v>
      </c>
      <c r="D14" s="17"/>
      <c r="E14" s="18">
        <v>-123913644</v>
      </c>
      <c r="F14" s="19">
        <v>-123913644</v>
      </c>
      <c r="G14" s="19">
        <v>-14104751</v>
      </c>
      <c r="H14" s="19">
        <v>-9471649</v>
      </c>
      <c r="I14" s="19">
        <v>-6154431</v>
      </c>
      <c r="J14" s="19">
        <v>-29730831</v>
      </c>
      <c r="K14" s="19">
        <v>-5502270</v>
      </c>
      <c r="L14" s="19">
        <v>-12581819</v>
      </c>
      <c r="M14" s="19">
        <v>-7431424</v>
      </c>
      <c r="N14" s="19">
        <v>-25515513</v>
      </c>
      <c r="O14" s="19">
        <v>-7268925</v>
      </c>
      <c r="P14" s="19">
        <v>-4771677</v>
      </c>
      <c r="Q14" s="19">
        <v>-11917906</v>
      </c>
      <c r="R14" s="19">
        <v>-23958508</v>
      </c>
      <c r="S14" s="19">
        <v>-6243054</v>
      </c>
      <c r="T14" s="19"/>
      <c r="U14" s="19">
        <v>4510268</v>
      </c>
      <c r="V14" s="19">
        <v>-1732786</v>
      </c>
      <c r="W14" s="19">
        <v>-80937638</v>
      </c>
      <c r="X14" s="19">
        <v>-123913644</v>
      </c>
      <c r="Y14" s="19">
        <v>42976006</v>
      </c>
      <c r="Z14" s="20">
        <v>-34.68</v>
      </c>
      <c r="AA14" s="21">
        <v>-123913644</v>
      </c>
    </row>
    <row r="15" spans="1:27" ht="13.5">
      <c r="A15" s="22" t="s">
        <v>42</v>
      </c>
      <c r="B15" s="16"/>
      <c r="C15" s="17">
        <v>-10751329</v>
      </c>
      <c r="D15" s="17"/>
      <c r="E15" s="18">
        <v>-1199004</v>
      </c>
      <c r="F15" s="19">
        <v>-1199004</v>
      </c>
      <c r="G15" s="19">
        <v>-728514</v>
      </c>
      <c r="H15" s="19">
        <v>-7865</v>
      </c>
      <c r="I15" s="19">
        <v>-1706787</v>
      </c>
      <c r="J15" s="19">
        <v>-2443166</v>
      </c>
      <c r="K15" s="19">
        <v>-125166</v>
      </c>
      <c r="L15" s="19">
        <v>-903885</v>
      </c>
      <c r="M15" s="19">
        <v>-2193934</v>
      </c>
      <c r="N15" s="19">
        <v>-3222985</v>
      </c>
      <c r="O15" s="19">
        <v>-108566</v>
      </c>
      <c r="P15" s="19">
        <v>-955311</v>
      </c>
      <c r="Q15" s="19">
        <v>-5760</v>
      </c>
      <c r="R15" s="19">
        <v>-1069637</v>
      </c>
      <c r="S15" s="19">
        <v>-8452</v>
      </c>
      <c r="T15" s="19"/>
      <c r="U15" s="19">
        <v>-2415183</v>
      </c>
      <c r="V15" s="19">
        <v>-2423635</v>
      </c>
      <c r="W15" s="19">
        <v>-9159423</v>
      </c>
      <c r="X15" s="19">
        <v>-1199004</v>
      </c>
      <c r="Y15" s="19">
        <v>-7960419</v>
      </c>
      <c r="Z15" s="20">
        <v>663.92</v>
      </c>
      <c r="AA15" s="21">
        <v>-1199004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32343720</v>
      </c>
      <c r="D17" s="25">
        <f>SUM(D6:D16)</f>
        <v>0</v>
      </c>
      <c r="E17" s="26">
        <f t="shared" si="0"/>
        <v>12629011</v>
      </c>
      <c r="F17" s="27">
        <f t="shared" si="0"/>
        <v>12629011</v>
      </c>
      <c r="G17" s="27">
        <f t="shared" si="0"/>
        <v>5545805</v>
      </c>
      <c r="H17" s="27">
        <f t="shared" si="0"/>
        <v>-2114797</v>
      </c>
      <c r="I17" s="27">
        <f t="shared" si="0"/>
        <v>-1905371</v>
      </c>
      <c r="J17" s="27">
        <f t="shared" si="0"/>
        <v>1525637</v>
      </c>
      <c r="K17" s="27">
        <f t="shared" si="0"/>
        <v>-5454110</v>
      </c>
      <c r="L17" s="27">
        <f t="shared" si="0"/>
        <v>-4815242</v>
      </c>
      <c r="M17" s="27">
        <f t="shared" si="0"/>
        <v>25173725</v>
      </c>
      <c r="N17" s="27">
        <f t="shared" si="0"/>
        <v>14904373</v>
      </c>
      <c r="O17" s="27">
        <f t="shared" si="0"/>
        <v>-3436930</v>
      </c>
      <c r="P17" s="27">
        <f t="shared" si="0"/>
        <v>-1715349</v>
      </c>
      <c r="Q17" s="27">
        <f t="shared" si="0"/>
        <v>19835267</v>
      </c>
      <c r="R17" s="27">
        <f t="shared" si="0"/>
        <v>14682988</v>
      </c>
      <c r="S17" s="27">
        <f t="shared" si="0"/>
        <v>-2609435</v>
      </c>
      <c r="T17" s="27">
        <f t="shared" si="0"/>
        <v>0</v>
      </c>
      <c r="U17" s="27">
        <f t="shared" si="0"/>
        <v>6242688</v>
      </c>
      <c r="V17" s="27">
        <f t="shared" si="0"/>
        <v>3633253</v>
      </c>
      <c r="W17" s="27">
        <f t="shared" si="0"/>
        <v>34746251</v>
      </c>
      <c r="X17" s="27">
        <f t="shared" si="0"/>
        <v>12629011</v>
      </c>
      <c r="Y17" s="27">
        <f t="shared" si="0"/>
        <v>22117240</v>
      </c>
      <c r="Z17" s="28">
        <f>+IF(X17&lt;&gt;0,+(Y17/X17)*100,0)</f>
        <v>175.1304199513327</v>
      </c>
      <c r="AA17" s="29">
        <f>SUM(AA6:AA16)</f>
        <v>12629011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481460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234830</v>
      </c>
      <c r="H22" s="19">
        <v>430064</v>
      </c>
      <c r="I22" s="19">
        <v>-2667642</v>
      </c>
      <c r="J22" s="19">
        <v>-2002748</v>
      </c>
      <c r="K22" s="19">
        <v>7274353</v>
      </c>
      <c r="L22" s="19">
        <v>-3520739</v>
      </c>
      <c r="M22" s="36">
        <v>-1434683</v>
      </c>
      <c r="N22" s="19">
        <v>2318931</v>
      </c>
      <c r="O22" s="19">
        <v>2826635</v>
      </c>
      <c r="P22" s="19">
        <v>-499277</v>
      </c>
      <c r="Q22" s="19">
        <v>-13376999</v>
      </c>
      <c r="R22" s="19">
        <v>-11049641</v>
      </c>
      <c r="S22" s="19">
        <v>3814559</v>
      </c>
      <c r="T22" s="36"/>
      <c r="U22" s="19">
        <v>-1522695</v>
      </c>
      <c r="V22" s="19">
        <v>2291864</v>
      </c>
      <c r="W22" s="19">
        <v>-8441594</v>
      </c>
      <c r="X22" s="19"/>
      <c r="Y22" s="19">
        <v>-8441594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-31993776</v>
      </c>
      <c r="D26" s="17"/>
      <c r="E26" s="18">
        <v>-20631000</v>
      </c>
      <c r="F26" s="19">
        <v>-20631000</v>
      </c>
      <c r="G26" s="19">
        <v>-3188177</v>
      </c>
      <c r="H26" s="19">
        <v>-1977022</v>
      </c>
      <c r="I26" s="19">
        <v>-740134</v>
      </c>
      <c r="J26" s="19">
        <v>-5905333</v>
      </c>
      <c r="K26" s="19">
        <v>-1287024</v>
      </c>
      <c r="L26" s="19">
        <v>-5716066</v>
      </c>
      <c r="M26" s="19">
        <v>-1092039</v>
      </c>
      <c r="N26" s="19">
        <v>-8095129</v>
      </c>
      <c r="O26" s="19">
        <v>-203734</v>
      </c>
      <c r="P26" s="19">
        <v>-119925</v>
      </c>
      <c r="Q26" s="19">
        <v>-2204856</v>
      </c>
      <c r="R26" s="19">
        <v>-2528515</v>
      </c>
      <c r="S26" s="19">
        <v>-5794943</v>
      </c>
      <c r="T26" s="19"/>
      <c r="U26" s="19">
        <v>-5534177</v>
      </c>
      <c r="V26" s="19">
        <v>-11329120</v>
      </c>
      <c r="W26" s="19">
        <v>-27858097</v>
      </c>
      <c r="X26" s="19">
        <v>-20631000</v>
      </c>
      <c r="Y26" s="19">
        <v>-7227097</v>
      </c>
      <c r="Z26" s="20">
        <v>35.03</v>
      </c>
      <c r="AA26" s="21">
        <v>-20631000</v>
      </c>
    </row>
    <row r="27" spans="1:27" ht="13.5">
      <c r="A27" s="23" t="s">
        <v>51</v>
      </c>
      <c r="B27" s="24"/>
      <c r="C27" s="25">
        <f aca="true" t="shared" si="1" ref="C27:Y27">SUM(C21:C26)</f>
        <v>-31512316</v>
      </c>
      <c r="D27" s="25">
        <f>SUM(D21:D26)</f>
        <v>0</v>
      </c>
      <c r="E27" s="26">
        <f t="shared" si="1"/>
        <v>-20631000</v>
      </c>
      <c r="F27" s="27">
        <f t="shared" si="1"/>
        <v>-20631000</v>
      </c>
      <c r="G27" s="27">
        <f t="shared" si="1"/>
        <v>-2953347</v>
      </c>
      <c r="H27" s="27">
        <f t="shared" si="1"/>
        <v>-1546958</v>
      </c>
      <c r="I27" s="27">
        <f t="shared" si="1"/>
        <v>-3407776</v>
      </c>
      <c r="J27" s="27">
        <f t="shared" si="1"/>
        <v>-7908081</v>
      </c>
      <c r="K27" s="27">
        <f t="shared" si="1"/>
        <v>5987329</v>
      </c>
      <c r="L27" s="27">
        <f t="shared" si="1"/>
        <v>-9236805</v>
      </c>
      <c r="M27" s="27">
        <f t="shared" si="1"/>
        <v>-2526722</v>
      </c>
      <c r="N27" s="27">
        <f t="shared" si="1"/>
        <v>-5776198</v>
      </c>
      <c r="O27" s="27">
        <f t="shared" si="1"/>
        <v>2622901</v>
      </c>
      <c r="P27" s="27">
        <f t="shared" si="1"/>
        <v>-619202</v>
      </c>
      <c r="Q27" s="27">
        <f t="shared" si="1"/>
        <v>-15581855</v>
      </c>
      <c r="R27" s="27">
        <f t="shared" si="1"/>
        <v>-13578156</v>
      </c>
      <c r="S27" s="27">
        <f t="shared" si="1"/>
        <v>-1980384</v>
      </c>
      <c r="T27" s="27">
        <f t="shared" si="1"/>
        <v>0</v>
      </c>
      <c r="U27" s="27">
        <f t="shared" si="1"/>
        <v>-7056872</v>
      </c>
      <c r="V27" s="27">
        <f t="shared" si="1"/>
        <v>-9037256</v>
      </c>
      <c r="W27" s="27">
        <f t="shared" si="1"/>
        <v>-36299691</v>
      </c>
      <c r="X27" s="27">
        <f t="shared" si="1"/>
        <v>-20631000</v>
      </c>
      <c r="Y27" s="27">
        <f t="shared" si="1"/>
        <v>-15668691</v>
      </c>
      <c r="Z27" s="28">
        <f>+IF(X27&lt;&gt;0,+(Y27/X27)*100,0)</f>
        <v>75.94731714410354</v>
      </c>
      <c r="AA27" s="29">
        <f>SUM(AA21:AA26)</f>
        <v>-20631000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1682695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15451</v>
      </c>
      <c r="D33" s="17"/>
      <c r="E33" s="18">
        <v>6000</v>
      </c>
      <c r="F33" s="19">
        <v>6000</v>
      </c>
      <c r="G33" s="19">
        <v>-1939</v>
      </c>
      <c r="H33" s="36">
        <v>-1284</v>
      </c>
      <c r="I33" s="36">
        <v>-2352</v>
      </c>
      <c r="J33" s="36">
        <v>-5575</v>
      </c>
      <c r="K33" s="19"/>
      <c r="L33" s="19">
        <v>-6628</v>
      </c>
      <c r="M33" s="19">
        <v>1345</v>
      </c>
      <c r="N33" s="19">
        <v>-5283</v>
      </c>
      <c r="O33" s="36">
        <v>-3351</v>
      </c>
      <c r="P33" s="36">
        <v>-365</v>
      </c>
      <c r="Q33" s="36">
        <v>1733</v>
      </c>
      <c r="R33" s="19">
        <v>-1983</v>
      </c>
      <c r="S33" s="19"/>
      <c r="T33" s="19"/>
      <c r="U33" s="19">
        <v>4145</v>
      </c>
      <c r="V33" s="36">
        <v>4145</v>
      </c>
      <c r="W33" s="36">
        <v>-8696</v>
      </c>
      <c r="X33" s="36">
        <v>6000</v>
      </c>
      <c r="Y33" s="19">
        <v>-14696</v>
      </c>
      <c r="Z33" s="20">
        <v>-244.93</v>
      </c>
      <c r="AA33" s="21">
        <v>6000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-1849793</v>
      </c>
      <c r="D35" s="17"/>
      <c r="E35" s="18">
        <v>-1521912</v>
      </c>
      <c r="F35" s="19">
        <v>-1521912</v>
      </c>
      <c r="G35" s="19">
        <v>-74083</v>
      </c>
      <c r="H35" s="19">
        <v>-74542</v>
      </c>
      <c r="I35" s="19">
        <v>-75196</v>
      </c>
      <c r="J35" s="19">
        <v>-223821</v>
      </c>
      <c r="K35" s="19">
        <v>-72329</v>
      </c>
      <c r="L35" s="19">
        <v>-66140</v>
      </c>
      <c r="M35" s="19">
        <v>-42153</v>
      </c>
      <c r="N35" s="19">
        <v>-180622</v>
      </c>
      <c r="O35" s="19">
        <v>-32524</v>
      </c>
      <c r="P35" s="19">
        <v>-32803</v>
      </c>
      <c r="Q35" s="19">
        <v>-33258</v>
      </c>
      <c r="R35" s="19">
        <v>-98585</v>
      </c>
      <c r="S35" s="19">
        <v>-33368</v>
      </c>
      <c r="T35" s="19"/>
      <c r="U35" s="19">
        <v>-33942</v>
      </c>
      <c r="V35" s="19">
        <v>-67310</v>
      </c>
      <c r="W35" s="19">
        <v>-570338</v>
      </c>
      <c r="X35" s="19">
        <v>-1521912</v>
      </c>
      <c r="Y35" s="19">
        <v>951574</v>
      </c>
      <c r="Z35" s="20">
        <v>-62.52</v>
      </c>
      <c r="AA35" s="21">
        <v>-1521912</v>
      </c>
    </row>
    <row r="36" spans="1:27" ht="13.5">
      <c r="A36" s="23" t="s">
        <v>57</v>
      </c>
      <c r="B36" s="24"/>
      <c r="C36" s="25">
        <f aca="true" t="shared" si="2" ref="C36:Y36">SUM(C31:C35)</f>
        <v>-151647</v>
      </c>
      <c r="D36" s="25">
        <f>SUM(D31:D35)</f>
        <v>0</v>
      </c>
      <c r="E36" s="26">
        <f t="shared" si="2"/>
        <v>-1515912</v>
      </c>
      <c r="F36" s="27">
        <f t="shared" si="2"/>
        <v>-1515912</v>
      </c>
      <c r="G36" s="27">
        <f t="shared" si="2"/>
        <v>-76022</v>
      </c>
      <c r="H36" s="27">
        <f t="shared" si="2"/>
        <v>-75826</v>
      </c>
      <c r="I36" s="27">
        <f t="shared" si="2"/>
        <v>-77548</v>
      </c>
      <c r="J36" s="27">
        <f t="shared" si="2"/>
        <v>-229396</v>
      </c>
      <c r="K36" s="27">
        <f t="shared" si="2"/>
        <v>-72329</v>
      </c>
      <c r="L36" s="27">
        <f t="shared" si="2"/>
        <v>-72768</v>
      </c>
      <c r="M36" s="27">
        <f t="shared" si="2"/>
        <v>-40808</v>
      </c>
      <c r="N36" s="27">
        <f t="shared" si="2"/>
        <v>-185905</v>
      </c>
      <c r="O36" s="27">
        <f t="shared" si="2"/>
        <v>-35875</v>
      </c>
      <c r="P36" s="27">
        <f t="shared" si="2"/>
        <v>-33168</v>
      </c>
      <c r="Q36" s="27">
        <f t="shared" si="2"/>
        <v>-31525</v>
      </c>
      <c r="R36" s="27">
        <f t="shared" si="2"/>
        <v>-100568</v>
      </c>
      <c r="S36" s="27">
        <f t="shared" si="2"/>
        <v>-33368</v>
      </c>
      <c r="T36" s="27">
        <f t="shared" si="2"/>
        <v>0</v>
      </c>
      <c r="U36" s="27">
        <f t="shared" si="2"/>
        <v>-29797</v>
      </c>
      <c r="V36" s="27">
        <f t="shared" si="2"/>
        <v>-63165</v>
      </c>
      <c r="W36" s="27">
        <f t="shared" si="2"/>
        <v>-579034</v>
      </c>
      <c r="X36" s="27">
        <f t="shared" si="2"/>
        <v>-1515912</v>
      </c>
      <c r="Y36" s="27">
        <f t="shared" si="2"/>
        <v>936878</v>
      </c>
      <c r="Z36" s="28">
        <f>+IF(X36&lt;&gt;0,+(Y36/X36)*100,0)</f>
        <v>-61.80292787444126</v>
      </c>
      <c r="AA36" s="29">
        <f>SUM(AA31:AA35)</f>
        <v>-1515912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679757</v>
      </c>
      <c r="D38" s="31">
        <f>+D17+D27+D36</f>
        <v>0</v>
      </c>
      <c r="E38" s="32">
        <f t="shared" si="3"/>
        <v>-9517901</v>
      </c>
      <c r="F38" s="33">
        <f t="shared" si="3"/>
        <v>-9517901</v>
      </c>
      <c r="G38" s="33">
        <f t="shared" si="3"/>
        <v>2516436</v>
      </c>
      <c r="H38" s="33">
        <f t="shared" si="3"/>
        <v>-3737581</v>
      </c>
      <c r="I38" s="33">
        <f t="shared" si="3"/>
        <v>-5390695</v>
      </c>
      <c r="J38" s="33">
        <f t="shared" si="3"/>
        <v>-6611840</v>
      </c>
      <c r="K38" s="33">
        <f t="shared" si="3"/>
        <v>460890</v>
      </c>
      <c r="L38" s="33">
        <f t="shared" si="3"/>
        <v>-14124815</v>
      </c>
      <c r="M38" s="33">
        <f t="shared" si="3"/>
        <v>22606195</v>
      </c>
      <c r="N38" s="33">
        <f t="shared" si="3"/>
        <v>8942270</v>
      </c>
      <c r="O38" s="33">
        <f t="shared" si="3"/>
        <v>-849904</v>
      </c>
      <c r="P38" s="33">
        <f t="shared" si="3"/>
        <v>-2367719</v>
      </c>
      <c r="Q38" s="33">
        <f t="shared" si="3"/>
        <v>4221887</v>
      </c>
      <c r="R38" s="33">
        <f t="shared" si="3"/>
        <v>1004264</v>
      </c>
      <c r="S38" s="33">
        <f t="shared" si="3"/>
        <v>-4623187</v>
      </c>
      <c r="T38" s="33">
        <f t="shared" si="3"/>
        <v>0</v>
      </c>
      <c r="U38" s="33">
        <f t="shared" si="3"/>
        <v>-843981</v>
      </c>
      <c r="V38" s="33">
        <f t="shared" si="3"/>
        <v>-5467168</v>
      </c>
      <c r="W38" s="33">
        <f t="shared" si="3"/>
        <v>-2132474</v>
      </c>
      <c r="X38" s="33">
        <f t="shared" si="3"/>
        <v>-9517901</v>
      </c>
      <c r="Y38" s="33">
        <f t="shared" si="3"/>
        <v>7385427</v>
      </c>
      <c r="Z38" s="34">
        <f>+IF(X38&lt;&gt;0,+(Y38/X38)*100,0)</f>
        <v>-77.59512312641202</v>
      </c>
      <c r="AA38" s="35">
        <f>+AA17+AA27+AA36</f>
        <v>-9517901</v>
      </c>
    </row>
    <row r="39" spans="1:27" ht="13.5">
      <c r="A39" s="22" t="s">
        <v>59</v>
      </c>
      <c r="B39" s="16"/>
      <c r="C39" s="31">
        <v>2170065</v>
      </c>
      <c r="D39" s="31"/>
      <c r="E39" s="32">
        <v>-32673000</v>
      </c>
      <c r="F39" s="33">
        <v>-32673000</v>
      </c>
      <c r="G39" s="33">
        <v>-627193</v>
      </c>
      <c r="H39" s="33">
        <v>1889243</v>
      </c>
      <c r="I39" s="33">
        <v>-1848338</v>
      </c>
      <c r="J39" s="33">
        <v>-627193</v>
      </c>
      <c r="K39" s="33">
        <v>-7239033</v>
      </c>
      <c r="L39" s="33">
        <v>-6778143</v>
      </c>
      <c r="M39" s="33">
        <v>-20902958</v>
      </c>
      <c r="N39" s="33">
        <v>-7239033</v>
      </c>
      <c r="O39" s="33">
        <v>1703237</v>
      </c>
      <c r="P39" s="33">
        <v>853333</v>
      </c>
      <c r="Q39" s="33">
        <v>-1514386</v>
      </c>
      <c r="R39" s="33">
        <v>1703237</v>
      </c>
      <c r="S39" s="33">
        <v>2707501</v>
      </c>
      <c r="T39" s="33">
        <v>-1915686</v>
      </c>
      <c r="U39" s="33">
        <v>-1915686</v>
      </c>
      <c r="V39" s="33">
        <v>2707501</v>
      </c>
      <c r="W39" s="33">
        <v>-627193</v>
      </c>
      <c r="X39" s="33">
        <v>-32673000</v>
      </c>
      <c r="Y39" s="33">
        <v>32045807</v>
      </c>
      <c r="Z39" s="34">
        <v>-98.08</v>
      </c>
      <c r="AA39" s="35">
        <v>-32673000</v>
      </c>
    </row>
    <row r="40" spans="1:27" ht="13.5">
      <c r="A40" s="41" t="s">
        <v>60</v>
      </c>
      <c r="B40" s="42"/>
      <c r="C40" s="43">
        <v>2849820</v>
      </c>
      <c r="D40" s="43"/>
      <c r="E40" s="44">
        <v>-42190903</v>
      </c>
      <c r="F40" s="45">
        <v>-42190903</v>
      </c>
      <c r="G40" s="45">
        <v>1889243</v>
      </c>
      <c r="H40" s="45">
        <v>-1848338</v>
      </c>
      <c r="I40" s="45">
        <v>-7239033</v>
      </c>
      <c r="J40" s="45">
        <v>-7239033</v>
      </c>
      <c r="K40" s="45">
        <v>-6778143</v>
      </c>
      <c r="L40" s="45">
        <v>-20902958</v>
      </c>
      <c r="M40" s="45">
        <v>1703237</v>
      </c>
      <c r="N40" s="45">
        <v>1703237</v>
      </c>
      <c r="O40" s="45">
        <v>853333</v>
      </c>
      <c r="P40" s="45">
        <v>-1514386</v>
      </c>
      <c r="Q40" s="45">
        <v>2707501</v>
      </c>
      <c r="R40" s="45">
        <v>853333</v>
      </c>
      <c r="S40" s="45">
        <v>-1915686</v>
      </c>
      <c r="T40" s="45">
        <v>-1915686</v>
      </c>
      <c r="U40" s="45">
        <v>-2759667</v>
      </c>
      <c r="V40" s="45">
        <v>-2759667</v>
      </c>
      <c r="W40" s="45">
        <v>-2759667</v>
      </c>
      <c r="X40" s="45">
        <v>-42190903</v>
      </c>
      <c r="Y40" s="45">
        <v>39431236</v>
      </c>
      <c r="Z40" s="46">
        <v>-93.46</v>
      </c>
      <c r="AA40" s="47">
        <v>-42190903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3265576</v>
      </c>
      <c r="D8" s="17"/>
      <c r="E8" s="18">
        <v>4539240</v>
      </c>
      <c r="F8" s="19">
        <v>2993800</v>
      </c>
      <c r="G8" s="19">
        <v>270865</v>
      </c>
      <c r="H8" s="19">
        <v>478997</v>
      </c>
      <c r="I8" s="19">
        <v>242292</v>
      </c>
      <c r="J8" s="19">
        <v>992154</v>
      </c>
      <c r="K8" s="19">
        <v>334124</v>
      </c>
      <c r="L8" s="19">
        <v>241295</v>
      </c>
      <c r="M8" s="19">
        <v>425332</v>
      </c>
      <c r="N8" s="19">
        <v>1000751</v>
      </c>
      <c r="O8" s="19">
        <v>514649</v>
      </c>
      <c r="P8" s="19">
        <v>244155</v>
      </c>
      <c r="Q8" s="19">
        <v>242091</v>
      </c>
      <c r="R8" s="19">
        <v>1000895</v>
      </c>
      <c r="S8" s="19">
        <v>3737</v>
      </c>
      <c r="T8" s="19">
        <v>101638</v>
      </c>
      <c r="U8" s="19">
        <v>620955</v>
      </c>
      <c r="V8" s="19">
        <v>726330</v>
      </c>
      <c r="W8" s="19">
        <v>3720130</v>
      </c>
      <c r="X8" s="19">
        <v>2993800</v>
      </c>
      <c r="Y8" s="19">
        <v>726330</v>
      </c>
      <c r="Z8" s="20">
        <v>24.26</v>
      </c>
      <c r="AA8" s="21">
        <v>2993800</v>
      </c>
    </row>
    <row r="9" spans="1:27" ht="13.5">
      <c r="A9" s="22" t="s">
        <v>36</v>
      </c>
      <c r="B9" s="16"/>
      <c r="C9" s="17">
        <v>46519539</v>
      </c>
      <c r="D9" s="17"/>
      <c r="E9" s="18">
        <v>42117000</v>
      </c>
      <c r="F9" s="19">
        <v>37964735</v>
      </c>
      <c r="G9" s="19">
        <v>4072400</v>
      </c>
      <c r="H9" s="19">
        <v>5056903</v>
      </c>
      <c r="I9" s="19">
        <v>4589185</v>
      </c>
      <c r="J9" s="19">
        <v>13718488</v>
      </c>
      <c r="K9" s="19">
        <v>6511801</v>
      </c>
      <c r="L9" s="19">
        <v>2670853</v>
      </c>
      <c r="M9" s="19">
        <v>4768500</v>
      </c>
      <c r="N9" s="19">
        <v>13951154</v>
      </c>
      <c r="O9" s="19">
        <v>3140345</v>
      </c>
      <c r="P9" s="19">
        <v>3680527</v>
      </c>
      <c r="Q9" s="19">
        <v>3474221</v>
      </c>
      <c r="R9" s="19">
        <v>10295093</v>
      </c>
      <c r="S9" s="19"/>
      <c r="T9" s="19">
        <v>3025400</v>
      </c>
      <c r="U9" s="19">
        <v>4207621</v>
      </c>
      <c r="V9" s="19">
        <v>7233021</v>
      </c>
      <c r="W9" s="19">
        <v>45197756</v>
      </c>
      <c r="X9" s="19">
        <v>37964735</v>
      </c>
      <c r="Y9" s="19">
        <v>7233021</v>
      </c>
      <c r="Z9" s="20">
        <v>19.05</v>
      </c>
      <c r="AA9" s="21">
        <v>37964735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495478</v>
      </c>
      <c r="D11" s="17"/>
      <c r="E11" s="18">
        <v>207504</v>
      </c>
      <c r="F11" s="19">
        <v>459113</v>
      </c>
      <c r="G11" s="19">
        <v>47093</v>
      </c>
      <c r="H11" s="19">
        <v>1153</v>
      </c>
      <c r="I11" s="19">
        <v>25184</v>
      </c>
      <c r="J11" s="19">
        <v>73430</v>
      </c>
      <c r="K11" s="19">
        <v>965</v>
      </c>
      <c r="L11" s="19">
        <v>54286</v>
      </c>
      <c r="M11" s="19">
        <v>50650</v>
      </c>
      <c r="N11" s="19">
        <v>105901</v>
      </c>
      <c r="O11" s="19">
        <v>12950</v>
      </c>
      <c r="P11" s="19">
        <v>230297</v>
      </c>
      <c r="Q11" s="19">
        <v>36535</v>
      </c>
      <c r="R11" s="19">
        <v>279782</v>
      </c>
      <c r="S11" s="19"/>
      <c r="T11" s="19">
        <v>45974</v>
      </c>
      <c r="U11" s="19">
        <v>19989</v>
      </c>
      <c r="V11" s="19">
        <v>65963</v>
      </c>
      <c r="W11" s="19">
        <v>525076</v>
      </c>
      <c r="X11" s="19">
        <v>459113</v>
      </c>
      <c r="Y11" s="19">
        <v>65963</v>
      </c>
      <c r="Z11" s="20">
        <v>14.37</v>
      </c>
      <c r="AA11" s="21">
        <v>459113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-41422968</v>
      </c>
      <c r="D14" s="17"/>
      <c r="E14" s="18">
        <v>-50631060</v>
      </c>
      <c r="F14" s="19">
        <v>-103041242</v>
      </c>
      <c r="G14" s="19">
        <v>-31573448</v>
      </c>
      <c r="H14" s="19">
        <v>-5246632</v>
      </c>
      <c r="I14" s="19">
        <v>-7110069</v>
      </c>
      <c r="J14" s="19">
        <v>-43930149</v>
      </c>
      <c r="K14" s="19">
        <v>-8772850</v>
      </c>
      <c r="L14" s="19">
        <v>-8573863</v>
      </c>
      <c r="M14" s="19">
        <v>-19108830</v>
      </c>
      <c r="N14" s="19">
        <v>-36455543</v>
      </c>
      <c r="O14" s="19">
        <v>-4263130</v>
      </c>
      <c r="P14" s="19">
        <v>-5016271</v>
      </c>
      <c r="Q14" s="19">
        <v>-13376149</v>
      </c>
      <c r="R14" s="19">
        <v>-22655550</v>
      </c>
      <c r="S14" s="19">
        <v>-4631812</v>
      </c>
      <c r="T14" s="19">
        <v>-4101580</v>
      </c>
      <c r="U14" s="19">
        <v>-5306910</v>
      </c>
      <c r="V14" s="19">
        <v>-14040302</v>
      </c>
      <c r="W14" s="19">
        <v>-117081544</v>
      </c>
      <c r="X14" s="19">
        <v>-103041242</v>
      </c>
      <c r="Y14" s="19">
        <v>-14040302</v>
      </c>
      <c r="Z14" s="20">
        <v>13.63</v>
      </c>
      <c r="AA14" s="21">
        <v>-103041242</v>
      </c>
    </row>
    <row r="15" spans="1:27" ht="13.5">
      <c r="A15" s="22" t="s">
        <v>42</v>
      </c>
      <c r="B15" s="16"/>
      <c r="C15" s="17">
        <v>-1031280</v>
      </c>
      <c r="D15" s="17"/>
      <c r="E15" s="18">
        <v>-99996</v>
      </c>
      <c r="F15" s="19">
        <v>-81603</v>
      </c>
      <c r="G15" s="19">
        <v>-21361</v>
      </c>
      <c r="H15" s="19">
        <v>-10218</v>
      </c>
      <c r="I15" s="19">
        <v>-9337</v>
      </c>
      <c r="J15" s="19">
        <v>-40916</v>
      </c>
      <c r="K15" s="19">
        <v>-9070</v>
      </c>
      <c r="L15" s="19">
        <v>-8421</v>
      </c>
      <c r="M15" s="19">
        <v>-8421</v>
      </c>
      <c r="N15" s="19">
        <v>-25912</v>
      </c>
      <c r="O15" s="19">
        <v>-8222</v>
      </c>
      <c r="P15" s="19">
        <v>-6553</v>
      </c>
      <c r="Q15" s="19"/>
      <c r="R15" s="19">
        <v>-14775</v>
      </c>
      <c r="S15" s="19">
        <v>-6553</v>
      </c>
      <c r="T15" s="19">
        <v>4403</v>
      </c>
      <c r="U15" s="19">
        <v>-10938</v>
      </c>
      <c r="V15" s="19">
        <v>-13088</v>
      </c>
      <c r="W15" s="19">
        <v>-94691</v>
      </c>
      <c r="X15" s="19">
        <v>-81603</v>
      </c>
      <c r="Y15" s="19">
        <v>-13088</v>
      </c>
      <c r="Z15" s="20">
        <v>16.04</v>
      </c>
      <c r="AA15" s="21">
        <v>-81603</v>
      </c>
    </row>
    <row r="16" spans="1:27" ht="13.5">
      <c r="A16" s="22" t="s">
        <v>43</v>
      </c>
      <c r="B16" s="16"/>
      <c r="C16" s="17">
        <v>-5950023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1876322</v>
      </c>
      <c r="D17" s="25">
        <f>SUM(D6:D16)</f>
        <v>0</v>
      </c>
      <c r="E17" s="26">
        <f t="shared" si="0"/>
        <v>-3867312</v>
      </c>
      <c r="F17" s="27">
        <f t="shared" si="0"/>
        <v>-61705197</v>
      </c>
      <c r="G17" s="27">
        <f t="shared" si="0"/>
        <v>-27204451</v>
      </c>
      <c r="H17" s="27">
        <f t="shared" si="0"/>
        <v>280203</v>
      </c>
      <c r="I17" s="27">
        <f t="shared" si="0"/>
        <v>-2262745</v>
      </c>
      <c r="J17" s="27">
        <f t="shared" si="0"/>
        <v>-29186993</v>
      </c>
      <c r="K17" s="27">
        <f t="shared" si="0"/>
        <v>-1935030</v>
      </c>
      <c r="L17" s="27">
        <f t="shared" si="0"/>
        <v>-5615850</v>
      </c>
      <c r="M17" s="27">
        <f t="shared" si="0"/>
        <v>-13872769</v>
      </c>
      <c r="N17" s="27">
        <f t="shared" si="0"/>
        <v>-21423649</v>
      </c>
      <c r="O17" s="27">
        <f t="shared" si="0"/>
        <v>-603408</v>
      </c>
      <c r="P17" s="27">
        <f t="shared" si="0"/>
        <v>-867845</v>
      </c>
      <c r="Q17" s="27">
        <f t="shared" si="0"/>
        <v>-9623302</v>
      </c>
      <c r="R17" s="27">
        <f t="shared" si="0"/>
        <v>-11094555</v>
      </c>
      <c r="S17" s="27">
        <f t="shared" si="0"/>
        <v>-4634628</v>
      </c>
      <c r="T17" s="27">
        <f t="shared" si="0"/>
        <v>-924165</v>
      </c>
      <c r="U17" s="27">
        <f t="shared" si="0"/>
        <v>-469283</v>
      </c>
      <c r="V17" s="27">
        <f t="shared" si="0"/>
        <v>-6028076</v>
      </c>
      <c r="W17" s="27">
        <f t="shared" si="0"/>
        <v>-67733273</v>
      </c>
      <c r="X17" s="27">
        <f t="shared" si="0"/>
        <v>-61705197</v>
      </c>
      <c r="Y17" s="27">
        <f t="shared" si="0"/>
        <v>-6028076</v>
      </c>
      <c r="Z17" s="28">
        <f>+IF(X17&lt;&gt;0,+(Y17/X17)*100,0)</f>
        <v>9.769154452257887</v>
      </c>
      <c r="AA17" s="29">
        <f>SUM(AA6:AA16)</f>
        <v>-61705197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-687941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>
        <v>2086183</v>
      </c>
      <c r="G22" s="19">
        <v>1577505</v>
      </c>
      <c r="H22" s="19">
        <v>79000</v>
      </c>
      <c r="I22" s="19"/>
      <c r="J22" s="19">
        <v>1656505</v>
      </c>
      <c r="K22" s="19">
        <v>-111122</v>
      </c>
      <c r="L22" s="19">
        <v>-63062</v>
      </c>
      <c r="M22" s="36">
        <v>-60370</v>
      </c>
      <c r="N22" s="19">
        <v>-234554</v>
      </c>
      <c r="O22" s="19">
        <v>23321</v>
      </c>
      <c r="P22" s="19">
        <v>349407</v>
      </c>
      <c r="Q22" s="19">
        <v>291504</v>
      </c>
      <c r="R22" s="19">
        <v>664232</v>
      </c>
      <c r="S22" s="19">
        <v>-126388</v>
      </c>
      <c r="T22" s="36">
        <v>-732440</v>
      </c>
      <c r="U22" s="19">
        <v>-465900</v>
      </c>
      <c r="V22" s="19">
        <v>-1324728</v>
      </c>
      <c r="W22" s="19">
        <v>761455</v>
      </c>
      <c r="X22" s="19">
        <v>2086183</v>
      </c>
      <c r="Y22" s="19">
        <v>-1324728</v>
      </c>
      <c r="Z22" s="20">
        <v>-63.5</v>
      </c>
      <c r="AA22" s="21">
        <v>2086183</v>
      </c>
    </row>
    <row r="23" spans="1:27" ht="13.5">
      <c r="A23" s="22" t="s">
        <v>48</v>
      </c>
      <c r="B23" s="16"/>
      <c r="C23" s="40"/>
      <c r="D23" s="40"/>
      <c r="E23" s="18"/>
      <c r="F23" s="19">
        <v>38414514</v>
      </c>
      <c r="G23" s="36">
        <v>14218541</v>
      </c>
      <c r="H23" s="36">
        <v>-2129070</v>
      </c>
      <c r="I23" s="36">
        <v>5968800</v>
      </c>
      <c r="J23" s="19">
        <v>18058271</v>
      </c>
      <c r="K23" s="36">
        <v>3753047</v>
      </c>
      <c r="L23" s="36">
        <v>10491759</v>
      </c>
      <c r="M23" s="19">
        <v>6319455</v>
      </c>
      <c r="N23" s="36">
        <v>20564261</v>
      </c>
      <c r="O23" s="36">
        <v>-3407114</v>
      </c>
      <c r="P23" s="36">
        <v>-2432399</v>
      </c>
      <c r="Q23" s="19">
        <v>5631495</v>
      </c>
      <c r="R23" s="36">
        <v>-208018</v>
      </c>
      <c r="S23" s="36">
        <v>8586937</v>
      </c>
      <c r="T23" s="19">
        <v>4818315</v>
      </c>
      <c r="U23" s="36">
        <v>5406509</v>
      </c>
      <c r="V23" s="36">
        <v>18811761</v>
      </c>
      <c r="W23" s="36">
        <v>57226275</v>
      </c>
      <c r="X23" s="19">
        <v>38414514</v>
      </c>
      <c r="Y23" s="36">
        <v>18811761</v>
      </c>
      <c r="Z23" s="37">
        <v>48.97</v>
      </c>
      <c r="AA23" s="38">
        <v>38414514</v>
      </c>
    </row>
    <row r="24" spans="1:27" ht="13.5">
      <c r="A24" s="22" t="s">
        <v>49</v>
      </c>
      <c r="B24" s="16"/>
      <c r="C24" s="17"/>
      <c r="D24" s="17"/>
      <c r="E24" s="18"/>
      <c r="F24" s="19">
        <v>21892267</v>
      </c>
      <c r="G24" s="19">
        <v>11574600</v>
      </c>
      <c r="H24" s="19">
        <v>3017460</v>
      </c>
      <c r="I24" s="19">
        <v>-3706575</v>
      </c>
      <c r="J24" s="19">
        <v>10885485</v>
      </c>
      <c r="K24" s="19">
        <v>-2821111</v>
      </c>
      <c r="L24" s="19">
        <v>-4826412</v>
      </c>
      <c r="M24" s="19">
        <v>7937795</v>
      </c>
      <c r="N24" s="19">
        <v>290272</v>
      </c>
      <c r="O24" s="19">
        <v>3920627</v>
      </c>
      <c r="P24" s="19">
        <v>2974909</v>
      </c>
      <c r="Q24" s="19">
        <v>3820974</v>
      </c>
      <c r="R24" s="19">
        <v>10716510</v>
      </c>
      <c r="S24" s="19">
        <v>-3691436</v>
      </c>
      <c r="T24" s="19">
        <v>-3122362</v>
      </c>
      <c r="U24" s="19">
        <v>-3091932</v>
      </c>
      <c r="V24" s="19">
        <v>-9905730</v>
      </c>
      <c r="W24" s="19">
        <v>11986537</v>
      </c>
      <c r="X24" s="19">
        <v>21892267</v>
      </c>
      <c r="Y24" s="19">
        <v>-9905730</v>
      </c>
      <c r="Z24" s="20">
        <v>-45.25</v>
      </c>
      <c r="AA24" s="21">
        <v>21892267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-687941</v>
      </c>
      <c r="D27" s="25">
        <f>SUM(D21:D26)</f>
        <v>0</v>
      </c>
      <c r="E27" s="26">
        <f t="shared" si="1"/>
        <v>0</v>
      </c>
      <c r="F27" s="27">
        <f t="shared" si="1"/>
        <v>62392964</v>
      </c>
      <c r="G27" s="27">
        <f t="shared" si="1"/>
        <v>27370646</v>
      </c>
      <c r="H27" s="27">
        <f t="shared" si="1"/>
        <v>967390</v>
      </c>
      <c r="I27" s="27">
        <f t="shared" si="1"/>
        <v>2262225</v>
      </c>
      <c r="J27" s="27">
        <f t="shared" si="1"/>
        <v>30600261</v>
      </c>
      <c r="K27" s="27">
        <f t="shared" si="1"/>
        <v>820814</v>
      </c>
      <c r="L27" s="27">
        <f t="shared" si="1"/>
        <v>5602285</v>
      </c>
      <c r="M27" s="27">
        <f t="shared" si="1"/>
        <v>14196880</v>
      </c>
      <c r="N27" s="27">
        <f t="shared" si="1"/>
        <v>20619979</v>
      </c>
      <c r="O27" s="27">
        <f t="shared" si="1"/>
        <v>536834</v>
      </c>
      <c r="P27" s="27">
        <f t="shared" si="1"/>
        <v>891917</v>
      </c>
      <c r="Q27" s="27">
        <f t="shared" si="1"/>
        <v>9743973</v>
      </c>
      <c r="R27" s="27">
        <f t="shared" si="1"/>
        <v>11172724</v>
      </c>
      <c r="S27" s="27">
        <f t="shared" si="1"/>
        <v>4769113</v>
      </c>
      <c r="T27" s="27">
        <f t="shared" si="1"/>
        <v>963513</v>
      </c>
      <c r="U27" s="27">
        <f t="shared" si="1"/>
        <v>1848677</v>
      </c>
      <c r="V27" s="27">
        <f t="shared" si="1"/>
        <v>7581303</v>
      </c>
      <c r="W27" s="27">
        <f t="shared" si="1"/>
        <v>69974267</v>
      </c>
      <c r="X27" s="27">
        <f t="shared" si="1"/>
        <v>62392964</v>
      </c>
      <c r="Y27" s="27">
        <f t="shared" si="1"/>
        <v>7581303</v>
      </c>
      <c r="Z27" s="28">
        <f>+IF(X27&lt;&gt;0,+(Y27/X27)*100,0)</f>
        <v>12.150894129665005</v>
      </c>
      <c r="AA27" s="29">
        <f>SUM(AA21:AA26)</f>
        <v>62392964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-1162976</v>
      </c>
      <c r="D35" s="17"/>
      <c r="E35" s="18">
        <v>-694525</v>
      </c>
      <c r="F35" s="19">
        <v>-720898</v>
      </c>
      <c r="G35" s="19">
        <v>-55300</v>
      </c>
      <c r="H35" s="19">
        <v>-55756</v>
      </c>
      <c r="I35" s="19">
        <v>-56216</v>
      </c>
      <c r="J35" s="19">
        <v>-167272</v>
      </c>
      <c r="K35" s="19">
        <v>-90300</v>
      </c>
      <c r="L35" s="19">
        <v>-90767</v>
      </c>
      <c r="M35" s="19">
        <v>-91914</v>
      </c>
      <c r="N35" s="19">
        <v>-272981</v>
      </c>
      <c r="O35" s="19">
        <v>-92330</v>
      </c>
      <c r="P35" s="19">
        <v>-93165</v>
      </c>
      <c r="Q35" s="19">
        <v>-95150</v>
      </c>
      <c r="R35" s="19">
        <v>-280645</v>
      </c>
      <c r="S35" s="19">
        <v>-94870</v>
      </c>
      <c r="T35" s="19">
        <v>-96084</v>
      </c>
      <c r="U35" s="19">
        <v>-96598</v>
      </c>
      <c r="V35" s="19">
        <v>-287552</v>
      </c>
      <c r="W35" s="19">
        <v>-1008450</v>
      </c>
      <c r="X35" s="19">
        <v>-720898</v>
      </c>
      <c r="Y35" s="19">
        <v>-287552</v>
      </c>
      <c r="Z35" s="20">
        <v>39.89</v>
      </c>
      <c r="AA35" s="21">
        <v>-720898</v>
      </c>
    </row>
    <row r="36" spans="1:27" ht="13.5">
      <c r="A36" s="23" t="s">
        <v>57</v>
      </c>
      <c r="B36" s="24"/>
      <c r="C36" s="25">
        <f aca="true" t="shared" si="2" ref="C36:Y36">SUM(C31:C35)</f>
        <v>-1162976</v>
      </c>
      <c r="D36" s="25">
        <f>SUM(D31:D35)</f>
        <v>0</v>
      </c>
      <c r="E36" s="26">
        <f t="shared" si="2"/>
        <v>-694525</v>
      </c>
      <c r="F36" s="27">
        <f t="shared" si="2"/>
        <v>-720898</v>
      </c>
      <c r="G36" s="27">
        <f t="shared" si="2"/>
        <v>-55300</v>
      </c>
      <c r="H36" s="27">
        <f t="shared" si="2"/>
        <v>-55756</v>
      </c>
      <c r="I36" s="27">
        <f t="shared" si="2"/>
        <v>-56216</v>
      </c>
      <c r="J36" s="27">
        <f t="shared" si="2"/>
        <v>-167272</v>
      </c>
      <c r="K36" s="27">
        <f t="shared" si="2"/>
        <v>-90300</v>
      </c>
      <c r="L36" s="27">
        <f t="shared" si="2"/>
        <v>-90767</v>
      </c>
      <c r="M36" s="27">
        <f t="shared" si="2"/>
        <v>-91914</v>
      </c>
      <c r="N36" s="27">
        <f t="shared" si="2"/>
        <v>-272981</v>
      </c>
      <c r="O36" s="27">
        <f t="shared" si="2"/>
        <v>-92330</v>
      </c>
      <c r="P36" s="27">
        <f t="shared" si="2"/>
        <v>-93165</v>
      </c>
      <c r="Q36" s="27">
        <f t="shared" si="2"/>
        <v>-95150</v>
      </c>
      <c r="R36" s="27">
        <f t="shared" si="2"/>
        <v>-280645</v>
      </c>
      <c r="S36" s="27">
        <f t="shared" si="2"/>
        <v>-94870</v>
      </c>
      <c r="T36" s="27">
        <f t="shared" si="2"/>
        <v>-96084</v>
      </c>
      <c r="U36" s="27">
        <f t="shared" si="2"/>
        <v>-96598</v>
      </c>
      <c r="V36" s="27">
        <f t="shared" si="2"/>
        <v>-287552</v>
      </c>
      <c r="W36" s="27">
        <f t="shared" si="2"/>
        <v>-1008450</v>
      </c>
      <c r="X36" s="27">
        <f t="shared" si="2"/>
        <v>-720898</v>
      </c>
      <c r="Y36" s="27">
        <f t="shared" si="2"/>
        <v>-287552</v>
      </c>
      <c r="Z36" s="28">
        <f>+IF(X36&lt;&gt;0,+(Y36/X36)*100,0)</f>
        <v>39.888028542179335</v>
      </c>
      <c r="AA36" s="29">
        <f>SUM(AA31:AA35)</f>
        <v>-720898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25405</v>
      </c>
      <c r="D38" s="31">
        <f>+D17+D27+D36</f>
        <v>0</v>
      </c>
      <c r="E38" s="32">
        <f t="shared" si="3"/>
        <v>-4561837</v>
      </c>
      <c r="F38" s="33">
        <f t="shared" si="3"/>
        <v>-33131</v>
      </c>
      <c r="G38" s="33">
        <f t="shared" si="3"/>
        <v>110895</v>
      </c>
      <c r="H38" s="33">
        <f t="shared" si="3"/>
        <v>1191837</v>
      </c>
      <c r="I38" s="33">
        <f t="shared" si="3"/>
        <v>-56736</v>
      </c>
      <c r="J38" s="33">
        <f t="shared" si="3"/>
        <v>1245996</v>
      </c>
      <c r="K38" s="33">
        <f t="shared" si="3"/>
        <v>-1204516</v>
      </c>
      <c r="L38" s="33">
        <f t="shared" si="3"/>
        <v>-104332</v>
      </c>
      <c r="M38" s="33">
        <f t="shared" si="3"/>
        <v>232197</v>
      </c>
      <c r="N38" s="33">
        <f t="shared" si="3"/>
        <v>-1076651</v>
      </c>
      <c r="O38" s="33">
        <f t="shared" si="3"/>
        <v>-158904</v>
      </c>
      <c r="P38" s="33">
        <f t="shared" si="3"/>
        <v>-69093</v>
      </c>
      <c r="Q38" s="33">
        <f t="shared" si="3"/>
        <v>25521</v>
      </c>
      <c r="R38" s="33">
        <f t="shared" si="3"/>
        <v>-202476</v>
      </c>
      <c r="S38" s="33">
        <f t="shared" si="3"/>
        <v>39615</v>
      </c>
      <c r="T38" s="33">
        <f t="shared" si="3"/>
        <v>-56736</v>
      </c>
      <c r="U38" s="33">
        <f t="shared" si="3"/>
        <v>1282796</v>
      </c>
      <c r="V38" s="33">
        <f t="shared" si="3"/>
        <v>1265675</v>
      </c>
      <c r="W38" s="33">
        <f t="shared" si="3"/>
        <v>1232544</v>
      </c>
      <c r="X38" s="33">
        <f t="shared" si="3"/>
        <v>-33131</v>
      </c>
      <c r="Y38" s="33">
        <f t="shared" si="3"/>
        <v>1265675</v>
      </c>
      <c r="Z38" s="34">
        <f>+IF(X38&lt;&gt;0,+(Y38/X38)*100,0)</f>
        <v>-3820.21369714165</v>
      </c>
      <c r="AA38" s="35">
        <f>+AA17+AA27+AA36</f>
        <v>-33131</v>
      </c>
    </row>
    <row r="39" spans="1:27" ht="13.5">
      <c r="A39" s="22" t="s">
        <v>59</v>
      </c>
      <c r="B39" s="16"/>
      <c r="C39" s="31">
        <v>524802</v>
      </c>
      <c r="D39" s="31"/>
      <c r="E39" s="32">
        <v>3472275</v>
      </c>
      <c r="F39" s="33">
        <v>97665</v>
      </c>
      <c r="G39" s="33">
        <v>97665</v>
      </c>
      <c r="H39" s="33">
        <v>208560</v>
      </c>
      <c r="I39" s="33">
        <v>1400397</v>
      </c>
      <c r="J39" s="33">
        <v>97665</v>
      </c>
      <c r="K39" s="33">
        <v>1343661</v>
      </c>
      <c r="L39" s="33">
        <v>139145</v>
      </c>
      <c r="M39" s="33">
        <v>34813</v>
      </c>
      <c r="N39" s="33">
        <v>1343661</v>
      </c>
      <c r="O39" s="33">
        <v>267010</v>
      </c>
      <c r="P39" s="33">
        <v>108106</v>
      </c>
      <c r="Q39" s="33">
        <v>39013</v>
      </c>
      <c r="R39" s="33">
        <v>267010</v>
      </c>
      <c r="S39" s="33">
        <v>64534</v>
      </c>
      <c r="T39" s="33">
        <v>104149</v>
      </c>
      <c r="U39" s="33">
        <v>47413</v>
      </c>
      <c r="V39" s="33">
        <v>64534</v>
      </c>
      <c r="W39" s="33">
        <v>97665</v>
      </c>
      <c r="X39" s="33">
        <v>97665</v>
      </c>
      <c r="Y39" s="33"/>
      <c r="Z39" s="34"/>
      <c r="AA39" s="35">
        <v>97665</v>
      </c>
    </row>
    <row r="40" spans="1:27" ht="13.5">
      <c r="A40" s="41" t="s">
        <v>60</v>
      </c>
      <c r="B40" s="42"/>
      <c r="C40" s="43">
        <v>550207</v>
      </c>
      <c r="D40" s="43"/>
      <c r="E40" s="44">
        <v>-1089562</v>
      </c>
      <c r="F40" s="45">
        <v>64534</v>
      </c>
      <c r="G40" s="45">
        <v>208560</v>
      </c>
      <c r="H40" s="45">
        <v>1400397</v>
      </c>
      <c r="I40" s="45">
        <v>1343661</v>
      </c>
      <c r="J40" s="45">
        <v>1343661</v>
      </c>
      <c r="K40" s="45">
        <v>139145</v>
      </c>
      <c r="L40" s="45">
        <v>34813</v>
      </c>
      <c r="M40" s="45">
        <v>267010</v>
      </c>
      <c r="N40" s="45">
        <v>267010</v>
      </c>
      <c r="O40" s="45">
        <v>108106</v>
      </c>
      <c r="P40" s="45">
        <v>39013</v>
      </c>
      <c r="Q40" s="45">
        <v>64534</v>
      </c>
      <c r="R40" s="45">
        <v>108106</v>
      </c>
      <c r="S40" s="45">
        <v>104149</v>
      </c>
      <c r="T40" s="45">
        <v>47413</v>
      </c>
      <c r="U40" s="45">
        <v>1330209</v>
      </c>
      <c r="V40" s="45">
        <v>1330209</v>
      </c>
      <c r="W40" s="45">
        <v>1330209</v>
      </c>
      <c r="X40" s="45">
        <v>64534</v>
      </c>
      <c r="Y40" s="45">
        <v>1265675</v>
      </c>
      <c r="Z40" s="46">
        <v>1961.25</v>
      </c>
      <c r="AA40" s="47">
        <v>64534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12669725</v>
      </c>
      <c r="D6" s="17"/>
      <c r="E6" s="18">
        <v>26218844</v>
      </c>
      <c r="F6" s="19">
        <v>26218844</v>
      </c>
      <c r="G6" s="19">
        <v>18151989</v>
      </c>
      <c r="H6" s="19">
        <v>-36398</v>
      </c>
      <c r="I6" s="19">
        <v>-1199977</v>
      </c>
      <c r="J6" s="19">
        <v>16915614</v>
      </c>
      <c r="K6" s="19">
        <v>7622678</v>
      </c>
      <c r="L6" s="19">
        <v>514503</v>
      </c>
      <c r="M6" s="19">
        <v>448711</v>
      </c>
      <c r="N6" s="19">
        <v>8585892</v>
      </c>
      <c r="O6" s="19">
        <v>417920</v>
      </c>
      <c r="P6" s="19">
        <v>404905</v>
      </c>
      <c r="Q6" s="19">
        <v>438949</v>
      </c>
      <c r="R6" s="19">
        <v>1261774</v>
      </c>
      <c r="S6" s="19">
        <v>438949</v>
      </c>
      <c r="T6" s="19">
        <v>437946</v>
      </c>
      <c r="U6" s="19">
        <v>422803</v>
      </c>
      <c r="V6" s="19">
        <v>1299698</v>
      </c>
      <c r="W6" s="19">
        <v>28062978</v>
      </c>
      <c r="X6" s="19">
        <v>26218844</v>
      </c>
      <c r="Y6" s="19">
        <v>1844134</v>
      </c>
      <c r="Z6" s="20">
        <v>7.03</v>
      </c>
      <c r="AA6" s="21">
        <v>26218844</v>
      </c>
    </row>
    <row r="7" spans="1:27" ht="13.5">
      <c r="A7" s="22" t="s">
        <v>34</v>
      </c>
      <c r="B7" s="16"/>
      <c r="C7" s="17">
        <v>92528793</v>
      </c>
      <c r="D7" s="17"/>
      <c r="E7" s="18">
        <v>79628008</v>
      </c>
      <c r="F7" s="19">
        <v>79628008</v>
      </c>
      <c r="G7" s="19">
        <v>6703963</v>
      </c>
      <c r="H7" s="19">
        <v>7095398</v>
      </c>
      <c r="I7" s="19">
        <v>7625325</v>
      </c>
      <c r="J7" s="19">
        <v>21424686</v>
      </c>
      <c r="K7" s="19">
        <v>13976968</v>
      </c>
      <c r="L7" s="19">
        <v>7814464</v>
      </c>
      <c r="M7" s="19">
        <v>8538957</v>
      </c>
      <c r="N7" s="19">
        <v>30330389</v>
      </c>
      <c r="O7" s="19">
        <v>13226170</v>
      </c>
      <c r="P7" s="19">
        <v>10096285</v>
      </c>
      <c r="Q7" s="19">
        <v>10137001</v>
      </c>
      <c r="R7" s="19">
        <v>33459456</v>
      </c>
      <c r="S7" s="19">
        <v>10137001</v>
      </c>
      <c r="T7" s="19">
        <v>8252075</v>
      </c>
      <c r="U7" s="19">
        <v>8590913</v>
      </c>
      <c r="V7" s="19">
        <v>26979989</v>
      </c>
      <c r="W7" s="19">
        <v>112194520</v>
      </c>
      <c r="X7" s="19">
        <v>79628008</v>
      </c>
      <c r="Y7" s="19">
        <v>32566512</v>
      </c>
      <c r="Z7" s="20">
        <v>40.9</v>
      </c>
      <c r="AA7" s="21">
        <v>79628008</v>
      </c>
    </row>
    <row r="8" spans="1:27" ht="13.5">
      <c r="A8" s="22" t="s">
        <v>35</v>
      </c>
      <c r="B8" s="16"/>
      <c r="C8" s="17">
        <v>2060939</v>
      </c>
      <c r="D8" s="17"/>
      <c r="E8" s="18">
        <v>1674950</v>
      </c>
      <c r="F8" s="19">
        <v>1674950</v>
      </c>
      <c r="G8" s="19">
        <v>966953</v>
      </c>
      <c r="H8" s="19">
        <v>764546</v>
      </c>
      <c r="I8" s="19">
        <v>386422</v>
      </c>
      <c r="J8" s="19">
        <v>2117921</v>
      </c>
      <c r="K8" s="19">
        <v>676340</v>
      </c>
      <c r="L8" s="19">
        <v>415397</v>
      </c>
      <c r="M8" s="19">
        <v>205800</v>
      </c>
      <c r="N8" s="19">
        <v>1297537</v>
      </c>
      <c r="O8" s="19">
        <v>951110</v>
      </c>
      <c r="P8" s="19">
        <v>886599</v>
      </c>
      <c r="Q8" s="19">
        <v>42562</v>
      </c>
      <c r="R8" s="19">
        <v>1880271</v>
      </c>
      <c r="S8" s="19">
        <v>42562</v>
      </c>
      <c r="T8" s="19">
        <v>379435</v>
      </c>
      <c r="U8" s="19">
        <v>19447</v>
      </c>
      <c r="V8" s="19">
        <v>441444</v>
      </c>
      <c r="W8" s="19">
        <v>5737173</v>
      </c>
      <c r="X8" s="19">
        <v>1674950</v>
      </c>
      <c r="Y8" s="19">
        <v>4062223</v>
      </c>
      <c r="Z8" s="20">
        <v>242.53</v>
      </c>
      <c r="AA8" s="21">
        <v>1674950</v>
      </c>
    </row>
    <row r="9" spans="1:27" ht="13.5">
      <c r="A9" s="22" t="s">
        <v>36</v>
      </c>
      <c r="B9" s="16"/>
      <c r="C9" s="17">
        <v>52996090</v>
      </c>
      <c r="D9" s="17"/>
      <c r="E9" s="18">
        <v>60797000</v>
      </c>
      <c r="F9" s="19">
        <v>60797000</v>
      </c>
      <c r="G9" s="19">
        <v>22828000</v>
      </c>
      <c r="H9" s="19">
        <v>250000</v>
      </c>
      <c r="I9" s="19"/>
      <c r="J9" s="19">
        <v>23078000</v>
      </c>
      <c r="K9" s="19">
        <v>2010000</v>
      </c>
      <c r="L9" s="19"/>
      <c r="M9" s="19">
        <v>18262000</v>
      </c>
      <c r="N9" s="19">
        <v>20272000</v>
      </c>
      <c r="O9" s="19">
        <v>1450000</v>
      </c>
      <c r="P9" s="19"/>
      <c r="Q9" s="19">
        <v>14685500</v>
      </c>
      <c r="R9" s="19">
        <v>16135500</v>
      </c>
      <c r="S9" s="19">
        <v>14685500</v>
      </c>
      <c r="T9" s="19"/>
      <c r="U9" s="19"/>
      <c r="V9" s="19">
        <v>14685500</v>
      </c>
      <c r="W9" s="19">
        <v>74171000</v>
      </c>
      <c r="X9" s="19">
        <v>60797000</v>
      </c>
      <c r="Y9" s="19">
        <v>13374000</v>
      </c>
      <c r="Z9" s="20">
        <v>22</v>
      </c>
      <c r="AA9" s="21">
        <v>60797000</v>
      </c>
    </row>
    <row r="10" spans="1:27" ht="13.5">
      <c r="A10" s="22" t="s">
        <v>37</v>
      </c>
      <c r="B10" s="16"/>
      <c r="C10" s="17">
        <v>21294402</v>
      </c>
      <c r="D10" s="17"/>
      <c r="E10" s="18">
        <v>23395000</v>
      </c>
      <c r="F10" s="19">
        <v>23395000</v>
      </c>
      <c r="G10" s="19">
        <v>15686000</v>
      </c>
      <c r="H10" s="19"/>
      <c r="I10" s="19"/>
      <c r="J10" s="19">
        <v>15686000</v>
      </c>
      <c r="K10" s="19">
        <v>1000000</v>
      </c>
      <c r="L10" s="19"/>
      <c r="M10" s="19">
        <v>5349000</v>
      </c>
      <c r="N10" s="19">
        <v>6349000</v>
      </c>
      <c r="O10" s="19"/>
      <c r="P10" s="19">
        <v>1130000</v>
      </c>
      <c r="Q10" s="19"/>
      <c r="R10" s="19">
        <v>1130000</v>
      </c>
      <c r="S10" s="19"/>
      <c r="T10" s="19"/>
      <c r="U10" s="19"/>
      <c r="V10" s="19"/>
      <c r="W10" s="19">
        <v>23165000</v>
      </c>
      <c r="X10" s="19">
        <v>23395000</v>
      </c>
      <c r="Y10" s="19">
        <v>-230000</v>
      </c>
      <c r="Z10" s="20">
        <v>-0.98</v>
      </c>
      <c r="AA10" s="21">
        <v>23395000</v>
      </c>
    </row>
    <row r="11" spans="1:27" ht="13.5">
      <c r="A11" s="22" t="s">
        <v>38</v>
      </c>
      <c r="B11" s="16"/>
      <c r="C11" s="17">
        <v>11264426</v>
      </c>
      <c r="D11" s="17"/>
      <c r="E11" s="18">
        <v>11200000</v>
      </c>
      <c r="F11" s="19">
        <v>11200000</v>
      </c>
      <c r="G11" s="19">
        <v>1003439</v>
      </c>
      <c r="H11" s="19">
        <v>1033769</v>
      </c>
      <c r="I11" s="19">
        <v>1022108</v>
      </c>
      <c r="J11" s="19">
        <v>3059316</v>
      </c>
      <c r="K11" s="19">
        <v>1059926</v>
      </c>
      <c r="L11" s="19">
        <v>885336</v>
      </c>
      <c r="M11" s="19">
        <v>1178655</v>
      </c>
      <c r="N11" s="19">
        <v>3123917</v>
      </c>
      <c r="O11" s="19">
        <v>1098717</v>
      </c>
      <c r="P11" s="19">
        <v>841338</v>
      </c>
      <c r="Q11" s="19">
        <v>946591</v>
      </c>
      <c r="R11" s="19">
        <v>2886646</v>
      </c>
      <c r="S11" s="19">
        <v>946591</v>
      </c>
      <c r="T11" s="19">
        <v>966717</v>
      </c>
      <c r="U11" s="19">
        <v>742531</v>
      </c>
      <c r="V11" s="19">
        <v>2655839</v>
      </c>
      <c r="W11" s="19">
        <v>11725718</v>
      </c>
      <c r="X11" s="19">
        <v>11200000</v>
      </c>
      <c r="Y11" s="19">
        <v>525718</v>
      </c>
      <c r="Z11" s="20">
        <v>4.69</v>
      </c>
      <c r="AA11" s="21">
        <v>11200000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-208390759</v>
      </c>
      <c r="D14" s="17"/>
      <c r="E14" s="18">
        <v>-171720908</v>
      </c>
      <c r="F14" s="19">
        <v>-171720908</v>
      </c>
      <c r="G14" s="19">
        <v>-12422108</v>
      </c>
      <c r="H14" s="19">
        <v>-18136600</v>
      </c>
      <c r="I14" s="19">
        <v>-17034960</v>
      </c>
      <c r="J14" s="19">
        <v>-47593668</v>
      </c>
      <c r="K14" s="19">
        <v>-17637088</v>
      </c>
      <c r="L14" s="19">
        <v>-15660444</v>
      </c>
      <c r="M14" s="19">
        <v>-17339894</v>
      </c>
      <c r="N14" s="19">
        <v>-50637426</v>
      </c>
      <c r="O14" s="19">
        <v>-11963033</v>
      </c>
      <c r="P14" s="19">
        <v>-15641605</v>
      </c>
      <c r="Q14" s="19">
        <v>-9504240</v>
      </c>
      <c r="R14" s="19">
        <v>-37108878</v>
      </c>
      <c r="S14" s="19">
        <v>-9504240</v>
      </c>
      <c r="T14" s="19">
        <v>-14803553</v>
      </c>
      <c r="U14" s="19">
        <v>-18396598</v>
      </c>
      <c r="V14" s="19">
        <v>-42704391</v>
      </c>
      <c r="W14" s="19">
        <v>-178044363</v>
      </c>
      <c r="X14" s="19">
        <v>-171720908</v>
      </c>
      <c r="Y14" s="19">
        <v>-6323455</v>
      </c>
      <c r="Z14" s="20">
        <v>3.68</v>
      </c>
      <c r="AA14" s="21">
        <v>-171720908</v>
      </c>
    </row>
    <row r="15" spans="1:27" ht="13.5">
      <c r="A15" s="22" t="s">
        <v>42</v>
      </c>
      <c r="B15" s="16"/>
      <c r="C15" s="17">
        <v>-11934139</v>
      </c>
      <c r="D15" s="17"/>
      <c r="E15" s="18"/>
      <c r="F15" s="19"/>
      <c r="G15" s="19"/>
      <c r="H15" s="19">
        <v>-680245</v>
      </c>
      <c r="I15" s="19">
        <v>-659607</v>
      </c>
      <c r="J15" s="19">
        <v>-1339852</v>
      </c>
      <c r="K15" s="19">
        <v>-10612</v>
      </c>
      <c r="L15" s="19">
        <v>-1211</v>
      </c>
      <c r="M15" s="19">
        <v>-6103</v>
      </c>
      <c r="N15" s="19">
        <v>-17926</v>
      </c>
      <c r="O15" s="19">
        <v>-864</v>
      </c>
      <c r="P15" s="19">
        <v>-4628</v>
      </c>
      <c r="Q15" s="19">
        <v>-3474</v>
      </c>
      <c r="R15" s="19">
        <v>-8966</v>
      </c>
      <c r="S15" s="19">
        <v>-3474</v>
      </c>
      <c r="T15" s="19">
        <v>-44173</v>
      </c>
      <c r="U15" s="19">
        <v>-44156</v>
      </c>
      <c r="V15" s="19">
        <v>-91803</v>
      </c>
      <c r="W15" s="19">
        <v>-1458547</v>
      </c>
      <c r="X15" s="19"/>
      <c r="Y15" s="19">
        <v>-1458547</v>
      </c>
      <c r="Z15" s="20"/>
      <c r="AA15" s="21"/>
    </row>
    <row r="16" spans="1:27" ht="13.5">
      <c r="A16" s="22" t="s">
        <v>43</v>
      </c>
      <c r="B16" s="16"/>
      <c r="C16" s="17">
        <v>-12257877</v>
      </c>
      <c r="D16" s="17"/>
      <c r="E16" s="18">
        <v>-6830000</v>
      </c>
      <c r="F16" s="19">
        <v>-6830000</v>
      </c>
      <c r="G16" s="19">
        <v>-1202315</v>
      </c>
      <c r="H16" s="19">
        <v>-1207243</v>
      </c>
      <c r="I16" s="19">
        <v>-1219859</v>
      </c>
      <c r="J16" s="19">
        <v>-3629417</v>
      </c>
      <c r="K16" s="19">
        <v>-1124201</v>
      </c>
      <c r="L16" s="19">
        <v>-1536317</v>
      </c>
      <c r="M16" s="19">
        <v>-1972736</v>
      </c>
      <c r="N16" s="19">
        <v>-4633254</v>
      </c>
      <c r="O16" s="19">
        <v>-1342361</v>
      </c>
      <c r="P16" s="19">
        <v>-1838480</v>
      </c>
      <c r="Q16" s="19">
        <v>-1269176</v>
      </c>
      <c r="R16" s="19">
        <v>-4450017</v>
      </c>
      <c r="S16" s="19">
        <v>-1269176</v>
      </c>
      <c r="T16" s="19">
        <v>-1481362</v>
      </c>
      <c r="U16" s="19">
        <v>-1694860</v>
      </c>
      <c r="V16" s="19">
        <v>-4445398</v>
      </c>
      <c r="W16" s="19">
        <v>-17158086</v>
      </c>
      <c r="X16" s="19">
        <v>-6830000</v>
      </c>
      <c r="Y16" s="19">
        <v>-10328086</v>
      </c>
      <c r="Z16" s="20">
        <v>151.22</v>
      </c>
      <c r="AA16" s="21">
        <v>-6830000</v>
      </c>
    </row>
    <row r="17" spans="1:27" ht="13.5">
      <c r="A17" s="23" t="s">
        <v>44</v>
      </c>
      <c r="B17" s="24"/>
      <c r="C17" s="25">
        <f aca="true" t="shared" si="0" ref="C17:Y17">SUM(C6:C16)</f>
        <v>-39768400</v>
      </c>
      <c r="D17" s="25">
        <f>SUM(D6:D16)</f>
        <v>0</v>
      </c>
      <c r="E17" s="26">
        <f t="shared" si="0"/>
        <v>24362894</v>
      </c>
      <c r="F17" s="27">
        <f t="shared" si="0"/>
        <v>24362894</v>
      </c>
      <c r="G17" s="27">
        <f t="shared" si="0"/>
        <v>51715921</v>
      </c>
      <c r="H17" s="27">
        <f t="shared" si="0"/>
        <v>-10916773</v>
      </c>
      <c r="I17" s="27">
        <f t="shared" si="0"/>
        <v>-11080548</v>
      </c>
      <c r="J17" s="27">
        <f t="shared" si="0"/>
        <v>29718600</v>
      </c>
      <c r="K17" s="27">
        <f t="shared" si="0"/>
        <v>7574011</v>
      </c>
      <c r="L17" s="27">
        <f t="shared" si="0"/>
        <v>-7568272</v>
      </c>
      <c r="M17" s="27">
        <f t="shared" si="0"/>
        <v>14664390</v>
      </c>
      <c r="N17" s="27">
        <f t="shared" si="0"/>
        <v>14670129</v>
      </c>
      <c r="O17" s="27">
        <f t="shared" si="0"/>
        <v>3837659</v>
      </c>
      <c r="P17" s="27">
        <f t="shared" si="0"/>
        <v>-4125586</v>
      </c>
      <c r="Q17" s="27">
        <f t="shared" si="0"/>
        <v>15473713</v>
      </c>
      <c r="R17" s="27">
        <f t="shared" si="0"/>
        <v>15185786</v>
      </c>
      <c r="S17" s="27">
        <f t="shared" si="0"/>
        <v>15473713</v>
      </c>
      <c r="T17" s="27">
        <f t="shared" si="0"/>
        <v>-6292915</v>
      </c>
      <c r="U17" s="27">
        <f t="shared" si="0"/>
        <v>-10359920</v>
      </c>
      <c r="V17" s="27">
        <f t="shared" si="0"/>
        <v>-1179122</v>
      </c>
      <c r="W17" s="27">
        <f t="shared" si="0"/>
        <v>58395393</v>
      </c>
      <c r="X17" s="27">
        <f t="shared" si="0"/>
        <v>24362894</v>
      </c>
      <c r="Y17" s="27">
        <f t="shared" si="0"/>
        <v>34032499</v>
      </c>
      <c r="Z17" s="28">
        <f>+IF(X17&lt;&gt;0,+(Y17/X17)*100,0)</f>
        <v>139.6898865955744</v>
      </c>
      <c r="AA17" s="29">
        <f>SUM(AA6:AA16)</f>
        <v>24362894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2373040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-11689</v>
      </c>
      <c r="H22" s="19">
        <v>3249</v>
      </c>
      <c r="I22" s="19">
        <v>237637</v>
      </c>
      <c r="J22" s="19">
        <v>229197</v>
      </c>
      <c r="K22" s="19">
        <v>59655</v>
      </c>
      <c r="L22" s="19"/>
      <c r="M22" s="36"/>
      <c r="N22" s="19">
        <v>59655</v>
      </c>
      <c r="O22" s="19"/>
      <c r="P22" s="19"/>
      <c r="Q22" s="19"/>
      <c r="R22" s="19"/>
      <c r="S22" s="19"/>
      <c r="T22" s="36"/>
      <c r="U22" s="19"/>
      <c r="V22" s="19"/>
      <c r="W22" s="19">
        <v>288852</v>
      </c>
      <c r="X22" s="19"/>
      <c r="Y22" s="19">
        <v>288852</v>
      </c>
      <c r="Z22" s="20"/>
      <c r="AA22" s="21"/>
    </row>
    <row r="23" spans="1:27" ht="13.5">
      <c r="A23" s="22" t="s">
        <v>48</v>
      </c>
      <c r="B23" s="16"/>
      <c r="C23" s="40">
        <v>-382514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66978</v>
      </c>
      <c r="F24" s="19">
        <v>66978</v>
      </c>
      <c r="G24" s="19"/>
      <c r="H24" s="19"/>
      <c r="I24" s="19"/>
      <c r="J24" s="19"/>
      <c r="K24" s="19"/>
      <c r="L24" s="19"/>
      <c r="M24" s="19"/>
      <c r="N24" s="19"/>
      <c r="O24" s="19"/>
      <c r="P24" s="19">
        <v>2207227</v>
      </c>
      <c r="Q24" s="19">
        <v>8710</v>
      </c>
      <c r="R24" s="19">
        <v>2215937</v>
      </c>
      <c r="S24" s="19">
        <v>8710</v>
      </c>
      <c r="T24" s="19"/>
      <c r="U24" s="19"/>
      <c r="V24" s="19">
        <v>8710</v>
      </c>
      <c r="W24" s="19">
        <v>2224647</v>
      </c>
      <c r="X24" s="19">
        <v>66978</v>
      </c>
      <c r="Y24" s="19">
        <v>2157669</v>
      </c>
      <c r="Z24" s="20">
        <v>3221.46</v>
      </c>
      <c r="AA24" s="21">
        <v>66978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38676344</v>
      </c>
      <c r="D26" s="17"/>
      <c r="E26" s="18"/>
      <c r="F26" s="19"/>
      <c r="G26" s="19">
        <v>-2444794</v>
      </c>
      <c r="H26" s="19">
        <v>-1409357</v>
      </c>
      <c r="I26" s="19">
        <v>-528111</v>
      </c>
      <c r="J26" s="19">
        <v>-4382262</v>
      </c>
      <c r="K26" s="19">
        <v>199858</v>
      </c>
      <c r="L26" s="19">
        <v>-2940782</v>
      </c>
      <c r="M26" s="19">
        <v>-3448377</v>
      </c>
      <c r="N26" s="19">
        <v>-6189301</v>
      </c>
      <c r="O26" s="19">
        <v>-1791058</v>
      </c>
      <c r="P26" s="19">
        <v>-3099054</v>
      </c>
      <c r="Q26" s="19">
        <v>-553857</v>
      </c>
      <c r="R26" s="19">
        <v>-5443969</v>
      </c>
      <c r="S26" s="19">
        <v>-553857</v>
      </c>
      <c r="T26" s="19">
        <v>-3620615</v>
      </c>
      <c r="U26" s="19">
        <v>-5583849</v>
      </c>
      <c r="V26" s="19">
        <v>-9758321</v>
      </c>
      <c r="W26" s="19">
        <v>-25773853</v>
      </c>
      <c r="X26" s="19"/>
      <c r="Y26" s="19">
        <v>-25773853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40666870</v>
      </c>
      <c r="D27" s="25">
        <f>SUM(D21:D26)</f>
        <v>0</v>
      </c>
      <c r="E27" s="26">
        <f t="shared" si="1"/>
        <v>66978</v>
      </c>
      <c r="F27" s="27">
        <f t="shared" si="1"/>
        <v>66978</v>
      </c>
      <c r="G27" s="27">
        <f t="shared" si="1"/>
        <v>-2456483</v>
      </c>
      <c r="H27" s="27">
        <f t="shared" si="1"/>
        <v>-1406108</v>
      </c>
      <c r="I27" s="27">
        <f t="shared" si="1"/>
        <v>-290474</v>
      </c>
      <c r="J27" s="27">
        <f t="shared" si="1"/>
        <v>-4153065</v>
      </c>
      <c r="K27" s="27">
        <f t="shared" si="1"/>
        <v>259513</v>
      </c>
      <c r="L27" s="27">
        <f t="shared" si="1"/>
        <v>-2940782</v>
      </c>
      <c r="M27" s="27">
        <f t="shared" si="1"/>
        <v>-3448377</v>
      </c>
      <c r="N27" s="27">
        <f t="shared" si="1"/>
        <v>-6129646</v>
      </c>
      <c r="O27" s="27">
        <f t="shared" si="1"/>
        <v>-1791058</v>
      </c>
      <c r="P27" s="27">
        <f t="shared" si="1"/>
        <v>-891827</v>
      </c>
      <c r="Q27" s="27">
        <f t="shared" si="1"/>
        <v>-545147</v>
      </c>
      <c r="R27" s="27">
        <f t="shared" si="1"/>
        <v>-3228032</v>
      </c>
      <c r="S27" s="27">
        <f t="shared" si="1"/>
        <v>-545147</v>
      </c>
      <c r="T27" s="27">
        <f t="shared" si="1"/>
        <v>-3620615</v>
      </c>
      <c r="U27" s="27">
        <f t="shared" si="1"/>
        <v>-5583849</v>
      </c>
      <c r="V27" s="27">
        <f t="shared" si="1"/>
        <v>-9749611</v>
      </c>
      <c r="W27" s="27">
        <f t="shared" si="1"/>
        <v>-23260354</v>
      </c>
      <c r="X27" s="27">
        <f t="shared" si="1"/>
        <v>66978</v>
      </c>
      <c r="Y27" s="27">
        <f t="shared" si="1"/>
        <v>-23327332</v>
      </c>
      <c r="Z27" s="28">
        <f>+IF(X27&lt;&gt;0,+(Y27/X27)*100,0)</f>
        <v>-34828.34960733375</v>
      </c>
      <c r="AA27" s="29">
        <f>SUM(AA21:AA26)</f>
        <v>66978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-972378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38072</v>
      </c>
      <c r="D33" s="17"/>
      <c r="E33" s="18"/>
      <c r="F33" s="19"/>
      <c r="G33" s="19">
        <v>-5131</v>
      </c>
      <c r="H33" s="36">
        <v>799</v>
      </c>
      <c r="I33" s="36">
        <v>-256</v>
      </c>
      <c r="J33" s="36">
        <v>-4588</v>
      </c>
      <c r="K33" s="19">
        <v>-4351</v>
      </c>
      <c r="L33" s="19"/>
      <c r="M33" s="19"/>
      <c r="N33" s="19">
        <v>-4351</v>
      </c>
      <c r="O33" s="36"/>
      <c r="P33" s="36">
        <v>3311</v>
      </c>
      <c r="Q33" s="36">
        <v>-15236</v>
      </c>
      <c r="R33" s="19">
        <v>-11925</v>
      </c>
      <c r="S33" s="19">
        <v>-15236</v>
      </c>
      <c r="T33" s="19"/>
      <c r="U33" s="19"/>
      <c r="V33" s="36">
        <v>-15236</v>
      </c>
      <c r="W33" s="36">
        <v>-36100</v>
      </c>
      <c r="X33" s="36"/>
      <c r="Y33" s="19">
        <v>-36100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116231</v>
      </c>
      <c r="D35" s="17"/>
      <c r="E35" s="18"/>
      <c r="F35" s="19"/>
      <c r="G35" s="19">
        <v>-1282491</v>
      </c>
      <c r="H35" s="19"/>
      <c r="I35" s="19"/>
      <c r="J35" s="19">
        <v>-1282491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-1282491</v>
      </c>
      <c r="X35" s="19"/>
      <c r="Y35" s="19">
        <v>-1282491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-818075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-1287622</v>
      </c>
      <c r="H36" s="27">
        <f t="shared" si="2"/>
        <v>799</v>
      </c>
      <c r="I36" s="27">
        <f t="shared" si="2"/>
        <v>-256</v>
      </c>
      <c r="J36" s="27">
        <f t="shared" si="2"/>
        <v>-1287079</v>
      </c>
      <c r="K36" s="27">
        <f t="shared" si="2"/>
        <v>-4351</v>
      </c>
      <c r="L36" s="27">
        <f t="shared" si="2"/>
        <v>0</v>
      </c>
      <c r="M36" s="27">
        <f t="shared" si="2"/>
        <v>0</v>
      </c>
      <c r="N36" s="27">
        <f t="shared" si="2"/>
        <v>-4351</v>
      </c>
      <c r="O36" s="27">
        <f t="shared" si="2"/>
        <v>0</v>
      </c>
      <c r="P36" s="27">
        <f t="shared" si="2"/>
        <v>3311</v>
      </c>
      <c r="Q36" s="27">
        <f t="shared" si="2"/>
        <v>-15236</v>
      </c>
      <c r="R36" s="27">
        <f t="shared" si="2"/>
        <v>-11925</v>
      </c>
      <c r="S36" s="27">
        <f t="shared" si="2"/>
        <v>-15236</v>
      </c>
      <c r="T36" s="27">
        <f t="shared" si="2"/>
        <v>0</v>
      </c>
      <c r="U36" s="27">
        <f t="shared" si="2"/>
        <v>0</v>
      </c>
      <c r="V36" s="27">
        <f t="shared" si="2"/>
        <v>-15236</v>
      </c>
      <c r="W36" s="27">
        <f t="shared" si="2"/>
        <v>-1318591</v>
      </c>
      <c r="X36" s="27">
        <f t="shared" si="2"/>
        <v>0</v>
      </c>
      <c r="Y36" s="27">
        <f t="shared" si="2"/>
        <v>-1318591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80395</v>
      </c>
      <c r="D38" s="31">
        <f>+D17+D27+D36</f>
        <v>0</v>
      </c>
      <c r="E38" s="32">
        <f t="shared" si="3"/>
        <v>24429872</v>
      </c>
      <c r="F38" s="33">
        <f t="shared" si="3"/>
        <v>24429872</v>
      </c>
      <c r="G38" s="33">
        <f t="shared" si="3"/>
        <v>47971816</v>
      </c>
      <c r="H38" s="33">
        <f t="shared" si="3"/>
        <v>-12322082</v>
      </c>
      <c r="I38" s="33">
        <f t="shared" si="3"/>
        <v>-11371278</v>
      </c>
      <c r="J38" s="33">
        <f t="shared" si="3"/>
        <v>24278456</v>
      </c>
      <c r="K38" s="33">
        <f t="shared" si="3"/>
        <v>7829173</v>
      </c>
      <c r="L38" s="33">
        <f t="shared" si="3"/>
        <v>-10509054</v>
      </c>
      <c r="M38" s="33">
        <f t="shared" si="3"/>
        <v>11216013</v>
      </c>
      <c r="N38" s="33">
        <f t="shared" si="3"/>
        <v>8536132</v>
      </c>
      <c r="O38" s="33">
        <f t="shared" si="3"/>
        <v>2046601</v>
      </c>
      <c r="P38" s="33">
        <f t="shared" si="3"/>
        <v>-5014102</v>
      </c>
      <c r="Q38" s="33">
        <f t="shared" si="3"/>
        <v>14913330</v>
      </c>
      <c r="R38" s="33">
        <f t="shared" si="3"/>
        <v>11945829</v>
      </c>
      <c r="S38" s="33">
        <f t="shared" si="3"/>
        <v>14913330</v>
      </c>
      <c r="T38" s="33">
        <f t="shared" si="3"/>
        <v>-9913530</v>
      </c>
      <c r="U38" s="33">
        <f t="shared" si="3"/>
        <v>-15943769</v>
      </c>
      <c r="V38" s="33">
        <f t="shared" si="3"/>
        <v>-10943969</v>
      </c>
      <c r="W38" s="33">
        <f t="shared" si="3"/>
        <v>33816448</v>
      </c>
      <c r="X38" s="33">
        <f t="shared" si="3"/>
        <v>24429872</v>
      </c>
      <c r="Y38" s="33">
        <f t="shared" si="3"/>
        <v>9386576</v>
      </c>
      <c r="Z38" s="34">
        <f>+IF(X38&lt;&gt;0,+(Y38/X38)*100,0)</f>
        <v>38.422534510209466</v>
      </c>
      <c r="AA38" s="35">
        <f>+AA17+AA27+AA36</f>
        <v>24429872</v>
      </c>
    </row>
    <row r="39" spans="1:27" ht="13.5">
      <c r="A39" s="22" t="s">
        <v>59</v>
      </c>
      <c r="B39" s="16"/>
      <c r="C39" s="31">
        <v>1123773</v>
      </c>
      <c r="D39" s="31"/>
      <c r="E39" s="32">
        <v>11465754</v>
      </c>
      <c r="F39" s="33">
        <v>11465754</v>
      </c>
      <c r="G39" s="33">
        <v>1204168</v>
      </c>
      <c r="H39" s="33">
        <v>49175984</v>
      </c>
      <c r="I39" s="33">
        <v>36853902</v>
      </c>
      <c r="J39" s="33">
        <v>1204168</v>
      </c>
      <c r="K39" s="33">
        <v>25482624</v>
      </c>
      <c r="L39" s="33">
        <v>33311797</v>
      </c>
      <c r="M39" s="33">
        <v>22802743</v>
      </c>
      <c r="N39" s="33">
        <v>25482624</v>
      </c>
      <c r="O39" s="33">
        <v>34018756</v>
      </c>
      <c r="P39" s="33">
        <v>36065357</v>
      </c>
      <c r="Q39" s="33">
        <v>31051255</v>
      </c>
      <c r="R39" s="33">
        <v>34018756</v>
      </c>
      <c r="S39" s="33">
        <v>45964585</v>
      </c>
      <c r="T39" s="33">
        <v>60877915</v>
      </c>
      <c r="U39" s="33">
        <v>50964385</v>
      </c>
      <c r="V39" s="33">
        <v>45964585</v>
      </c>
      <c r="W39" s="33">
        <v>1204168</v>
      </c>
      <c r="X39" s="33">
        <v>11465754</v>
      </c>
      <c r="Y39" s="33">
        <v>-10261586</v>
      </c>
      <c r="Z39" s="34">
        <v>-89.5</v>
      </c>
      <c r="AA39" s="35">
        <v>11465754</v>
      </c>
    </row>
    <row r="40" spans="1:27" ht="13.5">
      <c r="A40" s="41" t="s">
        <v>60</v>
      </c>
      <c r="B40" s="42"/>
      <c r="C40" s="43">
        <v>1204168</v>
      </c>
      <c r="D40" s="43"/>
      <c r="E40" s="44">
        <v>35895626</v>
      </c>
      <c r="F40" s="45">
        <v>35895626</v>
      </c>
      <c r="G40" s="45">
        <v>49175984</v>
      </c>
      <c r="H40" s="45">
        <v>36853902</v>
      </c>
      <c r="I40" s="45">
        <v>25482624</v>
      </c>
      <c r="J40" s="45">
        <v>25482624</v>
      </c>
      <c r="K40" s="45">
        <v>33311797</v>
      </c>
      <c r="L40" s="45">
        <v>22802743</v>
      </c>
      <c r="M40" s="45">
        <v>34018756</v>
      </c>
      <c r="N40" s="45">
        <v>34018756</v>
      </c>
      <c r="O40" s="45">
        <v>36065357</v>
      </c>
      <c r="P40" s="45">
        <v>31051255</v>
      </c>
      <c r="Q40" s="45">
        <v>45964585</v>
      </c>
      <c r="R40" s="45">
        <v>36065357</v>
      </c>
      <c r="S40" s="45">
        <v>60877915</v>
      </c>
      <c r="T40" s="45">
        <v>50964385</v>
      </c>
      <c r="U40" s="45">
        <v>35020616</v>
      </c>
      <c r="V40" s="45">
        <v>35020616</v>
      </c>
      <c r="W40" s="45">
        <v>35020616</v>
      </c>
      <c r="X40" s="45">
        <v>35895626</v>
      </c>
      <c r="Y40" s="45">
        <v>-875010</v>
      </c>
      <c r="Z40" s="46">
        <v>-2.44</v>
      </c>
      <c r="AA40" s="47">
        <v>35895626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3635735</v>
      </c>
      <c r="D6" s="17"/>
      <c r="E6" s="18">
        <v>4059440</v>
      </c>
      <c r="F6" s="19">
        <v>1928999</v>
      </c>
      <c r="G6" s="19">
        <v>54815</v>
      </c>
      <c r="H6" s="19">
        <v>31733</v>
      </c>
      <c r="I6" s="19">
        <v>42504</v>
      </c>
      <c r="J6" s="19">
        <v>129052</v>
      </c>
      <c r="K6" s="19">
        <v>80108</v>
      </c>
      <c r="L6" s="19">
        <v>106002</v>
      </c>
      <c r="M6" s="19">
        <v>169215</v>
      </c>
      <c r="N6" s="19">
        <v>355325</v>
      </c>
      <c r="O6" s="19">
        <v>22117</v>
      </c>
      <c r="P6" s="19">
        <v>46540</v>
      </c>
      <c r="Q6" s="19">
        <v>53725</v>
      </c>
      <c r="R6" s="19">
        <v>122382</v>
      </c>
      <c r="S6" s="19">
        <v>53725</v>
      </c>
      <c r="T6" s="19">
        <v>59617</v>
      </c>
      <c r="U6" s="19">
        <v>432310</v>
      </c>
      <c r="V6" s="19">
        <v>545652</v>
      </c>
      <c r="W6" s="19">
        <v>1152411</v>
      </c>
      <c r="X6" s="19">
        <v>1928999</v>
      </c>
      <c r="Y6" s="19">
        <v>-776588</v>
      </c>
      <c r="Z6" s="20">
        <v>-40.26</v>
      </c>
      <c r="AA6" s="21">
        <v>1928999</v>
      </c>
    </row>
    <row r="7" spans="1:27" ht="13.5">
      <c r="A7" s="22" t="s">
        <v>34</v>
      </c>
      <c r="B7" s="16"/>
      <c r="C7" s="17"/>
      <c r="D7" s="17"/>
      <c r="E7" s="18">
        <v>9313295</v>
      </c>
      <c r="F7" s="19">
        <v>3336000</v>
      </c>
      <c r="G7" s="19">
        <v>199901</v>
      </c>
      <c r="H7" s="19">
        <v>565278</v>
      </c>
      <c r="I7" s="19">
        <v>345318</v>
      </c>
      <c r="J7" s="19">
        <v>1110497</v>
      </c>
      <c r="K7" s="19">
        <v>363021</v>
      </c>
      <c r="L7" s="19">
        <v>241555</v>
      </c>
      <c r="M7" s="19">
        <v>769392</v>
      </c>
      <c r="N7" s="19">
        <v>1373968</v>
      </c>
      <c r="O7" s="19">
        <v>216463</v>
      </c>
      <c r="P7" s="19">
        <v>634356</v>
      </c>
      <c r="Q7" s="19">
        <v>133984</v>
      </c>
      <c r="R7" s="19">
        <v>984803</v>
      </c>
      <c r="S7" s="19">
        <v>133984</v>
      </c>
      <c r="T7" s="19">
        <v>495869</v>
      </c>
      <c r="U7" s="19">
        <v>311635</v>
      </c>
      <c r="V7" s="19">
        <v>941488</v>
      </c>
      <c r="W7" s="19">
        <v>4410756</v>
      </c>
      <c r="X7" s="19">
        <v>3336000</v>
      </c>
      <c r="Y7" s="19">
        <v>1074756</v>
      </c>
      <c r="Z7" s="20">
        <v>32.22</v>
      </c>
      <c r="AA7" s="21">
        <v>3336000</v>
      </c>
    </row>
    <row r="8" spans="1:27" ht="13.5">
      <c r="A8" s="22" t="s">
        <v>35</v>
      </c>
      <c r="B8" s="16"/>
      <c r="C8" s="17"/>
      <c r="D8" s="17"/>
      <c r="E8" s="18">
        <v>6293431</v>
      </c>
      <c r="F8" s="19">
        <v>9958000</v>
      </c>
      <c r="G8" s="19">
        <v>259708</v>
      </c>
      <c r="H8" s="19">
        <v>231801</v>
      </c>
      <c r="I8" s="19">
        <v>231629</v>
      </c>
      <c r="J8" s="19">
        <v>723138</v>
      </c>
      <c r="K8" s="19">
        <v>174356</v>
      </c>
      <c r="L8" s="19">
        <v>253244</v>
      </c>
      <c r="M8" s="19">
        <v>210069</v>
      </c>
      <c r="N8" s="19">
        <v>637669</v>
      </c>
      <c r="O8" s="19">
        <v>223914</v>
      </c>
      <c r="P8" s="19">
        <v>391418</v>
      </c>
      <c r="Q8" s="19">
        <v>212300</v>
      </c>
      <c r="R8" s="19">
        <v>827632</v>
      </c>
      <c r="S8" s="19">
        <v>150322</v>
      </c>
      <c r="T8" s="19">
        <v>297155</v>
      </c>
      <c r="U8" s="19">
        <v>448347</v>
      </c>
      <c r="V8" s="19">
        <v>895824</v>
      </c>
      <c r="W8" s="19">
        <v>3084263</v>
      </c>
      <c r="X8" s="19">
        <v>9958000</v>
      </c>
      <c r="Y8" s="19">
        <v>-6873737</v>
      </c>
      <c r="Z8" s="20">
        <v>-69.03</v>
      </c>
      <c r="AA8" s="21">
        <v>9958000</v>
      </c>
    </row>
    <row r="9" spans="1:27" ht="13.5">
      <c r="A9" s="22" t="s">
        <v>36</v>
      </c>
      <c r="B9" s="16"/>
      <c r="C9" s="17">
        <v>20513769</v>
      </c>
      <c r="D9" s="17"/>
      <c r="E9" s="18">
        <v>24690000</v>
      </c>
      <c r="F9" s="19">
        <v>26190000</v>
      </c>
      <c r="G9" s="19">
        <v>8426000</v>
      </c>
      <c r="H9" s="19">
        <v>2260000</v>
      </c>
      <c r="I9" s="19">
        <v>427000</v>
      </c>
      <c r="J9" s="19">
        <v>11113000</v>
      </c>
      <c r="K9" s="19"/>
      <c r="L9" s="19"/>
      <c r="M9" s="19">
        <v>6979000</v>
      </c>
      <c r="N9" s="19">
        <v>6979000</v>
      </c>
      <c r="O9" s="19"/>
      <c r="P9" s="19">
        <v>750000</v>
      </c>
      <c r="Q9" s="19">
        <v>5483000</v>
      </c>
      <c r="R9" s="19">
        <v>6233000</v>
      </c>
      <c r="S9" s="19"/>
      <c r="T9" s="19"/>
      <c r="U9" s="19"/>
      <c r="V9" s="19"/>
      <c r="W9" s="19">
        <v>24325000</v>
      </c>
      <c r="X9" s="19">
        <v>26190000</v>
      </c>
      <c r="Y9" s="19">
        <v>-1865000</v>
      </c>
      <c r="Z9" s="20">
        <v>-7.12</v>
      </c>
      <c r="AA9" s="21">
        <v>26190000</v>
      </c>
    </row>
    <row r="10" spans="1:27" ht="13.5">
      <c r="A10" s="22" t="s">
        <v>37</v>
      </c>
      <c r="B10" s="16"/>
      <c r="C10" s="17">
        <v>18171830</v>
      </c>
      <c r="D10" s="17"/>
      <c r="E10" s="18">
        <v>14904880</v>
      </c>
      <c r="F10" s="19">
        <v>14905000</v>
      </c>
      <c r="G10" s="19">
        <v>4601000</v>
      </c>
      <c r="H10" s="19"/>
      <c r="I10" s="19"/>
      <c r="J10" s="19">
        <v>4601000</v>
      </c>
      <c r="K10" s="19"/>
      <c r="L10" s="19"/>
      <c r="M10" s="19">
        <v>5601000</v>
      </c>
      <c r="N10" s="19">
        <v>5601000</v>
      </c>
      <c r="O10" s="19"/>
      <c r="P10" s="19"/>
      <c r="Q10" s="19"/>
      <c r="R10" s="19"/>
      <c r="S10" s="19"/>
      <c r="T10" s="19"/>
      <c r="U10" s="19"/>
      <c r="V10" s="19"/>
      <c r="W10" s="19">
        <v>10202000</v>
      </c>
      <c r="X10" s="19">
        <v>14905000</v>
      </c>
      <c r="Y10" s="19">
        <v>-4703000</v>
      </c>
      <c r="Z10" s="20">
        <v>-31.55</v>
      </c>
      <c r="AA10" s="21">
        <v>14905000</v>
      </c>
    </row>
    <row r="11" spans="1:27" ht="13.5">
      <c r="A11" s="22" t="s">
        <v>38</v>
      </c>
      <c r="B11" s="16"/>
      <c r="C11" s="17">
        <v>241230</v>
      </c>
      <c r="D11" s="17"/>
      <c r="E11" s="18">
        <v>69046</v>
      </c>
      <c r="F11" s="19">
        <v>245000</v>
      </c>
      <c r="G11" s="19">
        <v>92400</v>
      </c>
      <c r="H11" s="19"/>
      <c r="I11" s="19">
        <v>20832</v>
      </c>
      <c r="J11" s="19">
        <v>113232</v>
      </c>
      <c r="K11" s="19"/>
      <c r="L11" s="19"/>
      <c r="M11" s="19">
        <v>87000</v>
      </c>
      <c r="N11" s="19">
        <v>87000</v>
      </c>
      <c r="O11" s="19"/>
      <c r="P11" s="19"/>
      <c r="Q11" s="19">
        <v>21242</v>
      </c>
      <c r="R11" s="19">
        <v>21242</v>
      </c>
      <c r="S11" s="19"/>
      <c r="T11" s="19"/>
      <c r="U11" s="19">
        <v>3833</v>
      </c>
      <c r="V11" s="19">
        <v>3833</v>
      </c>
      <c r="W11" s="19">
        <v>225307</v>
      </c>
      <c r="X11" s="19">
        <v>245000</v>
      </c>
      <c r="Y11" s="19">
        <v>-19693</v>
      </c>
      <c r="Z11" s="20">
        <v>-8.04</v>
      </c>
      <c r="AA11" s="21">
        <v>245000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-26416662</v>
      </c>
      <c r="D14" s="17"/>
      <c r="E14" s="18">
        <v>-43688435</v>
      </c>
      <c r="F14" s="19">
        <v>-42853000</v>
      </c>
      <c r="G14" s="19">
        <v>-3652453</v>
      </c>
      <c r="H14" s="19">
        <v>-2747483</v>
      </c>
      <c r="I14" s="19">
        <v>-2893984</v>
      </c>
      <c r="J14" s="19">
        <v>-9293920</v>
      </c>
      <c r="K14" s="19">
        <v>-2443783</v>
      </c>
      <c r="L14" s="19">
        <v>-3289615</v>
      </c>
      <c r="M14" s="19">
        <v>-3301136</v>
      </c>
      <c r="N14" s="19">
        <v>-9034534</v>
      </c>
      <c r="O14" s="19">
        <v>-3933106</v>
      </c>
      <c r="P14" s="19">
        <v>-2864864</v>
      </c>
      <c r="Q14" s="19">
        <v>-2592663</v>
      </c>
      <c r="R14" s="19">
        <v>-9390633</v>
      </c>
      <c r="S14" s="19">
        <v>-2414633</v>
      </c>
      <c r="T14" s="19">
        <v>-2531816</v>
      </c>
      <c r="U14" s="19">
        <v>-2717755</v>
      </c>
      <c r="V14" s="19">
        <v>-7664204</v>
      </c>
      <c r="W14" s="19">
        <v>-35383291</v>
      </c>
      <c r="X14" s="19">
        <v>-42853000</v>
      </c>
      <c r="Y14" s="19">
        <v>7469709</v>
      </c>
      <c r="Z14" s="20">
        <v>-17.43</v>
      </c>
      <c r="AA14" s="21">
        <v>-42853000</v>
      </c>
    </row>
    <row r="15" spans="1:27" ht="13.5">
      <c r="A15" s="22" t="s">
        <v>42</v>
      </c>
      <c r="B15" s="16"/>
      <c r="C15" s="17">
        <v>-502546</v>
      </c>
      <c r="D15" s="17"/>
      <c r="E15" s="18">
        <v>-414000</v>
      </c>
      <c r="F15" s="19">
        <v>-414018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-414018</v>
      </c>
      <c r="Y15" s="19">
        <v>414018</v>
      </c>
      <c r="Z15" s="20">
        <v>-100</v>
      </c>
      <c r="AA15" s="21">
        <v>-414018</v>
      </c>
    </row>
    <row r="16" spans="1:27" ht="13.5">
      <c r="A16" s="22" t="s">
        <v>43</v>
      </c>
      <c r="B16" s="16"/>
      <c r="C16" s="17"/>
      <c r="D16" s="17"/>
      <c r="E16" s="18">
        <v>-2547186</v>
      </c>
      <c r="F16" s="19">
        <v>-1798998</v>
      </c>
      <c r="G16" s="19">
        <v>-5026</v>
      </c>
      <c r="H16" s="19">
        <v>-455612</v>
      </c>
      <c r="I16" s="19">
        <v>-253085</v>
      </c>
      <c r="J16" s="19">
        <v>-713723</v>
      </c>
      <c r="K16" s="19">
        <v>-254268</v>
      </c>
      <c r="L16" s="19">
        <v>-361297</v>
      </c>
      <c r="M16" s="19">
        <v>-318426</v>
      </c>
      <c r="N16" s="19">
        <v>-933991</v>
      </c>
      <c r="O16" s="19">
        <v>-321382</v>
      </c>
      <c r="P16" s="19">
        <v>-326409</v>
      </c>
      <c r="Q16" s="19">
        <v>-342374</v>
      </c>
      <c r="R16" s="19">
        <v>-990165</v>
      </c>
      <c r="S16" s="19"/>
      <c r="T16" s="19"/>
      <c r="U16" s="19"/>
      <c r="V16" s="19"/>
      <c r="W16" s="19">
        <v>-2637879</v>
      </c>
      <c r="X16" s="19">
        <v>-1798998</v>
      </c>
      <c r="Y16" s="19">
        <v>-838881</v>
      </c>
      <c r="Z16" s="20">
        <v>46.63</v>
      </c>
      <c r="AA16" s="21">
        <v>-1798998</v>
      </c>
    </row>
    <row r="17" spans="1:27" ht="13.5">
      <c r="A17" s="23" t="s">
        <v>44</v>
      </c>
      <c r="B17" s="24"/>
      <c r="C17" s="25">
        <f aca="true" t="shared" si="0" ref="C17:Y17">SUM(C6:C16)</f>
        <v>15643356</v>
      </c>
      <c r="D17" s="25">
        <f>SUM(D6:D16)</f>
        <v>0</v>
      </c>
      <c r="E17" s="26">
        <f t="shared" si="0"/>
        <v>12680471</v>
      </c>
      <c r="F17" s="27">
        <f t="shared" si="0"/>
        <v>11496983</v>
      </c>
      <c r="G17" s="27">
        <f t="shared" si="0"/>
        <v>9976345</v>
      </c>
      <c r="H17" s="27">
        <f t="shared" si="0"/>
        <v>-114283</v>
      </c>
      <c r="I17" s="27">
        <f t="shared" si="0"/>
        <v>-2079786</v>
      </c>
      <c r="J17" s="27">
        <f t="shared" si="0"/>
        <v>7782276</v>
      </c>
      <c r="K17" s="27">
        <f t="shared" si="0"/>
        <v>-2080566</v>
      </c>
      <c r="L17" s="27">
        <f t="shared" si="0"/>
        <v>-3050111</v>
      </c>
      <c r="M17" s="27">
        <f t="shared" si="0"/>
        <v>10196114</v>
      </c>
      <c r="N17" s="27">
        <f t="shared" si="0"/>
        <v>5065437</v>
      </c>
      <c r="O17" s="27">
        <f t="shared" si="0"/>
        <v>-3791994</v>
      </c>
      <c r="P17" s="27">
        <f t="shared" si="0"/>
        <v>-1368959</v>
      </c>
      <c r="Q17" s="27">
        <f t="shared" si="0"/>
        <v>2969214</v>
      </c>
      <c r="R17" s="27">
        <f t="shared" si="0"/>
        <v>-2191739</v>
      </c>
      <c r="S17" s="27">
        <f t="shared" si="0"/>
        <v>-2076602</v>
      </c>
      <c r="T17" s="27">
        <f t="shared" si="0"/>
        <v>-1679175</v>
      </c>
      <c r="U17" s="27">
        <f t="shared" si="0"/>
        <v>-1521630</v>
      </c>
      <c r="V17" s="27">
        <f t="shared" si="0"/>
        <v>-5277407</v>
      </c>
      <c r="W17" s="27">
        <f t="shared" si="0"/>
        <v>5378567</v>
      </c>
      <c r="X17" s="27">
        <f t="shared" si="0"/>
        <v>11496983</v>
      </c>
      <c r="Y17" s="27">
        <f t="shared" si="0"/>
        <v>-6118416</v>
      </c>
      <c r="Z17" s="28">
        <f>+IF(X17&lt;&gt;0,+(Y17/X17)*100,0)</f>
        <v>-53.21757890744032</v>
      </c>
      <c r="AA17" s="29">
        <f>SUM(AA6:AA16)</f>
        <v>11496983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-4601000</v>
      </c>
      <c r="H24" s="19">
        <v>-250000</v>
      </c>
      <c r="I24" s="19"/>
      <c r="J24" s="19">
        <v>-4851000</v>
      </c>
      <c r="K24" s="19"/>
      <c r="L24" s="19"/>
      <c r="M24" s="19">
        <v>-5601000</v>
      </c>
      <c r="N24" s="19">
        <v>-5601000</v>
      </c>
      <c r="O24" s="19"/>
      <c r="P24" s="19"/>
      <c r="Q24" s="19"/>
      <c r="R24" s="19"/>
      <c r="S24" s="19"/>
      <c r="T24" s="19"/>
      <c r="U24" s="19"/>
      <c r="V24" s="19"/>
      <c r="W24" s="19">
        <v>-10452000</v>
      </c>
      <c r="X24" s="19"/>
      <c r="Y24" s="19">
        <v>-10452000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-14790368</v>
      </c>
      <c r="D26" s="17"/>
      <c r="E26" s="18">
        <v>-14904880</v>
      </c>
      <c r="F26" s="19">
        <v>-14905000</v>
      </c>
      <c r="G26" s="19"/>
      <c r="H26" s="19"/>
      <c r="I26" s="19">
        <v>-375050</v>
      </c>
      <c r="J26" s="19">
        <v>-375050</v>
      </c>
      <c r="K26" s="19">
        <v>-236284</v>
      </c>
      <c r="L26" s="19">
        <v>-859674</v>
      </c>
      <c r="M26" s="19">
        <v>-2447406</v>
      </c>
      <c r="N26" s="19">
        <v>-3543364</v>
      </c>
      <c r="O26" s="19">
        <v>-283290</v>
      </c>
      <c r="P26" s="19"/>
      <c r="Q26" s="19">
        <v>-2288648</v>
      </c>
      <c r="R26" s="19">
        <v>-2571938</v>
      </c>
      <c r="S26" s="19">
        <v>-814037</v>
      </c>
      <c r="T26" s="19">
        <v>-1126126</v>
      </c>
      <c r="U26" s="19">
        <v>-1137382</v>
      </c>
      <c r="V26" s="19">
        <v>-3077545</v>
      </c>
      <c r="W26" s="19">
        <v>-9567897</v>
      </c>
      <c r="X26" s="19">
        <v>-14905000</v>
      </c>
      <c r="Y26" s="19">
        <v>5337103</v>
      </c>
      <c r="Z26" s="20">
        <v>-35.81</v>
      </c>
      <c r="AA26" s="21">
        <v>-14905000</v>
      </c>
    </row>
    <row r="27" spans="1:27" ht="13.5">
      <c r="A27" s="23" t="s">
        <v>51</v>
      </c>
      <c r="B27" s="24"/>
      <c r="C27" s="25">
        <f aca="true" t="shared" si="1" ref="C27:Y27">SUM(C21:C26)</f>
        <v>-14790368</v>
      </c>
      <c r="D27" s="25">
        <f>SUM(D21:D26)</f>
        <v>0</v>
      </c>
      <c r="E27" s="26">
        <f t="shared" si="1"/>
        <v>-14904880</v>
      </c>
      <c r="F27" s="27">
        <f t="shared" si="1"/>
        <v>-14905000</v>
      </c>
      <c r="G27" s="27">
        <f t="shared" si="1"/>
        <v>-4601000</v>
      </c>
      <c r="H27" s="27">
        <f t="shared" si="1"/>
        <v>-250000</v>
      </c>
      <c r="I27" s="27">
        <f t="shared" si="1"/>
        <v>-375050</v>
      </c>
      <c r="J27" s="27">
        <f t="shared" si="1"/>
        <v>-5226050</v>
      </c>
      <c r="K27" s="27">
        <f t="shared" si="1"/>
        <v>-236284</v>
      </c>
      <c r="L27" s="27">
        <f t="shared" si="1"/>
        <v>-859674</v>
      </c>
      <c r="M27" s="27">
        <f t="shared" si="1"/>
        <v>-8048406</v>
      </c>
      <c r="N27" s="27">
        <f t="shared" si="1"/>
        <v>-9144364</v>
      </c>
      <c r="O27" s="27">
        <f t="shared" si="1"/>
        <v>-283290</v>
      </c>
      <c r="P27" s="27">
        <f t="shared" si="1"/>
        <v>0</v>
      </c>
      <c r="Q27" s="27">
        <f t="shared" si="1"/>
        <v>-2288648</v>
      </c>
      <c r="R27" s="27">
        <f t="shared" si="1"/>
        <v>-2571938</v>
      </c>
      <c r="S27" s="27">
        <f t="shared" si="1"/>
        <v>-814037</v>
      </c>
      <c r="T27" s="27">
        <f t="shared" si="1"/>
        <v>-1126126</v>
      </c>
      <c r="U27" s="27">
        <f t="shared" si="1"/>
        <v>-1137382</v>
      </c>
      <c r="V27" s="27">
        <f t="shared" si="1"/>
        <v>-3077545</v>
      </c>
      <c r="W27" s="27">
        <f t="shared" si="1"/>
        <v>-20019897</v>
      </c>
      <c r="X27" s="27">
        <f t="shared" si="1"/>
        <v>-14905000</v>
      </c>
      <c r="Y27" s="27">
        <f t="shared" si="1"/>
        <v>-5114897</v>
      </c>
      <c r="Z27" s="28">
        <f>+IF(X27&lt;&gt;0,+(Y27/X27)*100,0)</f>
        <v>34.316652130157664</v>
      </c>
      <c r="AA27" s="29">
        <f>SUM(AA21:AA26)</f>
        <v>-14905000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-872710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-872710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-19722</v>
      </c>
      <c r="D38" s="31">
        <f>+D17+D27+D36</f>
        <v>0</v>
      </c>
      <c r="E38" s="32">
        <f t="shared" si="3"/>
        <v>-2224409</v>
      </c>
      <c r="F38" s="33">
        <f t="shared" si="3"/>
        <v>-3408017</v>
      </c>
      <c r="G38" s="33">
        <f t="shared" si="3"/>
        <v>5375345</v>
      </c>
      <c r="H38" s="33">
        <f t="shared" si="3"/>
        <v>-364283</v>
      </c>
      <c r="I38" s="33">
        <f t="shared" si="3"/>
        <v>-2454836</v>
      </c>
      <c r="J38" s="33">
        <f t="shared" si="3"/>
        <v>2556226</v>
      </c>
      <c r="K38" s="33">
        <f t="shared" si="3"/>
        <v>-2316850</v>
      </c>
      <c r="L38" s="33">
        <f t="shared" si="3"/>
        <v>-3909785</v>
      </c>
      <c r="M38" s="33">
        <f t="shared" si="3"/>
        <v>2147708</v>
      </c>
      <c r="N38" s="33">
        <f t="shared" si="3"/>
        <v>-4078927</v>
      </c>
      <c r="O38" s="33">
        <f t="shared" si="3"/>
        <v>-4075284</v>
      </c>
      <c r="P38" s="33">
        <f t="shared" si="3"/>
        <v>-1368959</v>
      </c>
      <c r="Q38" s="33">
        <f t="shared" si="3"/>
        <v>680566</v>
      </c>
      <c r="R38" s="33">
        <f t="shared" si="3"/>
        <v>-4763677</v>
      </c>
      <c r="S38" s="33">
        <f t="shared" si="3"/>
        <v>-2890639</v>
      </c>
      <c r="T38" s="33">
        <f t="shared" si="3"/>
        <v>-2805301</v>
      </c>
      <c r="U38" s="33">
        <f t="shared" si="3"/>
        <v>-2659012</v>
      </c>
      <c r="V38" s="33">
        <f t="shared" si="3"/>
        <v>-8354952</v>
      </c>
      <c r="W38" s="33">
        <f t="shared" si="3"/>
        <v>-14641330</v>
      </c>
      <c r="X38" s="33">
        <f t="shared" si="3"/>
        <v>-3408017</v>
      </c>
      <c r="Y38" s="33">
        <f t="shared" si="3"/>
        <v>-11233313</v>
      </c>
      <c r="Z38" s="34">
        <f>+IF(X38&lt;&gt;0,+(Y38/X38)*100,0)</f>
        <v>329.6143475810127</v>
      </c>
      <c r="AA38" s="35">
        <f>+AA17+AA27+AA36</f>
        <v>-3408017</v>
      </c>
    </row>
    <row r="39" spans="1:27" ht="13.5">
      <c r="A39" s="22" t="s">
        <v>59</v>
      </c>
      <c r="B39" s="16"/>
      <c r="C39" s="31">
        <v>435378</v>
      </c>
      <c r="D39" s="31"/>
      <c r="E39" s="32">
        <v>-307000</v>
      </c>
      <c r="F39" s="33"/>
      <c r="G39" s="33">
        <v>235665</v>
      </c>
      <c r="H39" s="33">
        <v>5611010</v>
      </c>
      <c r="I39" s="33">
        <v>5246727</v>
      </c>
      <c r="J39" s="33">
        <v>235665</v>
      </c>
      <c r="K39" s="33">
        <v>2791891</v>
      </c>
      <c r="L39" s="33">
        <v>475041</v>
      </c>
      <c r="M39" s="33">
        <v>-3434744</v>
      </c>
      <c r="N39" s="33">
        <v>2791891</v>
      </c>
      <c r="O39" s="33">
        <v>-1287036</v>
      </c>
      <c r="P39" s="33">
        <v>-5362320</v>
      </c>
      <c r="Q39" s="33">
        <v>-6731279</v>
      </c>
      <c r="R39" s="33">
        <v>-1287036</v>
      </c>
      <c r="S39" s="33">
        <v>-6050713</v>
      </c>
      <c r="T39" s="33">
        <v>-8941352</v>
      </c>
      <c r="U39" s="33">
        <v>-11746653</v>
      </c>
      <c r="V39" s="33">
        <v>-6050713</v>
      </c>
      <c r="W39" s="33">
        <v>235665</v>
      </c>
      <c r="X39" s="33"/>
      <c r="Y39" s="33">
        <v>235665</v>
      </c>
      <c r="Z39" s="34"/>
      <c r="AA39" s="35"/>
    </row>
    <row r="40" spans="1:27" ht="13.5">
      <c r="A40" s="41" t="s">
        <v>60</v>
      </c>
      <c r="B40" s="42"/>
      <c r="C40" s="43">
        <v>415656</v>
      </c>
      <c r="D40" s="43"/>
      <c r="E40" s="44">
        <v>-2531409</v>
      </c>
      <c r="F40" s="45">
        <v>-3408017</v>
      </c>
      <c r="G40" s="45">
        <v>5611010</v>
      </c>
      <c r="H40" s="45">
        <v>5246727</v>
      </c>
      <c r="I40" s="45">
        <v>2791891</v>
      </c>
      <c r="J40" s="45">
        <v>2791891</v>
      </c>
      <c r="K40" s="45">
        <v>475041</v>
      </c>
      <c r="L40" s="45">
        <v>-3434744</v>
      </c>
      <c r="M40" s="45">
        <v>-1287036</v>
      </c>
      <c r="N40" s="45">
        <v>-1287036</v>
      </c>
      <c r="O40" s="45">
        <v>-5362320</v>
      </c>
      <c r="P40" s="45">
        <v>-6731279</v>
      </c>
      <c r="Q40" s="45">
        <v>-6050713</v>
      </c>
      <c r="R40" s="45">
        <v>-5362320</v>
      </c>
      <c r="S40" s="45">
        <v>-8941352</v>
      </c>
      <c r="T40" s="45">
        <v>-11746653</v>
      </c>
      <c r="U40" s="45">
        <v>-14405665</v>
      </c>
      <c r="V40" s="45">
        <v>-14405665</v>
      </c>
      <c r="W40" s="45">
        <v>-14405665</v>
      </c>
      <c r="X40" s="45">
        <v>-3408017</v>
      </c>
      <c r="Y40" s="45">
        <v>-10997648</v>
      </c>
      <c r="Z40" s="46">
        <v>322.7</v>
      </c>
      <c r="AA40" s="47">
        <v>-3408017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14519276</v>
      </c>
      <c r="D6" s="17"/>
      <c r="E6" s="18">
        <v>27950000</v>
      </c>
      <c r="F6" s="19">
        <v>29662500</v>
      </c>
      <c r="G6" s="19">
        <v>469251</v>
      </c>
      <c r="H6" s="19">
        <v>895619</v>
      </c>
      <c r="I6" s="19">
        <v>591116</v>
      </c>
      <c r="J6" s="19">
        <v>1955986</v>
      </c>
      <c r="K6" s="19">
        <v>4658334</v>
      </c>
      <c r="L6" s="19">
        <v>252112</v>
      </c>
      <c r="M6" s="19">
        <v>970069</v>
      </c>
      <c r="N6" s="19">
        <v>5880515</v>
      </c>
      <c r="O6" s="19">
        <v>6109972</v>
      </c>
      <c r="P6" s="19">
        <v>6201622</v>
      </c>
      <c r="Q6" s="19">
        <v>3722995</v>
      </c>
      <c r="R6" s="19">
        <v>16034589</v>
      </c>
      <c r="S6" s="19">
        <v>357246</v>
      </c>
      <c r="T6" s="19">
        <v>386897</v>
      </c>
      <c r="U6" s="19">
        <v>1140957</v>
      </c>
      <c r="V6" s="19">
        <v>1885100</v>
      </c>
      <c r="W6" s="19">
        <v>25756190</v>
      </c>
      <c r="X6" s="19">
        <v>29662500</v>
      </c>
      <c r="Y6" s="19">
        <v>-3906310</v>
      </c>
      <c r="Z6" s="20">
        <v>-13.17</v>
      </c>
      <c r="AA6" s="21">
        <v>29662500</v>
      </c>
    </row>
    <row r="7" spans="1:27" ht="13.5">
      <c r="A7" s="22" t="s">
        <v>34</v>
      </c>
      <c r="B7" s="16"/>
      <c r="C7" s="17">
        <v>51557825</v>
      </c>
      <c r="D7" s="17"/>
      <c r="E7" s="18">
        <v>88092630</v>
      </c>
      <c r="F7" s="19">
        <v>89776670</v>
      </c>
      <c r="G7" s="19">
        <v>3614284</v>
      </c>
      <c r="H7" s="19">
        <v>5555625</v>
      </c>
      <c r="I7" s="19">
        <v>2114605</v>
      </c>
      <c r="J7" s="19">
        <v>11284514</v>
      </c>
      <c r="K7" s="19">
        <v>7370864</v>
      </c>
      <c r="L7" s="19">
        <v>499447</v>
      </c>
      <c r="M7" s="19">
        <v>1434130</v>
      </c>
      <c r="N7" s="19">
        <v>9304441</v>
      </c>
      <c r="O7" s="19">
        <v>1294966</v>
      </c>
      <c r="P7" s="19">
        <v>1314392</v>
      </c>
      <c r="Q7" s="19">
        <v>1952705</v>
      </c>
      <c r="R7" s="19">
        <v>4562063</v>
      </c>
      <c r="S7" s="19">
        <v>1711154</v>
      </c>
      <c r="T7" s="19">
        <v>1853180</v>
      </c>
      <c r="U7" s="19">
        <v>2248329</v>
      </c>
      <c r="V7" s="19">
        <v>5812663</v>
      </c>
      <c r="W7" s="19">
        <v>30963681</v>
      </c>
      <c r="X7" s="19">
        <v>89776670</v>
      </c>
      <c r="Y7" s="19">
        <v>-58812989</v>
      </c>
      <c r="Z7" s="20">
        <v>-65.51</v>
      </c>
      <c r="AA7" s="21">
        <v>89776670</v>
      </c>
    </row>
    <row r="8" spans="1:27" ht="13.5">
      <c r="A8" s="22" t="s">
        <v>35</v>
      </c>
      <c r="B8" s="16"/>
      <c r="C8" s="17"/>
      <c r="D8" s="17"/>
      <c r="E8" s="18">
        <v>12084184</v>
      </c>
      <c r="F8" s="19">
        <v>19809184</v>
      </c>
      <c r="G8" s="19">
        <v>2826348</v>
      </c>
      <c r="H8" s="19">
        <v>108651</v>
      </c>
      <c r="I8" s="19">
        <v>5042393</v>
      </c>
      <c r="J8" s="19">
        <v>7977392</v>
      </c>
      <c r="K8" s="19">
        <v>2122199</v>
      </c>
      <c r="L8" s="19">
        <v>2122199</v>
      </c>
      <c r="M8" s="19">
        <v>31199115</v>
      </c>
      <c r="N8" s="19">
        <v>35443513</v>
      </c>
      <c r="O8" s="19">
        <v>3690027</v>
      </c>
      <c r="P8" s="19">
        <v>622958</v>
      </c>
      <c r="Q8" s="19">
        <v>4351284</v>
      </c>
      <c r="R8" s="19">
        <v>8664269</v>
      </c>
      <c r="S8" s="19">
        <v>6152139</v>
      </c>
      <c r="T8" s="19">
        <v>6662767</v>
      </c>
      <c r="U8" s="19">
        <v>3372837</v>
      </c>
      <c r="V8" s="19">
        <v>16187743</v>
      </c>
      <c r="W8" s="19">
        <v>68272917</v>
      </c>
      <c r="X8" s="19">
        <v>19809184</v>
      </c>
      <c r="Y8" s="19">
        <v>48463733</v>
      </c>
      <c r="Z8" s="20">
        <v>244.65</v>
      </c>
      <c r="AA8" s="21">
        <v>19809184</v>
      </c>
    </row>
    <row r="9" spans="1:27" ht="13.5">
      <c r="A9" s="22" t="s">
        <v>36</v>
      </c>
      <c r="B9" s="16"/>
      <c r="C9" s="17">
        <v>33504855</v>
      </c>
      <c r="D9" s="17"/>
      <c r="E9" s="18">
        <v>35713000</v>
      </c>
      <c r="F9" s="19">
        <v>36046000</v>
      </c>
      <c r="G9" s="19">
        <v>12563000</v>
      </c>
      <c r="H9" s="19">
        <v>4291703</v>
      </c>
      <c r="I9" s="19">
        <v>12563000</v>
      </c>
      <c r="J9" s="19">
        <v>29417703</v>
      </c>
      <c r="K9" s="19">
        <v>12636500</v>
      </c>
      <c r="L9" s="19">
        <v>12636500</v>
      </c>
      <c r="M9" s="19">
        <v>10247000</v>
      </c>
      <c r="N9" s="19">
        <v>35520000</v>
      </c>
      <c r="O9" s="19"/>
      <c r="P9" s="19"/>
      <c r="Q9" s="19">
        <v>7538000</v>
      </c>
      <c r="R9" s="19">
        <v>7538000</v>
      </c>
      <c r="S9" s="19"/>
      <c r="T9" s="19"/>
      <c r="U9" s="19">
        <v>858</v>
      </c>
      <c r="V9" s="19">
        <v>858</v>
      </c>
      <c r="W9" s="19">
        <v>72476561</v>
      </c>
      <c r="X9" s="19">
        <v>36046000</v>
      </c>
      <c r="Y9" s="19">
        <v>36430561</v>
      </c>
      <c r="Z9" s="20">
        <v>101.07</v>
      </c>
      <c r="AA9" s="21">
        <v>36046000</v>
      </c>
    </row>
    <row r="10" spans="1:27" ht="13.5">
      <c r="A10" s="22" t="s">
        <v>37</v>
      </c>
      <c r="B10" s="16"/>
      <c r="C10" s="17">
        <v>15159000</v>
      </c>
      <c r="D10" s="17"/>
      <c r="E10" s="18">
        <v>14833000</v>
      </c>
      <c r="F10" s="19"/>
      <c r="G10" s="19">
        <v>5943000</v>
      </c>
      <c r="H10" s="19"/>
      <c r="I10" s="19"/>
      <c r="J10" s="19">
        <v>5943000</v>
      </c>
      <c r="K10" s="19">
        <v>4212167</v>
      </c>
      <c r="L10" s="19">
        <v>4212167</v>
      </c>
      <c r="M10" s="19">
        <v>4870000</v>
      </c>
      <c r="N10" s="19">
        <v>13294334</v>
      </c>
      <c r="O10" s="19"/>
      <c r="P10" s="19"/>
      <c r="Q10" s="19">
        <v>16020000</v>
      </c>
      <c r="R10" s="19">
        <v>16020000</v>
      </c>
      <c r="S10" s="19"/>
      <c r="T10" s="19"/>
      <c r="U10" s="19"/>
      <c r="V10" s="19"/>
      <c r="W10" s="19">
        <v>35257334</v>
      </c>
      <c r="X10" s="19"/>
      <c r="Y10" s="19">
        <v>35257334</v>
      </c>
      <c r="Z10" s="20"/>
      <c r="AA10" s="21"/>
    </row>
    <row r="11" spans="1:27" ht="13.5">
      <c r="A11" s="22" t="s">
        <v>38</v>
      </c>
      <c r="B11" s="16"/>
      <c r="C11" s="17">
        <v>5192773</v>
      </c>
      <c r="D11" s="17"/>
      <c r="E11" s="18">
        <v>540600</v>
      </c>
      <c r="F11" s="19">
        <v>540600</v>
      </c>
      <c r="G11" s="19">
        <v>2971</v>
      </c>
      <c r="H11" s="19">
        <v>5348</v>
      </c>
      <c r="I11" s="19">
        <v>3739</v>
      </c>
      <c r="J11" s="19">
        <v>12058</v>
      </c>
      <c r="K11" s="19">
        <v>72133</v>
      </c>
      <c r="L11" s="19">
        <v>72133</v>
      </c>
      <c r="M11" s="19">
        <v>504</v>
      </c>
      <c r="N11" s="19">
        <v>144770</v>
      </c>
      <c r="O11" s="19">
        <v>1622</v>
      </c>
      <c r="P11" s="19">
        <v>1646</v>
      </c>
      <c r="Q11" s="19">
        <v>416</v>
      </c>
      <c r="R11" s="19">
        <v>3684</v>
      </c>
      <c r="S11" s="19">
        <v>947</v>
      </c>
      <c r="T11" s="19">
        <v>1026</v>
      </c>
      <c r="U11" s="19">
        <v>467</v>
      </c>
      <c r="V11" s="19">
        <v>2440</v>
      </c>
      <c r="W11" s="19">
        <v>162952</v>
      </c>
      <c r="X11" s="19">
        <v>540600</v>
      </c>
      <c r="Y11" s="19">
        <v>-377648</v>
      </c>
      <c r="Z11" s="20">
        <v>-69.86</v>
      </c>
      <c r="AA11" s="21">
        <v>540600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-96151931</v>
      </c>
      <c r="D14" s="17"/>
      <c r="E14" s="18">
        <v>-189056597</v>
      </c>
      <c r="F14" s="19">
        <v>-223818344</v>
      </c>
      <c r="G14" s="19">
        <v>-13705822</v>
      </c>
      <c r="H14" s="19">
        <v>-11124351</v>
      </c>
      <c r="I14" s="19">
        <v>-7432894</v>
      </c>
      <c r="J14" s="19">
        <v>-32263067</v>
      </c>
      <c r="K14" s="19">
        <v>-7587793</v>
      </c>
      <c r="L14" s="19">
        <v>-7659201</v>
      </c>
      <c r="M14" s="19">
        <v>-38842510</v>
      </c>
      <c r="N14" s="19">
        <v>-54089504</v>
      </c>
      <c r="O14" s="19">
        <v>-18325269</v>
      </c>
      <c r="P14" s="19">
        <v>-18600149</v>
      </c>
      <c r="Q14" s="19">
        <v>-24261162</v>
      </c>
      <c r="R14" s="19">
        <v>-61186580</v>
      </c>
      <c r="S14" s="19">
        <v>-18745304</v>
      </c>
      <c r="T14" s="19">
        <v>-20301164</v>
      </c>
      <c r="U14" s="19">
        <v>-6862916</v>
      </c>
      <c r="V14" s="19">
        <v>-45909384</v>
      </c>
      <c r="W14" s="19">
        <v>-193448535</v>
      </c>
      <c r="X14" s="19">
        <v>-223818344</v>
      </c>
      <c r="Y14" s="19">
        <v>30369809</v>
      </c>
      <c r="Z14" s="20">
        <v>-13.57</v>
      </c>
      <c r="AA14" s="21">
        <v>-223818344</v>
      </c>
    </row>
    <row r="15" spans="1:27" ht="13.5">
      <c r="A15" s="22" t="s">
        <v>42</v>
      </c>
      <c r="B15" s="16"/>
      <c r="C15" s="17">
        <v>-7116178</v>
      </c>
      <c r="D15" s="17"/>
      <c r="E15" s="18">
        <v>-5248992</v>
      </c>
      <c r="F15" s="19">
        <v>-7713453</v>
      </c>
      <c r="G15" s="19">
        <v>-4215</v>
      </c>
      <c r="H15" s="19">
        <v>-7587</v>
      </c>
      <c r="I15" s="19">
        <v>-47731</v>
      </c>
      <c r="J15" s="19">
        <v>-59533</v>
      </c>
      <c r="K15" s="19">
        <v>-5249</v>
      </c>
      <c r="L15" s="19">
        <v>-5249</v>
      </c>
      <c r="M15" s="19">
        <v>-250394</v>
      </c>
      <c r="N15" s="19">
        <v>-260892</v>
      </c>
      <c r="O15" s="19">
        <v>-1505998</v>
      </c>
      <c r="P15" s="19">
        <v>-1528588</v>
      </c>
      <c r="Q15" s="19">
        <v>-409085</v>
      </c>
      <c r="R15" s="19">
        <v>-3443671</v>
      </c>
      <c r="S15" s="19">
        <v>-238</v>
      </c>
      <c r="T15" s="19">
        <v>-258</v>
      </c>
      <c r="U15" s="19">
        <v>-302913</v>
      </c>
      <c r="V15" s="19">
        <v>-303409</v>
      </c>
      <c r="W15" s="19">
        <v>-4067505</v>
      </c>
      <c r="X15" s="19">
        <v>-7713453</v>
      </c>
      <c r="Y15" s="19">
        <v>3645948</v>
      </c>
      <c r="Z15" s="20">
        <v>-47.27</v>
      </c>
      <c r="AA15" s="21">
        <v>-7713453</v>
      </c>
    </row>
    <row r="16" spans="1:27" ht="13.5">
      <c r="A16" s="22" t="s">
        <v>43</v>
      </c>
      <c r="B16" s="16"/>
      <c r="C16" s="17">
        <v>-1236867</v>
      </c>
      <c r="D16" s="17"/>
      <c r="E16" s="18"/>
      <c r="F16" s="19">
        <v>-333000</v>
      </c>
      <c r="G16" s="19">
        <v>-989181</v>
      </c>
      <c r="H16" s="19">
        <v>-1780706</v>
      </c>
      <c r="I16" s="19">
        <v>-157973</v>
      </c>
      <c r="J16" s="19">
        <v>-2927860</v>
      </c>
      <c r="K16" s="19">
        <v>-157973</v>
      </c>
      <c r="L16" s="19">
        <v>-157973</v>
      </c>
      <c r="M16" s="19">
        <v>-575056</v>
      </c>
      <c r="N16" s="19">
        <v>-891002</v>
      </c>
      <c r="O16" s="19">
        <v>-585009</v>
      </c>
      <c r="P16" s="19">
        <v>-593784</v>
      </c>
      <c r="Q16" s="19">
        <v>-477222</v>
      </c>
      <c r="R16" s="19">
        <v>-1656015</v>
      </c>
      <c r="S16" s="19">
        <v>-517301</v>
      </c>
      <c r="T16" s="19">
        <v>-560237</v>
      </c>
      <c r="U16" s="19">
        <v>-1415708</v>
      </c>
      <c r="V16" s="19">
        <v>-2493246</v>
      </c>
      <c r="W16" s="19">
        <v>-7968123</v>
      </c>
      <c r="X16" s="19">
        <v>-333000</v>
      </c>
      <c r="Y16" s="19">
        <v>-7635123</v>
      </c>
      <c r="Z16" s="20">
        <v>2292.83</v>
      </c>
      <c r="AA16" s="21">
        <v>-333000</v>
      </c>
    </row>
    <row r="17" spans="1:27" ht="13.5">
      <c r="A17" s="23" t="s">
        <v>44</v>
      </c>
      <c r="B17" s="24"/>
      <c r="C17" s="25">
        <f aca="true" t="shared" si="0" ref="C17:Y17">SUM(C6:C16)</f>
        <v>15428753</v>
      </c>
      <c r="D17" s="25">
        <f>SUM(D6:D16)</f>
        <v>0</v>
      </c>
      <c r="E17" s="26">
        <f t="shared" si="0"/>
        <v>-15092175</v>
      </c>
      <c r="F17" s="27">
        <f t="shared" si="0"/>
        <v>-56029843</v>
      </c>
      <c r="G17" s="27">
        <f t="shared" si="0"/>
        <v>10719636</v>
      </c>
      <c r="H17" s="27">
        <f t="shared" si="0"/>
        <v>-2055698</v>
      </c>
      <c r="I17" s="27">
        <f t="shared" si="0"/>
        <v>12676255</v>
      </c>
      <c r="J17" s="27">
        <f t="shared" si="0"/>
        <v>21340193</v>
      </c>
      <c r="K17" s="27">
        <f t="shared" si="0"/>
        <v>23321182</v>
      </c>
      <c r="L17" s="27">
        <f t="shared" si="0"/>
        <v>11972135</v>
      </c>
      <c r="M17" s="27">
        <f t="shared" si="0"/>
        <v>9052858</v>
      </c>
      <c r="N17" s="27">
        <f t="shared" si="0"/>
        <v>44346175</v>
      </c>
      <c r="O17" s="27">
        <f t="shared" si="0"/>
        <v>-9319689</v>
      </c>
      <c r="P17" s="27">
        <f t="shared" si="0"/>
        <v>-12581903</v>
      </c>
      <c r="Q17" s="27">
        <f t="shared" si="0"/>
        <v>8437931</v>
      </c>
      <c r="R17" s="27">
        <f t="shared" si="0"/>
        <v>-13463661</v>
      </c>
      <c r="S17" s="27">
        <f t="shared" si="0"/>
        <v>-11041357</v>
      </c>
      <c r="T17" s="27">
        <f t="shared" si="0"/>
        <v>-11957789</v>
      </c>
      <c r="U17" s="27">
        <f t="shared" si="0"/>
        <v>-1818089</v>
      </c>
      <c r="V17" s="27">
        <f t="shared" si="0"/>
        <v>-24817235</v>
      </c>
      <c r="W17" s="27">
        <f t="shared" si="0"/>
        <v>27405472</v>
      </c>
      <c r="X17" s="27">
        <f t="shared" si="0"/>
        <v>-56029843</v>
      </c>
      <c r="Y17" s="27">
        <f t="shared" si="0"/>
        <v>83435315</v>
      </c>
      <c r="Z17" s="28">
        <f>+IF(X17&lt;&gt;0,+(Y17/X17)*100,0)</f>
        <v>-148.91227698067974</v>
      </c>
      <c r="AA17" s="29">
        <f>SUM(AA6:AA16)</f>
        <v>-56029843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2189082</v>
      </c>
      <c r="D21" s="17"/>
      <c r="E21" s="18">
        <v>48500000</v>
      </c>
      <c r="F21" s="19">
        <v>18000000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>
        <v>108069</v>
      </c>
      <c r="R21" s="36">
        <v>108069</v>
      </c>
      <c r="S21" s="36"/>
      <c r="T21" s="19"/>
      <c r="U21" s="36">
        <v>40000</v>
      </c>
      <c r="V21" s="36">
        <v>40000</v>
      </c>
      <c r="W21" s="36">
        <v>148069</v>
      </c>
      <c r="X21" s="19">
        <v>18000000</v>
      </c>
      <c r="Y21" s="36">
        <v>-17851931</v>
      </c>
      <c r="Z21" s="37">
        <v>-99.18</v>
      </c>
      <c r="AA21" s="38">
        <v>18000000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-439903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10471283</v>
      </c>
      <c r="H24" s="19"/>
      <c r="I24" s="19"/>
      <c r="J24" s="19">
        <v>10471283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10471283</v>
      </c>
      <c r="X24" s="19"/>
      <c r="Y24" s="19">
        <v>10471283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-16567768</v>
      </c>
      <c r="D26" s="17"/>
      <c r="E26" s="18"/>
      <c r="F26" s="19"/>
      <c r="G26" s="19">
        <v>-2250096</v>
      </c>
      <c r="H26" s="19"/>
      <c r="I26" s="19"/>
      <c r="J26" s="19">
        <v>-2250096</v>
      </c>
      <c r="K26" s="19">
        <v>-377096</v>
      </c>
      <c r="L26" s="19">
        <v>-377096</v>
      </c>
      <c r="M26" s="19">
        <v>-3940684</v>
      </c>
      <c r="N26" s="19">
        <v>-4694876</v>
      </c>
      <c r="O26" s="19">
        <v>-750000</v>
      </c>
      <c r="P26" s="19">
        <v>-761250</v>
      </c>
      <c r="Q26" s="19">
        <v>-3680041</v>
      </c>
      <c r="R26" s="19">
        <v>-5191291</v>
      </c>
      <c r="S26" s="19">
        <v>-5422959</v>
      </c>
      <c r="T26" s="19">
        <v>-3206447</v>
      </c>
      <c r="U26" s="19">
        <v>-2931936</v>
      </c>
      <c r="V26" s="19">
        <v>-11561342</v>
      </c>
      <c r="W26" s="19">
        <v>-23697605</v>
      </c>
      <c r="X26" s="19"/>
      <c r="Y26" s="19">
        <v>-23697605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-14818589</v>
      </c>
      <c r="D27" s="25">
        <f>SUM(D21:D26)</f>
        <v>0</v>
      </c>
      <c r="E27" s="26">
        <f t="shared" si="1"/>
        <v>48500000</v>
      </c>
      <c r="F27" s="27">
        <f t="shared" si="1"/>
        <v>18000000</v>
      </c>
      <c r="G27" s="27">
        <f t="shared" si="1"/>
        <v>8221187</v>
      </c>
      <c r="H27" s="27">
        <f t="shared" si="1"/>
        <v>0</v>
      </c>
      <c r="I27" s="27">
        <f t="shared" si="1"/>
        <v>0</v>
      </c>
      <c r="J27" s="27">
        <f t="shared" si="1"/>
        <v>8221187</v>
      </c>
      <c r="K27" s="27">
        <f t="shared" si="1"/>
        <v>-377096</v>
      </c>
      <c r="L27" s="27">
        <f t="shared" si="1"/>
        <v>-377096</v>
      </c>
      <c r="M27" s="27">
        <f t="shared" si="1"/>
        <v>-3940684</v>
      </c>
      <c r="N27" s="27">
        <f t="shared" si="1"/>
        <v>-4694876</v>
      </c>
      <c r="O27" s="27">
        <f t="shared" si="1"/>
        <v>-750000</v>
      </c>
      <c r="P27" s="27">
        <f t="shared" si="1"/>
        <v>-761250</v>
      </c>
      <c r="Q27" s="27">
        <f t="shared" si="1"/>
        <v>-3571972</v>
      </c>
      <c r="R27" s="27">
        <f t="shared" si="1"/>
        <v>-5083222</v>
      </c>
      <c r="S27" s="27">
        <f t="shared" si="1"/>
        <v>-5422959</v>
      </c>
      <c r="T27" s="27">
        <f t="shared" si="1"/>
        <v>-3206447</v>
      </c>
      <c r="U27" s="27">
        <f t="shared" si="1"/>
        <v>-2891936</v>
      </c>
      <c r="V27" s="27">
        <f t="shared" si="1"/>
        <v>-11521342</v>
      </c>
      <c r="W27" s="27">
        <f t="shared" si="1"/>
        <v>-13078253</v>
      </c>
      <c r="X27" s="27">
        <f t="shared" si="1"/>
        <v>18000000</v>
      </c>
      <c r="Y27" s="27">
        <f t="shared" si="1"/>
        <v>-31078253</v>
      </c>
      <c r="Z27" s="28">
        <f>+IF(X27&lt;&gt;0,+(Y27/X27)*100,0)</f>
        <v>-172.65696111111112</v>
      </c>
      <c r="AA27" s="29">
        <f>SUM(AA21:AA26)</f>
        <v>18000000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300000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>
        <v>7000</v>
      </c>
      <c r="T33" s="19"/>
      <c r="U33" s="19"/>
      <c r="V33" s="36">
        <v>7000</v>
      </c>
      <c r="W33" s="36">
        <v>7000</v>
      </c>
      <c r="X33" s="36"/>
      <c r="Y33" s="19">
        <v>7000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-136480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-136480</v>
      </c>
      <c r="D36" s="25">
        <f>SUM(D31:D35)</f>
        <v>0</v>
      </c>
      <c r="E36" s="26">
        <f t="shared" si="2"/>
        <v>300000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7000</v>
      </c>
      <c r="T36" s="27">
        <f t="shared" si="2"/>
        <v>0</v>
      </c>
      <c r="U36" s="27">
        <f t="shared" si="2"/>
        <v>0</v>
      </c>
      <c r="V36" s="27">
        <f t="shared" si="2"/>
        <v>7000</v>
      </c>
      <c r="W36" s="27">
        <f t="shared" si="2"/>
        <v>7000</v>
      </c>
      <c r="X36" s="27">
        <f t="shared" si="2"/>
        <v>0</v>
      </c>
      <c r="Y36" s="27">
        <f t="shared" si="2"/>
        <v>7000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473684</v>
      </c>
      <c r="D38" s="31">
        <f>+D17+D27+D36</f>
        <v>0</v>
      </c>
      <c r="E38" s="32">
        <f t="shared" si="3"/>
        <v>33707825</v>
      </c>
      <c r="F38" s="33">
        <f t="shared" si="3"/>
        <v>-38029843</v>
      </c>
      <c r="G38" s="33">
        <f t="shared" si="3"/>
        <v>18940823</v>
      </c>
      <c r="H38" s="33">
        <f t="shared" si="3"/>
        <v>-2055698</v>
      </c>
      <c r="I38" s="33">
        <f t="shared" si="3"/>
        <v>12676255</v>
      </c>
      <c r="J38" s="33">
        <f t="shared" si="3"/>
        <v>29561380</v>
      </c>
      <c r="K38" s="33">
        <f t="shared" si="3"/>
        <v>22944086</v>
      </c>
      <c r="L38" s="33">
        <f t="shared" si="3"/>
        <v>11595039</v>
      </c>
      <c r="M38" s="33">
        <f t="shared" si="3"/>
        <v>5112174</v>
      </c>
      <c r="N38" s="33">
        <f t="shared" si="3"/>
        <v>39651299</v>
      </c>
      <c r="O38" s="33">
        <f t="shared" si="3"/>
        <v>-10069689</v>
      </c>
      <c r="P38" s="33">
        <f t="shared" si="3"/>
        <v>-13343153</v>
      </c>
      <c r="Q38" s="33">
        <f t="shared" si="3"/>
        <v>4865959</v>
      </c>
      <c r="R38" s="33">
        <f t="shared" si="3"/>
        <v>-18546883</v>
      </c>
      <c r="S38" s="33">
        <f t="shared" si="3"/>
        <v>-16457316</v>
      </c>
      <c r="T38" s="33">
        <f t="shared" si="3"/>
        <v>-15164236</v>
      </c>
      <c r="U38" s="33">
        <f t="shared" si="3"/>
        <v>-4710025</v>
      </c>
      <c r="V38" s="33">
        <f t="shared" si="3"/>
        <v>-36331577</v>
      </c>
      <c r="W38" s="33">
        <f t="shared" si="3"/>
        <v>14334219</v>
      </c>
      <c r="X38" s="33">
        <f t="shared" si="3"/>
        <v>-38029843</v>
      </c>
      <c r="Y38" s="33">
        <f t="shared" si="3"/>
        <v>52364062</v>
      </c>
      <c r="Z38" s="34">
        <f>+IF(X38&lt;&gt;0,+(Y38/X38)*100,0)</f>
        <v>-137.69202781089578</v>
      </c>
      <c r="AA38" s="35">
        <f>+AA17+AA27+AA36</f>
        <v>-38029843</v>
      </c>
    </row>
    <row r="39" spans="1:27" ht="13.5">
      <c r="A39" s="22" t="s">
        <v>59</v>
      </c>
      <c r="B39" s="16"/>
      <c r="C39" s="31">
        <v>10716468</v>
      </c>
      <c r="D39" s="31"/>
      <c r="E39" s="32">
        <v>-2300000</v>
      </c>
      <c r="F39" s="33">
        <v>-2300000</v>
      </c>
      <c r="G39" s="33">
        <v>580933</v>
      </c>
      <c r="H39" s="33">
        <v>19521756</v>
      </c>
      <c r="I39" s="33">
        <v>17466058</v>
      </c>
      <c r="J39" s="33">
        <v>580933</v>
      </c>
      <c r="K39" s="33">
        <v>30142313</v>
      </c>
      <c r="L39" s="33">
        <v>53086399</v>
      </c>
      <c r="M39" s="33">
        <v>64681438</v>
      </c>
      <c r="N39" s="33">
        <v>30142313</v>
      </c>
      <c r="O39" s="33">
        <v>69793612</v>
      </c>
      <c r="P39" s="33">
        <v>59723923</v>
      </c>
      <c r="Q39" s="33">
        <v>46380770</v>
      </c>
      <c r="R39" s="33">
        <v>69793612</v>
      </c>
      <c r="S39" s="33">
        <v>51246729</v>
      </c>
      <c r="T39" s="33">
        <v>34789413</v>
      </c>
      <c r="U39" s="33">
        <v>19625177</v>
      </c>
      <c r="V39" s="33">
        <v>51246729</v>
      </c>
      <c r="W39" s="33">
        <v>580933</v>
      </c>
      <c r="X39" s="33">
        <v>-2300000</v>
      </c>
      <c r="Y39" s="33">
        <v>2880933</v>
      </c>
      <c r="Z39" s="34">
        <v>-125.26</v>
      </c>
      <c r="AA39" s="35">
        <v>-2300000</v>
      </c>
    </row>
    <row r="40" spans="1:27" ht="13.5">
      <c r="A40" s="41" t="s">
        <v>60</v>
      </c>
      <c r="B40" s="42"/>
      <c r="C40" s="43">
        <v>11190152</v>
      </c>
      <c r="D40" s="43"/>
      <c r="E40" s="44">
        <v>31407825</v>
      </c>
      <c r="F40" s="45">
        <v>-40329843</v>
      </c>
      <c r="G40" s="45">
        <v>19521756</v>
      </c>
      <c r="H40" s="45">
        <v>17466058</v>
      </c>
      <c r="I40" s="45">
        <v>30142313</v>
      </c>
      <c r="J40" s="45">
        <v>30142313</v>
      </c>
      <c r="K40" s="45">
        <v>53086399</v>
      </c>
      <c r="L40" s="45">
        <v>64681438</v>
      </c>
      <c r="M40" s="45">
        <v>69793612</v>
      </c>
      <c r="N40" s="45">
        <v>69793612</v>
      </c>
      <c r="O40" s="45">
        <v>59723923</v>
      </c>
      <c r="P40" s="45">
        <v>46380770</v>
      </c>
      <c r="Q40" s="45">
        <v>51246729</v>
      </c>
      <c r="R40" s="45">
        <v>59723923</v>
      </c>
      <c r="S40" s="45">
        <v>34789413</v>
      </c>
      <c r="T40" s="45">
        <v>19625177</v>
      </c>
      <c r="U40" s="45">
        <v>14915152</v>
      </c>
      <c r="V40" s="45">
        <v>14915152</v>
      </c>
      <c r="W40" s="45">
        <v>14915152</v>
      </c>
      <c r="X40" s="45">
        <v>-40329843</v>
      </c>
      <c r="Y40" s="45">
        <v>55244995</v>
      </c>
      <c r="Z40" s="46">
        <v>-136.98</v>
      </c>
      <c r="AA40" s="47">
        <v>-40329843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8007162</v>
      </c>
      <c r="D6" s="17"/>
      <c r="E6" s="18">
        <v>13930044</v>
      </c>
      <c r="F6" s="19">
        <v>13930000</v>
      </c>
      <c r="G6" s="19">
        <v>655127</v>
      </c>
      <c r="H6" s="19">
        <v>324094</v>
      </c>
      <c r="I6" s="19">
        <v>854907</v>
      </c>
      <c r="J6" s="19">
        <v>1834128</v>
      </c>
      <c r="K6" s="19">
        <v>623887</v>
      </c>
      <c r="L6" s="19">
        <v>357585</v>
      </c>
      <c r="M6" s="19">
        <v>566509</v>
      </c>
      <c r="N6" s="19">
        <v>1547981</v>
      </c>
      <c r="O6" s="19">
        <v>346469</v>
      </c>
      <c r="P6" s="19">
        <v>638931</v>
      </c>
      <c r="Q6" s="19">
        <v>591780</v>
      </c>
      <c r="R6" s="19">
        <v>1577180</v>
      </c>
      <c r="S6" s="19">
        <v>362811</v>
      </c>
      <c r="T6" s="19">
        <v>604680</v>
      </c>
      <c r="U6" s="19">
        <v>659853</v>
      </c>
      <c r="V6" s="19">
        <v>1627344</v>
      </c>
      <c r="W6" s="19">
        <v>6586633</v>
      </c>
      <c r="X6" s="19">
        <v>13930000</v>
      </c>
      <c r="Y6" s="19">
        <v>-7343367</v>
      </c>
      <c r="Z6" s="20">
        <v>-52.72</v>
      </c>
      <c r="AA6" s="21">
        <v>13930000</v>
      </c>
    </row>
    <row r="7" spans="1:27" ht="13.5">
      <c r="A7" s="22" t="s">
        <v>34</v>
      </c>
      <c r="B7" s="16"/>
      <c r="C7" s="17">
        <v>35826666</v>
      </c>
      <c r="D7" s="17"/>
      <c r="E7" s="18">
        <v>42995582</v>
      </c>
      <c r="F7" s="19">
        <v>41996000</v>
      </c>
      <c r="G7" s="19">
        <v>2563534</v>
      </c>
      <c r="H7" s="19">
        <v>2380128</v>
      </c>
      <c r="I7" s="19">
        <v>2072494</v>
      </c>
      <c r="J7" s="19">
        <v>7016156</v>
      </c>
      <c r="K7" s="19">
        <v>2301972</v>
      </c>
      <c r="L7" s="19">
        <v>2145053</v>
      </c>
      <c r="M7" s="19">
        <v>1779769</v>
      </c>
      <c r="N7" s="19">
        <v>6226794</v>
      </c>
      <c r="O7" s="19">
        <v>2175268</v>
      </c>
      <c r="P7" s="19">
        <v>2091870</v>
      </c>
      <c r="Q7" s="19">
        <v>2388809</v>
      </c>
      <c r="R7" s="19">
        <v>6655947</v>
      </c>
      <c r="S7" s="19">
        <v>1993359</v>
      </c>
      <c r="T7" s="19">
        <v>2051390</v>
      </c>
      <c r="U7" s="19">
        <v>1348387</v>
      </c>
      <c r="V7" s="19">
        <v>5393136</v>
      </c>
      <c r="W7" s="19">
        <v>25292033</v>
      </c>
      <c r="X7" s="19">
        <v>41996000</v>
      </c>
      <c r="Y7" s="19">
        <v>-16703967</v>
      </c>
      <c r="Z7" s="20">
        <v>-39.78</v>
      </c>
      <c r="AA7" s="21">
        <v>41996000</v>
      </c>
    </row>
    <row r="8" spans="1:27" ht="13.5">
      <c r="A8" s="22" t="s">
        <v>35</v>
      </c>
      <c r="B8" s="16"/>
      <c r="C8" s="17">
        <v>2895349</v>
      </c>
      <c r="D8" s="17"/>
      <c r="E8" s="18">
        <v>4133515</v>
      </c>
      <c r="F8" s="19">
        <v>4387861</v>
      </c>
      <c r="G8" s="19">
        <v>990245</v>
      </c>
      <c r="H8" s="19">
        <v>632275</v>
      </c>
      <c r="I8" s="19">
        <v>473760</v>
      </c>
      <c r="J8" s="19">
        <v>2096280</v>
      </c>
      <c r="K8" s="19">
        <v>476848</v>
      </c>
      <c r="L8" s="19">
        <v>769158</v>
      </c>
      <c r="M8" s="19">
        <v>3009819</v>
      </c>
      <c r="N8" s="19">
        <v>4255825</v>
      </c>
      <c r="O8" s="19">
        <v>221114</v>
      </c>
      <c r="P8" s="19">
        <v>16641</v>
      </c>
      <c r="Q8" s="19">
        <v>905528</v>
      </c>
      <c r="R8" s="19">
        <v>1143283</v>
      </c>
      <c r="S8" s="19">
        <v>2662586</v>
      </c>
      <c r="T8" s="19">
        <v>3339142</v>
      </c>
      <c r="U8" s="19">
        <v>6805426</v>
      </c>
      <c r="V8" s="19">
        <v>12807154</v>
      </c>
      <c r="W8" s="19">
        <v>20302542</v>
      </c>
      <c r="X8" s="19">
        <v>4387861</v>
      </c>
      <c r="Y8" s="19">
        <v>15914681</v>
      </c>
      <c r="Z8" s="20">
        <v>362.7</v>
      </c>
      <c r="AA8" s="21">
        <v>4387861</v>
      </c>
    </row>
    <row r="9" spans="1:27" ht="13.5">
      <c r="A9" s="22" t="s">
        <v>36</v>
      </c>
      <c r="B9" s="16"/>
      <c r="C9" s="17"/>
      <c r="D9" s="17"/>
      <c r="E9" s="18">
        <v>22464334</v>
      </c>
      <c r="F9" s="19">
        <v>23584000</v>
      </c>
      <c r="G9" s="19">
        <v>7440000</v>
      </c>
      <c r="H9" s="19">
        <v>250000</v>
      </c>
      <c r="I9" s="19">
        <v>2010000</v>
      </c>
      <c r="J9" s="19">
        <v>9700000</v>
      </c>
      <c r="K9" s="19">
        <v>423000</v>
      </c>
      <c r="L9" s="19"/>
      <c r="M9" s="19">
        <v>4384000</v>
      </c>
      <c r="N9" s="19">
        <v>4807000</v>
      </c>
      <c r="O9" s="19">
        <v>450000</v>
      </c>
      <c r="P9" s="19">
        <v>1421000</v>
      </c>
      <c r="Q9" s="19">
        <v>4888000</v>
      </c>
      <c r="R9" s="19">
        <v>6759000</v>
      </c>
      <c r="S9" s="19"/>
      <c r="T9" s="19"/>
      <c r="U9" s="19"/>
      <c r="V9" s="19"/>
      <c r="W9" s="19">
        <v>21266000</v>
      </c>
      <c r="X9" s="19">
        <v>23584000</v>
      </c>
      <c r="Y9" s="19">
        <v>-2318000</v>
      </c>
      <c r="Z9" s="20">
        <v>-9.83</v>
      </c>
      <c r="AA9" s="21">
        <v>23584000</v>
      </c>
    </row>
    <row r="10" spans="1:27" ht="13.5">
      <c r="A10" s="22" t="s">
        <v>37</v>
      </c>
      <c r="B10" s="16"/>
      <c r="C10" s="17">
        <v>20035513</v>
      </c>
      <c r="D10" s="17"/>
      <c r="E10" s="18">
        <v>9173000</v>
      </c>
      <c r="F10" s="19"/>
      <c r="G10" s="19">
        <v>7673000</v>
      </c>
      <c r="H10" s="19"/>
      <c r="I10" s="19"/>
      <c r="J10" s="19">
        <v>7673000</v>
      </c>
      <c r="K10" s="19">
        <v>263835</v>
      </c>
      <c r="L10" s="19"/>
      <c r="M10" s="19"/>
      <c r="N10" s="19">
        <v>263835</v>
      </c>
      <c r="O10" s="19"/>
      <c r="P10" s="19"/>
      <c r="Q10" s="19">
        <v>13000000</v>
      </c>
      <c r="R10" s="19">
        <v>13000000</v>
      </c>
      <c r="S10" s="19"/>
      <c r="T10" s="19"/>
      <c r="U10" s="19"/>
      <c r="V10" s="19"/>
      <c r="W10" s="19">
        <v>20936835</v>
      </c>
      <c r="X10" s="19"/>
      <c r="Y10" s="19">
        <v>20936835</v>
      </c>
      <c r="Z10" s="20"/>
      <c r="AA10" s="21"/>
    </row>
    <row r="11" spans="1:27" ht="13.5">
      <c r="A11" s="22" t="s">
        <v>38</v>
      </c>
      <c r="B11" s="16"/>
      <c r="C11" s="17">
        <v>839448</v>
      </c>
      <c r="D11" s="17"/>
      <c r="E11" s="18">
        <v>276000</v>
      </c>
      <c r="F11" s="19">
        <v>276000</v>
      </c>
      <c r="G11" s="19"/>
      <c r="H11" s="19">
        <v>17305</v>
      </c>
      <c r="I11" s="19">
        <v>5457</v>
      </c>
      <c r="J11" s="19">
        <v>22762</v>
      </c>
      <c r="K11" s="19">
        <v>3174</v>
      </c>
      <c r="L11" s="19">
        <v>2336</v>
      </c>
      <c r="M11" s="19">
        <v>5393</v>
      </c>
      <c r="N11" s="19">
        <v>10903</v>
      </c>
      <c r="O11" s="19">
        <v>6045</v>
      </c>
      <c r="P11" s="19"/>
      <c r="Q11" s="19"/>
      <c r="R11" s="19">
        <v>6045</v>
      </c>
      <c r="S11" s="19">
        <v>30888</v>
      </c>
      <c r="T11" s="19"/>
      <c r="U11" s="19">
        <v>4208</v>
      </c>
      <c r="V11" s="19">
        <v>35096</v>
      </c>
      <c r="W11" s="19">
        <v>74806</v>
      </c>
      <c r="X11" s="19">
        <v>276000</v>
      </c>
      <c r="Y11" s="19">
        <v>-201194</v>
      </c>
      <c r="Z11" s="20">
        <v>-72.9</v>
      </c>
      <c r="AA11" s="21">
        <v>276000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-56665600</v>
      </c>
      <c r="D14" s="17"/>
      <c r="E14" s="18">
        <v>-70561561</v>
      </c>
      <c r="F14" s="19">
        <v>-65490341</v>
      </c>
      <c r="G14" s="19">
        <v>-5113789</v>
      </c>
      <c r="H14" s="19">
        <v>-7617674</v>
      </c>
      <c r="I14" s="19">
        <v>-7135450</v>
      </c>
      <c r="J14" s="19">
        <v>-19866913</v>
      </c>
      <c r="K14" s="19">
        <v>-4176495</v>
      </c>
      <c r="L14" s="19">
        <v>-5084997</v>
      </c>
      <c r="M14" s="19">
        <v>-6641718</v>
      </c>
      <c r="N14" s="19">
        <v>-15903210</v>
      </c>
      <c r="O14" s="19">
        <v>-3230669</v>
      </c>
      <c r="P14" s="19">
        <v>-4292241</v>
      </c>
      <c r="Q14" s="19">
        <v>-6349099</v>
      </c>
      <c r="R14" s="19">
        <v>-13872009</v>
      </c>
      <c r="S14" s="19">
        <v>-19927896</v>
      </c>
      <c r="T14" s="19">
        <v>-5686061</v>
      </c>
      <c r="U14" s="19">
        <v>-8532587</v>
      </c>
      <c r="V14" s="19">
        <v>-34146544</v>
      </c>
      <c r="W14" s="19">
        <v>-83788676</v>
      </c>
      <c r="X14" s="19">
        <v>-65490341</v>
      </c>
      <c r="Y14" s="19">
        <v>-18298335</v>
      </c>
      <c r="Z14" s="20">
        <v>27.94</v>
      </c>
      <c r="AA14" s="21">
        <v>-65490341</v>
      </c>
    </row>
    <row r="15" spans="1:27" ht="13.5">
      <c r="A15" s="22" t="s">
        <v>42</v>
      </c>
      <c r="B15" s="16"/>
      <c r="C15" s="17">
        <v>-66035</v>
      </c>
      <c r="D15" s="17"/>
      <c r="E15" s="18">
        <v>-245184</v>
      </c>
      <c r="F15" s="19">
        <v>-245180</v>
      </c>
      <c r="G15" s="19">
        <v>-2728</v>
      </c>
      <c r="H15" s="19">
        <v>-2276</v>
      </c>
      <c r="I15" s="19"/>
      <c r="J15" s="19">
        <v>-5004</v>
      </c>
      <c r="K15" s="19">
        <v>-3199</v>
      </c>
      <c r="L15" s="19">
        <v>-881</v>
      </c>
      <c r="M15" s="19">
        <v>-456</v>
      </c>
      <c r="N15" s="19">
        <v>-4536</v>
      </c>
      <c r="O15" s="19"/>
      <c r="P15" s="19"/>
      <c r="Q15" s="19"/>
      <c r="R15" s="19"/>
      <c r="S15" s="19"/>
      <c r="T15" s="19"/>
      <c r="U15" s="19"/>
      <c r="V15" s="19"/>
      <c r="W15" s="19">
        <v>-9540</v>
      </c>
      <c r="X15" s="19">
        <v>-245180</v>
      </c>
      <c r="Y15" s="19">
        <v>235640</v>
      </c>
      <c r="Z15" s="20">
        <v>-96.11</v>
      </c>
      <c r="AA15" s="21">
        <v>-245180</v>
      </c>
    </row>
    <row r="16" spans="1:27" ht="13.5">
      <c r="A16" s="22" t="s">
        <v>43</v>
      </c>
      <c r="B16" s="16"/>
      <c r="C16" s="17">
        <v>-3393538</v>
      </c>
      <c r="D16" s="17"/>
      <c r="E16" s="18">
        <v>-4530750</v>
      </c>
      <c r="F16" s="19">
        <v>-9780999</v>
      </c>
      <c r="G16" s="19">
        <v>-116392</v>
      </c>
      <c r="H16" s="19">
        <v>-80785</v>
      </c>
      <c r="I16" s="19">
        <v>-99474</v>
      </c>
      <c r="J16" s="19">
        <v>-296651</v>
      </c>
      <c r="K16" s="19">
        <v>-662321</v>
      </c>
      <c r="L16" s="19">
        <v>-445475</v>
      </c>
      <c r="M16" s="19">
        <v>-661252</v>
      </c>
      <c r="N16" s="19">
        <v>-1769048</v>
      </c>
      <c r="O16" s="19">
        <v>-426737</v>
      </c>
      <c r="P16" s="19">
        <v>-113653</v>
      </c>
      <c r="Q16" s="19">
        <v>-334069</v>
      </c>
      <c r="R16" s="19">
        <v>-874459</v>
      </c>
      <c r="S16" s="19">
        <v>-341485</v>
      </c>
      <c r="T16" s="19">
        <v>-830342</v>
      </c>
      <c r="U16" s="19">
        <v>-382955</v>
      </c>
      <c r="V16" s="19">
        <v>-1554782</v>
      </c>
      <c r="W16" s="19">
        <v>-4494940</v>
      </c>
      <c r="X16" s="19">
        <v>-9780999</v>
      </c>
      <c r="Y16" s="19">
        <v>5286059</v>
      </c>
      <c r="Z16" s="20">
        <v>-54.04</v>
      </c>
      <c r="AA16" s="21">
        <v>-9780999</v>
      </c>
    </row>
    <row r="17" spans="1:27" ht="13.5">
      <c r="A17" s="23" t="s">
        <v>44</v>
      </c>
      <c r="B17" s="24"/>
      <c r="C17" s="25">
        <f aca="true" t="shared" si="0" ref="C17:Y17">SUM(C6:C16)</f>
        <v>7478965</v>
      </c>
      <c r="D17" s="25">
        <f>SUM(D6:D16)</f>
        <v>0</v>
      </c>
      <c r="E17" s="26">
        <f t="shared" si="0"/>
        <v>17634980</v>
      </c>
      <c r="F17" s="27">
        <f t="shared" si="0"/>
        <v>8657341</v>
      </c>
      <c r="G17" s="27">
        <f t="shared" si="0"/>
        <v>14088997</v>
      </c>
      <c r="H17" s="27">
        <f t="shared" si="0"/>
        <v>-4096933</v>
      </c>
      <c r="I17" s="27">
        <f t="shared" si="0"/>
        <v>-1818306</v>
      </c>
      <c r="J17" s="27">
        <f t="shared" si="0"/>
        <v>8173758</v>
      </c>
      <c r="K17" s="27">
        <f t="shared" si="0"/>
        <v>-749299</v>
      </c>
      <c r="L17" s="27">
        <f t="shared" si="0"/>
        <v>-2257221</v>
      </c>
      <c r="M17" s="27">
        <f t="shared" si="0"/>
        <v>2442064</v>
      </c>
      <c r="N17" s="27">
        <f t="shared" si="0"/>
        <v>-564456</v>
      </c>
      <c r="O17" s="27">
        <f t="shared" si="0"/>
        <v>-458510</v>
      </c>
      <c r="P17" s="27">
        <f t="shared" si="0"/>
        <v>-237452</v>
      </c>
      <c r="Q17" s="27">
        <f t="shared" si="0"/>
        <v>15090949</v>
      </c>
      <c r="R17" s="27">
        <f t="shared" si="0"/>
        <v>14394987</v>
      </c>
      <c r="S17" s="27">
        <f t="shared" si="0"/>
        <v>-15219737</v>
      </c>
      <c r="T17" s="27">
        <f t="shared" si="0"/>
        <v>-521191</v>
      </c>
      <c r="U17" s="27">
        <f t="shared" si="0"/>
        <v>-97668</v>
      </c>
      <c r="V17" s="27">
        <f t="shared" si="0"/>
        <v>-15838596</v>
      </c>
      <c r="W17" s="27">
        <f t="shared" si="0"/>
        <v>6165693</v>
      </c>
      <c r="X17" s="27">
        <f t="shared" si="0"/>
        <v>8657341</v>
      </c>
      <c r="Y17" s="27">
        <f t="shared" si="0"/>
        <v>-2491648</v>
      </c>
      <c r="Z17" s="28">
        <f>+IF(X17&lt;&gt;0,+(Y17/X17)*100,0)</f>
        <v>-28.780753813439947</v>
      </c>
      <c r="AA17" s="29">
        <f>SUM(AA6:AA16)</f>
        <v>8657341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1000</v>
      </c>
      <c r="I21" s="36"/>
      <c r="J21" s="19">
        <v>1000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1000</v>
      </c>
      <c r="X21" s="19"/>
      <c r="Y21" s="36">
        <v>1000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-9173000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-9173000</v>
      </c>
      <c r="F27" s="27">
        <f t="shared" si="1"/>
        <v>0</v>
      </c>
      <c r="G27" s="27">
        <f t="shared" si="1"/>
        <v>0</v>
      </c>
      <c r="H27" s="27">
        <f t="shared" si="1"/>
        <v>1000</v>
      </c>
      <c r="I27" s="27">
        <f t="shared" si="1"/>
        <v>0</v>
      </c>
      <c r="J27" s="27">
        <f t="shared" si="1"/>
        <v>1000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1000</v>
      </c>
      <c r="X27" s="27">
        <f t="shared" si="1"/>
        <v>0</v>
      </c>
      <c r="Y27" s="27">
        <f t="shared" si="1"/>
        <v>1000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3150</v>
      </c>
      <c r="H33" s="36">
        <v>3360</v>
      </c>
      <c r="I33" s="36">
        <v>12265</v>
      </c>
      <c r="J33" s="36">
        <v>18775</v>
      </c>
      <c r="K33" s="19">
        <v>10080</v>
      </c>
      <c r="L33" s="19"/>
      <c r="M33" s="19"/>
      <c r="N33" s="19">
        <v>10080</v>
      </c>
      <c r="O33" s="36">
        <v>10080</v>
      </c>
      <c r="P33" s="36">
        <v>12265</v>
      </c>
      <c r="Q33" s="36"/>
      <c r="R33" s="19">
        <v>22345</v>
      </c>
      <c r="S33" s="19"/>
      <c r="T33" s="19">
        <v>15625</v>
      </c>
      <c r="U33" s="19">
        <v>3360</v>
      </c>
      <c r="V33" s="36">
        <v>18985</v>
      </c>
      <c r="W33" s="36">
        <v>70185</v>
      </c>
      <c r="X33" s="36"/>
      <c r="Y33" s="19">
        <v>70185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-1228209</v>
      </c>
      <c r="D35" s="17"/>
      <c r="E35" s="18">
        <v>-636000</v>
      </c>
      <c r="F35" s="19"/>
      <c r="G35" s="19">
        <v>-105124</v>
      </c>
      <c r="H35" s="19">
        <v>-105556</v>
      </c>
      <c r="I35" s="19"/>
      <c r="J35" s="19">
        <v>-210680</v>
      </c>
      <c r="K35" s="19">
        <v>-212546</v>
      </c>
      <c r="L35" s="19">
        <v>-106951</v>
      </c>
      <c r="M35" s="19">
        <v>-107375</v>
      </c>
      <c r="N35" s="19">
        <v>-426872</v>
      </c>
      <c r="O35" s="19"/>
      <c r="P35" s="19"/>
      <c r="Q35" s="19"/>
      <c r="R35" s="19"/>
      <c r="S35" s="19"/>
      <c r="T35" s="19"/>
      <c r="U35" s="19"/>
      <c r="V35" s="19"/>
      <c r="W35" s="19">
        <v>-637552</v>
      </c>
      <c r="X35" s="19"/>
      <c r="Y35" s="19">
        <v>-637552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-1228209</v>
      </c>
      <c r="D36" s="25">
        <f>SUM(D31:D35)</f>
        <v>0</v>
      </c>
      <c r="E36" s="26">
        <f t="shared" si="2"/>
        <v>-636000</v>
      </c>
      <c r="F36" s="27">
        <f t="shared" si="2"/>
        <v>0</v>
      </c>
      <c r="G36" s="27">
        <f t="shared" si="2"/>
        <v>-101974</v>
      </c>
      <c r="H36" s="27">
        <f t="shared" si="2"/>
        <v>-102196</v>
      </c>
      <c r="I36" s="27">
        <f t="shared" si="2"/>
        <v>12265</v>
      </c>
      <c r="J36" s="27">
        <f t="shared" si="2"/>
        <v>-191905</v>
      </c>
      <c r="K36" s="27">
        <f t="shared" si="2"/>
        <v>-202466</v>
      </c>
      <c r="L36" s="27">
        <f t="shared" si="2"/>
        <v>-106951</v>
      </c>
      <c r="M36" s="27">
        <f t="shared" si="2"/>
        <v>-107375</v>
      </c>
      <c r="N36" s="27">
        <f t="shared" si="2"/>
        <v>-416792</v>
      </c>
      <c r="O36" s="27">
        <f t="shared" si="2"/>
        <v>10080</v>
      </c>
      <c r="P36" s="27">
        <f t="shared" si="2"/>
        <v>12265</v>
      </c>
      <c r="Q36" s="27">
        <f t="shared" si="2"/>
        <v>0</v>
      </c>
      <c r="R36" s="27">
        <f t="shared" si="2"/>
        <v>22345</v>
      </c>
      <c r="S36" s="27">
        <f t="shared" si="2"/>
        <v>0</v>
      </c>
      <c r="T36" s="27">
        <f t="shared" si="2"/>
        <v>15625</v>
      </c>
      <c r="U36" s="27">
        <f t="shared" si="2"/>
        <v>3360</v>
      </c>
      <c r="V36" s="27">
        <f t="shared" si="2"/>
        <v>18985</v>
      </c>
      <c r="W36" s="27">
        <f t="shared" si="2"/>
        <v>-567367</v>
      </c>
      <c r="X36" s="27">
        <f t="shared" si="2"/>
        <v>0</v>
      </c>
      <c r="Y36" s="27">
        <f t="shared" si="2"/>
        <v>-567367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6250756</v>
      </c>
      <c r="D38" s="31">
        <f>+D17+D27+D36</f>
        <v>0</v>
      </c>
      <c r="E38" s="32">
        <f t="shared" si="3"/>
        <v>7825980</v>
      </c>
      <c r="F38" s="33">
        <f t="shared" si="3"/>
        <v>8657341</v>
      </c>
      <c r="G38" s="33">
        <f t="shared" si="3"/>
        <v>13987023</v>
      </c>
      <c r="H38" s="33">
        <f t="shared" si="3"/>
        <v>-4198129</v>
      </c>
      <c r="I38" s="33">
        <f t="shared" si="3"/>
        <v>-1806041</v>
      </c>
      <c r="J38" s="33">
        <f t="shared" si="3"/>
        <v>7982853</v>
      </c>
      <c r="K38" s="33">
        <f t="shared" si="3"/>
        <v>-951765</v>
      </c>
      <c r="L38" s="33">
        <f t="shared" si="3"/>
        <v>-2364172</v>
      </c>
      <c r="M38" s="33">
        <f t="shared" si="3"/>
        <v>2334689</v>
      </c>
      <c r="N38" s="33">
        <f t="shared" si="3"/>
        <v>-981248</v>
      </c>
      <c r="O38" s="33">
        <f t="shared" si="3"/>
        <v>-448430</v>
      </c>
      <c r="P38" s="33">
        <f t="shared" si="3"/>
        <v>-225187</v>
      </c>
      <c r="Q38" s="33">
        <f t="shared" si="3"/>
        <v>15090949</v>
      </c>
      <c r="R38" s="33">
        <f t="shared" si="3"/>
        <v>14417332</v>
      </c>
      <c r="S38" s="33">
        <f t="shared" si="3"/>
        <v>-15219737</v>
      </c>
      <c r="T38" s="33">
        <f t="shared" si="3"/>
        <v>-505566</v>
      </c>
      <c r="U38" s="33">
        <f t="shared" si="3"/>
        <v>-94308</v>
      </c>
      <c r="V38" s="33">
        <f t="shared" si="3"/>
        <v>-15819611</v>
      </c>
      <c r="W38" s="33">
        <f t="shared" si="3"/>
        <v>5599326</v>
      </c>
      <c r="X38" s="33">
        <f t="shared" si="3"/>
        <v>8657341</v>
      </c>
      <c r="Y38" s="33">
        <f t="shared" si="3"/>
        <v>-3058015</v>
      </c>
      <c r="Z38" s="34">
        <f>+IF(X38&lt;&gt;0,+(Y38/X38)*100,0)</f>
        <v>-35.32279714984081</v>
      </c>
      <c r="AA38" s="35">
        <f>+AA17+AA27+AA36</f>
        <v>8657341</v>
      </c>
    </row>
    <row r="39" spans="1:27" ht="13.5">
      <c r="A39" s="22" t="s">
        <v>59</v>
      </c>
      <c r="B39" s="16"/>
      <c r="C39" s="31">
        <v>314060</v>
      </c>
      <c r="D39" s="31"/>
      <c r="E39" s="32"/>
      <c r="F39" s="33"/>
      <c r="G39" s="33"/>
      <c r="H39" s="33">
        <v>13987023</v>
      </c>
      <c r="I39" s="33">
        <v>9788894</v>
      </c>
      <c r="J39" s="33"/>
      <c r="K39" s="33">
        <v>7982853</v>
      </c>
      <c r="L39" s="33">
        <v>7031088</v>
      </c>
      <c r="M39" s="33">
        <v>4666916</v>
      </c>
      <c r="N39" s="33">
        <v>7982853</v>
      </c>
      <c r="O39" s="33">
        <v>7001605</v>
      </c>
      <c r="P39" s="33">
        <v>6553175</v>
      </c>
      <c r="Q39" s="33">
        <v>6327988</v>
      </c>
      <c r="R39" s="33">
        <v>7001605</v>
      </c>
      <c r="S39" s="33">
        <v>21418937</v>
      </c>
      <c r="T39" s="33">
        <v>6199200</v>
      </c>
      <c r="U39" s="33">
        <v>5693634</v>
      </c>
      <c r="V39" s="33">
        <v>21418937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6564816</v>
      </c>
      <c r="D40" s="43"/>
      <c r="E40" s="44">
        <v>7825980</v>
      </c>
      <c r="F40" s="45">
        <v>8657341</v>
      </c>
      <c r="G40" s="45">
        <v>13987023</v>
      </c>
      <c r="H40" s="45">
        <v>9788894</v>
      </c>
      <c r="I40" s="45">
        <v>7982853</v>
      </c>
      <c r="J40" s="45">
        <v>7982853</v>
      </c>
      <c r="K40" s="45">
        <v>7031088</v>
      </c>
      <c r="L40" s="45">
        <v>4666916</v>
      </c>
      <c r="M40" s="45">
        <v>7001605</v>
      </c>
      <c r="N40" s="45">
        <v>7001605</v>
      </c>
      <c r="O40" s="45">
        <v>6553175</v>
      </c>
      <c r="P40" s="45">
        <v>6327988</v>
      </c>
      <c r="Q40" s="45">
        <v>21418937</v>
      </c>
      <c r="R40" s="45">
        <v>6553175</v>
      </c>
      <c r="S40" s="45">
        <v>6199200</v>
      </c>
      <c r="T40" s="45">
        <v>5693634</v>
      </c>
      <c r="U40" s="45">
        <v>5599326</v>
      </c>
      <c r="V40" s="45">
        <v>5599326</v>
      </c>
      <c r="W40" s="45">
        <v>5599326</v>
      </c>
      <c r="X40" s="45">
        <v>8657341</v>
      </c>
      <c r="Y40" s="45">
        <v>-3058015</v>
      </c>
      <c r="Z40" s="46">
        <v>-35.32</v>
      </c>
      <c r="AA40" s="47">
        <v>8657341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70689012</v>
      </c>
      <c r="F6" s="19">
        <v>98769414</v>
      </c>
      <c r="G6" s="19">
        <v>3114664</v>
      </c>
      <c r="H6" s="19">
        <v>8064005</v>
      </c>
      <c r="I6" s="19">
        <v>7691828</v>
      </c>
      <c r="J6" s="19">
        <v>18870497</v>
      </c>
      <c r="K6" s="19">
        <v>3200526</v>
      </c>
      <c r="L6" s="19">
        <v>1287073</v>
      </c>
      <c r="M6" s="19">
        <v>6198500</v>
      </c>
      <c r="N6" s="19">
        <v>10686099</v>
      </c>
      <c r="O6" s="19">
        <v>6118578</v>
      </c>
      <c r="P6" s="19">
        <v>5719864</v>
      </c>
      <c r="Q6" s="19">
        <v>14517675</v>
      </c>
      <c r="R6" s="19">
        <v>26356117</v>
      </c>
      <c r="S6" s="19">
        <v>-739871</v>
      </c>
      <c r="T6" s="19">
        <v>18862503</v>
      </c>
      <c r="U6" s="19">
        <v>8585540</v>
      </c>
      <c r="V6" s="19">
        <v>26708172</v>
      </c>
      <c r="W6" s="19">
        <v>82620885</v>
      </c>
      <c r="X6" s="19">
        <v>98769414</v>
      </c>
      <c r="Y6" s="19">
        <v>-16148529</v>
      </c>
      <c r="Z6" s="20">
        <v>-16.35</v>
      </c>
      <c r="AA6" s="21">
        <v>98769414</v>
      </c>
    </row>
    <row r="7" spans="1:27" ht="13.5">
      <c r="A7" s="22" t="s">
        <v>34</v>
      </c>
      <c r="B7" s="16"/>
      <c r="C7" s="17"/>
      <c r="D7" s="17"/>
      <c r="E7" s="18">
        <v>371022768</v>
      </c>
      <c r="F7" s="19">
        <v>376361972</v>
      </c>
      <c r="G7" s="19">
        <v>28444819</v>
      </c>
      <c r="H7" s="19">
        <v>27731693</v>
      </c>
      <c r="I7" s="19">
        <v>30807491</v>
      </c>
      <c r="J7" s="19">
        <v>86984003</v>
      </c>
      <c r="K7" s="19">
        <v>27376832</v>
      </c>
      <c r="L7" s="19">
        <v>30881920</v>
      </c>
      <c r="M7" s="19">
        <v>25870604</v>
      </c>
      <c r="N7" s="19">
        <v>84129356</v>
      </c>
      <c r="O7" s="19">
        <v>35181958</v>
      </c>
      <c r="P7" s="19">
        <v>29502602</v>
      </c>
      <c r="Q7" s="19">
        <v>30035255</v>
      </c>
      <c r="R7" s="19">
        <v>94719815</v>
      </c>
      <c r="S7" s="19">
        <v>29542525</v>
      </c>
      <c r="T7" s="19">
        <v>30078434</v>
      </c>
      <c r="U7" s="19">
        <v>28998968</v>
      </c>
      <c r="V7" s="19">
        <v>88619927</v>
      </c>
      <c r="W7" s="19">
        <v>354453101</v>
      </c>
      <c r="X7" s="19">
        <v>376361972</v>
      </c>
      <c r="Y7" s="19">
        <v>-21908871</v>
      </c>
      <c r="Z7" s="20">
        <v>-5.82</v>
      </c>
      <c r="AA7" s="21">
        <v>376361972</v>
      </c>
    </row>
    <row r="8" spans="1:27" ht="13.5">
      <c r="A8" s="22" t="s">
        <v>35</v>
      </c>
      <c r="B8" s="16"/>
      <c r="C8" s="17"/>
      <c r="D8" s="17"/>
      <c r="E8" s="18">
        <v>24843300</v>
      </c>
      <c r="F8" s="19">
        <v>24735411</v>
      </c>
      <c r="G8" s="19">
        <v>1193119</v>
      </c>
      <c r="H8" s="19">
        <v>1966215</v>
      </c>
      <c r="I8" s="19">
        <v>4304970</v>
      </c>
      <c r="J8" s="19">
        <v>7464304</v>
      </c>
      <c r="K8" s="19">
        <v>2079781</v>
      </c>
      <c r="L8" s="19">
        <v>872618</v>
      </c>
      <c r="M8" s="19">
        <v>3018291</v>
      </c>
      <c r="N8" s="19">
        <v>5970690</v>
      </c>
      <c r="O8" s="19">
        <v>2195832</v>
      </c>
      <c r="P8" s="19">
        <v>2416538</v>
      </c>
      <c r="Q8" s="19">
        <v>2728822</v>
      </c>
      <c r="R8" s="19">
        <v>7341192</v>
      </c>
      <c r="S8" s="19">
        <v>1684096</v>
      </c>
      <c r="T8" s="19">
        <v>2101068</v>
      </c>
      <c r="U8" s="19">
        <v>3550083</v>
      </c>
      <c r="V8" s="19">
        <v>7335247</v>
      </c>
      <c r="W8" s="19">
        <v>28111433</v>
      </c>
      <c r="X8" s="19">
        <v>24735411</v>
      </c>
      <c r="Y8" s="19">
        <v>3376022</v>
      </c>
      <c r="Z8" s="20">
        <v>13.65</v>
      </c>
      <c r="AA8" s="21">
        <v>24735411</v>
      </c>
    </row>
    <row r="9" spans="1:27" ht="13.5">
      <c r="A9" s="22" t="s">
        <v>36</v>
      </c>
      <c r="B9" s="16"/>
      <c r="C9" s="17"/>
      <c r="D9" s="17"/>
      <c r="E9" s="18">
        <v>96721704</v>
      </c>
      <c r="F9" s="19">
        <v>98327593</v>
      </c>
      <c r="G9" s="19">
        <v>9272000</v>
      </c>
      <c r="H9" s="19">
        <v>17989903</v>
      </c>
      <c r="I9" s="19">
        <v>500036</v>
      </c>
      <c r="J9" s="19">
        <v>27761939</v>
      </c>
      <c r="K9" s="19">
        <v>1768931</v>
      </c>
      <c r="L9" s="19">
        <v>688259</v>
      </c>
      <c r="M9" s="19">
        <v>23695786</v>
      </c>
      <c r="N9" s="19">
        <v>26152976</v>
      </c>
      <c r="O9" s="19">
        <v>1513413</v>
      </c>
      <c r="P9" s="19">
        <v>417268</v>
      </c>
      <c r="Q9" s="19">
        <v>17691362</v>
      </c>
      <c r="R9" s="19">
        <v>19622043</v>
      </c>
      <c r="S9" s="19">
        <v>378871</v>
      </c>
      <c r="T9" s="19">
        <v>5351393</v>
      </c>
      <c r="U9" s="19">
        <v>238656</v>
      </c>
      <c r="V9" s="19">
        <v>5968920</v>
      </c>
      <c r="W9" s="19">
        <v>79505878</v>
      </c>
      <c r="X9" s="19">
        <v>98327593</v>
      </c>
      <c r="Y9" s="19">
        <v>-18821715</v>
      </c>
      <c r="Z9" s="20">
        <v>-19.14</v>
      </c>
      <c r="AA9" s="21">
        <v>98327593</v>
      </c>
    </row>
    <row r="10" spans="1:27" ht="13.5">
      <c r="A10" s="22" t="s">
        <v>37</v>
      </c>
      <c r="B10" s="16"/>
      <c r="C10" s="17"/>
      <c r="D10" s="17"/>
      <c r="E10" s="18">
        <v>39676296</v>
      </c>
      <c r="F10" s="19">
        <v>45499728</v>
      </c>
      <c r="G10" s="19"/>
      <c r="H10" s="19">
        <v>208191</v>
      </c>
      <c r="I10" s="19">
        <v>2811328</v>
      </c>
      <c r="J10" s="19">
        <v>3019519</v>
      </c>
      <c r="K10" s="19">
        <v>3932890</v>
      </c>
      <c r="L10" s="19">
        <v>1277330</v>
      </c>
      <c r="M10" s="19">
        <v>3394400</v>
      </c>
      <c r="N10" s="19">
        <v>8604620</v>
      </c>
      <c r="O10" s="19">
        <v>3158504</v>
      </c>
      <c r="P10" s="19">
        <v>1116841</v>
      </c>
      <c r="Q10" s="19">
        <v>997945</v>
      </c>
      <c r="R10" s="19">
        <v>5273290</v>
      </c>
      <c r="S10" s="19">
        <v>2355532</v>
      </c>
      <c r="T10" s="19">
        <v>848930</v>
      </c>
      <c r="U10" s="19"/>
      <c r="V10" s="19">
        <v>3204462</v>
      </c>
      <c r="W10" s="19">
        <v>20101891</v>
      </c>
      <c r="X10" s="19">
        <v>45499728</v>
      </c>
      <c r="Y10" s="19">
        <v>-25397837</v>
      </c>
      <c r="Z10" s="20">
        <v>-55.82</v>
      </c>
      <c r="AA10" s="21">
        <v>45499728</v>
      </c>
    </row>
    <row r="11" spans="1:27" ht="13.5">
      <c r="A11" s="22" t="s">
        <v>38</v>
      </c>
      <c r="B11" s="16"/>
      <c r="C11" s="17"/>
      <c r="D11" s="17"/>
      <c r="E11" s="18">
        <v>4250004</v>
      </c>
      <c r="F11" s="19">
        <v>4999999</v>
      </c>
      <c r="G11" s="19">
        <v>332748</v>
      </c>
      <c r="H11" s="19">
        <v>389697</v>
      </c>
      <c r="I11" s="19">
        <v>429385</v>
      </c>
      <c r="J11" s="19">
        <v>1151830</v>
      </c>
      <c r="K11" s="19">
        <v>437633</v>
      </c>
      <c r="L11" s="19">
        <v>484030</v>
      </c>
      <c r="M11" s="19">
        <v>513399</v>
      </c>
      <c r="N11" s="19">
        <v>1435062</v>
      </c>
      <c r="O11" s="19">
        <v>581967</v>
      </c>
      <c r="P11" s="19">
        <v>571343</v>
      </c>
      <c r="Q11" s="19">
        <v>577227</v>
      </c>
      <c r="R11" s="19">
        <v>1730537</v>
      </c>
      <c r="S11" s="19">
        <v>540700</v>
      </c>
      <c r="T11" s="19">
        <v>442898</v>
      </c>
      <c r="U11" s="19">
        <v>1002562</v>
      </c>
      <c r="V11" s="19">
        <v>1986160</v>
      </c>
      <c r="W11" s="19">
        <v>6303589</v>
      </c>
      <c r="X11" s="19">
        <v>4999999</v>
      </c>
      <c r="Y11" s="19">
        <v>1303590</v>
      </c>
      <c r="Z11" s="20">
        <v>26.07</v>
      </c>
      <c r="AA11" s="21">
        <v>4999999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-515576676</v>
      </c>
      <c r="F14" s="19">
        <v>-559454352</v>
      </c>
      <c r="G14" s="19">
        <v>-46552049</v>
      </c>
      <c r="H14" s="19">
        <v>-37282059</v>
      </c>
      <c r="I14" s="19">
        <v>-41625252</v>
      </c>
      <c r="J14" s="19">
        <v>-125459360</v>
      </c>
      <c r="K14" s="19">
        <v>-47896891</v>
      </c>
      <c r="L14" s="19">
        <v>-50628039</v>
      </c>
      <c r="M14" s="19">
        <v>-31091125</v>
      </c>
      <c r="N14" s="19">
        <v>-129616055</v>
      </c>
      <c r="O14" s="19">
        <v>-35302612</v>
      </c>
      <c r="P14" s="19">
        <v>-31895914</v>
      </c>
      <c r="Q14" s="19">
        <v>-37427699</v>
      </c>
      <c r="R14" s="19">
        <v>-104626225</v>
      </c>
      <c r="S14" s="19">
        <v>-34623197</v>
      </c>
      <c r="T14" s="19">
        <v>-62260740</v>
      </c>
      <c r="U14" s="19">
        <v>-37400583</v>
      </c>
      <c r="V14" s="19">
        <v>-134284520</v>
      </c>
      <c r="W14" s="19">
        <v>-493986160</v>
      </c>
      <c r="X14" s="19">
        <v>-559454352</v>
      </c>
      <c r="Y14" s="19">
        <v>65468192</v>
      </c>
      <c r="Z14" s="20">
        <v>-11.7</v>
      </c>
      <c r="AA14" s="21">
        <v>-559454352</v>
      </c>
    </row>
    <row r="15" spans="1:27" ht="13.5">
      <c r="A15" s="22" t="s">
        <v>42</v>
      </c>
      <c r="B15" s="16"/>
      <c r="C15" s="17"/>
      <c r="D15" s="17"/>
      <c r="E15" s="18">
        <v>-15001752</v>
      </c>
      <c r="F15" s="19">
        <v>-13721406</v>
      </c>
      <c r="G15" s="19">
        <v>-708333</v>
      </c>
      <c r="H15" s="19">
        <v>-785108</v>
      </c>
      <c r="I15" s="19">
        <v>-708904</v>
      </c>
      <c r="J15" s="19">
        <v>-2202345</v>
      </c>
      <c r="K15" s="19">
        <v>-722038</v>
      </c>
      <c r="L15" s="19">
        <v>-756368</v>
      </c>
      <c r="M15" s="19">
        <v>-3075466</v>
      </c>
      <c r="N15" s="19">
        <v>-4553872</v>
      </c>
      <c r="O15" s="19">
        <v>-645684</v>
      </c>
      <c r="P15" s="19">
        <v>-724391</v>
      </c>
      <c r="Q15" s="19">
        <v>-787470</v>
      </c>
      <c r="R15" s="19">
        <v>-2157545</v>
      </c>
      <c r="S15" s="19">
        <v>-609946</v>
      </c>
      <c r="T15" s="19">
        <v>-724378</v>
      </c>
      <c r="U15" s="19">
        <v>-2966024</v>
      </c>
      <c r="V15" s="19">
        <v>-4300348</v>
      </c>
      <c r="W15" s="19">
        <v>-13214110</v>
      </c>
      <c r="X15" s="19">
        <v>-13721406</v>
      </c>
      <c r="Y15" s="19">
        <v>507296</v>
      </c>
      <c r="Z15" s="20">
        <v>-3.7</v>
      </c>
      <c r="AA15" s="21">
        <v>-13721406</v>
      </c>
    </row>
    <row r="16" spans="1:27" ht="13.5">
      <c r="A16" s="22" t="s">
        <v>43</v>
      </c>
      <c r="B16" s="16"/>
      <c r="C16" s="17"/>
      <c r="D16" s="17"/>
      <c r="E16" s="18">
        <v>-110004</v>
      </c>
      <c r="F16" s="19">
        <v>-205000</v>
      </c>
      <c r="G16" s="19">
        <v>-25645</v>
      </c>
      <c r="H16" s="19">
        <v>-4500</v>
      </c>
      <c r="I16" s="19">
        <v>-32500</v>
      </c>
      <c r="J16" s="19">
        <v>-62645</v>
      </c>
      <c r="K16" s="19">
        <v>-13245</v>
      </c>
      <c r="L16" s="19">
        <v>-5900</v>
      </c>
      <c r="M16" s="19"/>
      <c r="N16" s="19">
        <v>-19145</v>
      </c>
      <c r="O16" s="19">
        <v>-28350</v>
      </c>
      <c r="P16" s="19">
        <v>-13500</v>
      </c>
      <c r="Q16" s="19">
        <v>-24776</v>
      </c>
      <c r="R16" s="19">
        <v>-66626</v>
      </c>
      <c r="S16" s="19">
        <v>-306555</v>
      </c>
      <c r="T16" s="19">
        <v>-3855</v>
      </c>
      <c r="U16" s="19">
        <v>-31260</v>
      </c>
      <c r="V16" s="19">
        <v>-341670</v>
      </c>
      <c r="W16" s="19">
        <v>-490086</v>
      </c>
      <c r="X16" s="19">
        <v>-205000</v>
      </c>
      <c r="Y16" s="19">
        <v>-285086</v>
      </c>
      <c r="Z16" s="20">
        <v>139.07</v>
      </c>
      <c r="AA16" s="21">
        <v>-205000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76514652</v>
      </c>
      <c r="F17" s="27">
        <f t="shared" si="0"/>
        <v>75313359</v>
      </c>
      <c r="G17" s="27">
        <f t="shared" si="0"/>
        <v>-4928677</v>
      </c>
      <c r="H17" s="27">
        <f t="shared" si="0"/>
        <v>18278037</v>
      </c>
      <c r="I17" s="27">
        <f t="shared" si="0"/>
        <v>4178382</v>
      </c>
      <c r="J17" s="27">
        <f t="shared" si="0"/>
        <v>17527742</v>
      </c>
      <c r="K17" s="27">
        <f t="shared" si="0"/>
        <v>-9835581</v>
      </c>
      <c r="L17" s="27">
        <f t="shared" si="0"/>
        <v>-15899077</v>
      </c>
      <c r="M17" s="27">
        <f t="shared" si="0"/>
        <v>28524389</v>
      </c>
      <c r="N17" s="27">
        <f t="shared" si="0"/>
        <v>2789731</v>
      </c>
      <c r="O17" s="27">
        <f t="shared" si="0"/>
        <v>12773606</v>
      </c>
      <c r="P17" s="27">
        <f t="shared" si="0"/>
        <v>7110651</v>
      </c>
      <c r="Q17" s="27">
        <f t="shared" si="0"/>
        <v>28308341</v>
      </c>
      <c r="R17" s="27">
        <f t="shared" si="0"/>
        <v>48192598</v>
      </c>
      <c r="S17" s="27">
        <f t="shared" si="0"/>
        <v>-1777845</v>
      </c>
      <c r="T17" s="27">
        <f t="shared" si="0"/>
        <v>-5303747</v>
      </c>
      <c r="U17" s="27">
        <f t="shared" si="0"/>
        <v>1977942</v>
      </c>
      <c r="V17" s="27">
        <f t="shared" si="0"/>
        <v>-5103650</v>
      </c>
      <c r="W17" s="27">
        <f t="shared" si="0"/>
        <v>63406421</v>
      </c>
      <c r="X17" s="27">
        <f t="shared" si="0"/>
        <v>75313359</v>
      </c>
      <c r="Y17" s="27">
        <f t="shared" si="0"/>
        <v>-11906938</v>
      </c>
      <c r="Z17" s="28">
        <f>+IF(X17&lt;&gt;0,+(Y17/X17)*100,0)</f>
        <v>-15.809861833409927</v>
      </c>
      <c r="AA17" s="29">
        <f>SUM(AA6:AA16)</f>
        <v>75313359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18663504</v>
      </c>
      <c r="F21" s="19">
        <v>18444979</v>
      </c>
      <c r="G21" s="36">
        <v>340560</v>
      </c>
      <c r="H21" s="36">
        <v>1279200</v>
      </c>
      <c r="I21" s="36">
        <v>1622200</v>
      </c>
      <c r="J21" s="19">
        <v>3241960</v>
      </c>
      <c r="K21" s="36">
        <v>645700</v>
      </c>
      <c r="L21" s="36">
        <v>4323043</v>
      </c>
      <c r="M21" s="19">
        <v>66662</v>
      </c>
      <c r="N21" s="36">
        <v>5035405</v>
      </c>
      <c r="O21" s="36">
        <v>286259</v>
      </c>
      <c r="P21" s="36">
        <v>3393</v>
      </c>
      <c r="Q21" s="19">
        <v>962</v>
      </c>
      <c r="R21" s="36">
        <v>290614</v>
      </c>
      <c r="S21" s="36">
        <v>1520947</v>
      </c>
      <c r="T21" s="19">
        <v>-433317</v>
      </c>
      <c r="U21" s="36">
        <v>85323</v>
      </c>
      <c r="V21" s="36">
        <v>1172953</v>
      </c>
      <c r="W21" s="36">
        <v>9740932</v>
      </c>
      <c r="X21" s="19">
        <v>18444979</v>
      </c>
      <c r="Y21" s="36">
        <v>-8704047</v>
      </c>
      <c r="Z21" s="37">
        <v>-47.19</v>
      </c>
      <c r="AA21" s="38">
        <v>18444979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6264</v>
      </c>
      <c r="F23" s="19">
        <v>7223</v>
      </c>
      <c r="G23" s="36">
        <v>500</v>
      </c>
      <c r="H23" s="36">
        <v>-2685</v>
      </c>
      <c r="I23" s="36">
        <v>3048</v>
      </c>
      <c r="J23" s="19">
        <v>863</v>
      </c>
      <c r="K23" s="36">
        <v>1237</v>
      </c>
      <c r="L23" s="36">
        <v>1826</v>
      </c>
      <c r="M23" s="19">
        <v>1400</v>
      </c>
      <c r="N23" s="36">
        <v>4463</v>
      </c>
      <c r="O23" s="36">
        <v>-1488</v>
      </c>
      <c r="P23" s="36">
        <v>1223</v>
      </c>
      <c r="Q23" s="19">
        <v>640</v>
      </c>
      <c r="R23" s="36">
        <v>375</v>
      </c>
      <c r="S23" s="36">
        <v>1162</v>
      </c>
      <c r="T23" s="19">
        <v>2832</v>
      </c>
      <c r="U23" s="36">
        <v>1779</v>
      </c>
      <c r="V23" s="36">
        <v>5773</v>
      </c>
      <c r="W23" s="36">
        <v>11474</v>
      </c>
      <c r="X23" s="19">
        <v>7223</v>
      </c>
      <c r="Y23" s="36">
        <v>4251</v>
      </c>
      <c r="Z23" s="37">
        <v>58.85</v>
      </c>
      <c r="AA23" s="38">
        <v>7223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-77674752</v>
      </c>
      <c r="F26" s="19">
        <v>-89880513</v>
      </c>
      <c r="G26" s="19">
        <v>-365435</v>
      </c>
      <c r="H26" s="19">
        <v>-3630635</v>
      </c>
      <c r="I26" s="19">
        <v>-4874178</v>
      </c>
      <c r="J26" s="19">
        <v>-8870248</v>
      </c>
      <c r="K26" s="19">
        <v>-1335982</v>
      </c>
      <c r="L26" s="19">
        <v>-3512680</v>
      </c>
      <c r="M26" s="19">
        <v>-3717991</v>
      </c>
      <c r="N26" s="19">
        <v>-8566653</v>
      </c>
      <c r="O26" s="19">
        <v>-997277</v>
      </c>
      <c r="P26" s="19">
        <v>-967436</v>
      </c>
      <c r="Q26" s="19">
        <v>-2711917</v>
      </c>
      <c r="R26" s="19">
        <v>-4676630</v>
      </c>
      <c r="S26" s="19">
        <v>-4617313</v>
      </c>
      <c r="T26" s="19">
        <v>-5450061</v>
      </c>
      <c r="U26" s="19">
        <v>-7370347</v>
      </c>
      <c r="V26" s="19">
        <v>-17437721</v>
      </c>
      <c r="W26" s="19">
        <v>-39551252</v>
      </c>
      <c r="X26" s="19">
        <v>-89880513</v>
      </c>
      <c r="Y26" s="19">
        <v>50329261</v>
      </c>
      <c r="Z26" s="20">
        <v>-56</v>
      </c>
      <c r="AA26" s="21">
        <v>-89880513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-59004984</v>
      </c>
      <c r="F27" s="27">
        <f t="shared" si="1"/>
        <v>-71428311</v>
      </c>
      <c r="G27" s="27">
        <f t="shared" si="1"/>
        <v>-24375</v>
      </c>
      <c r="H27" s="27">
        <f t="shared" si="1"/>
        <v>-2354120</v>
      </c>
      <c r="I27" s="27">
        <f t="shared" si="1"/>
        <v>-3248930</v>
      </c>
      <c r="J27" s="27">
        <f t="shared" si="1"/>
        <v>-5627425</v>
      </c>
      <c r="K27" s="27">
        <f t="shared" si="1"/>
        <v>-689045</v>
      </c>
      <c r="L27" s="27">
        <f t="shared" si="1"/>
        <v>812189</v>
      </c>
      <c r="M27" s="27">
        <f t="shared" si="1"/>
        <v>-3649929</v>
      </c>
      <c r="N27" s="27">
        <f t="shared" si="1"/>
        <v>-3526785</v>
      </c>
      <c r="O27" s="27">
        <f t="shared" si="1"/>
        <v>-712506</v>
      </c>
      <c r="P27" s="27">
        <f t="shared" si="1"/>
        <v>-962820</v>
      </c>
      <c r="Q27" s="27">
        <f t="shared" si="1"/>
        <v>-2710315</v>
      </c>
      <c r="R27" s="27">
        <f t="shared" si="1"/>
        <v>-4385641</v>
      </c>
      <c r="S27" s="27">
        <f t="shared" si="1"/>
        <v>-3095204</v>
      </c>
      <c r="T27" s="27">
        <f t="shared" si="1"/>
        <v>-5880546</v>
      </c>
      <c r="U27" s="27">
        <f t="shared" si="1"/>
        <v>-7283245</v>
      </c>
      <c r="V27" s="27">
        <f t="shared" si="1"/>
        <v>-16258995</v>
      </c>
      <c r="W27" s="27">
        <f t="shared" si="1"/>
        <v>-29798846</v>
      </c>
      <c r="X27" s="27">
        <f t="shared" si="1"/>
        <v>-71428311</v>
      </c>
      <c r="Y27" s="27">
        <f t="shared" si="1"/>
        <v>41629465</v>
      </c>
      <c r="Z27" s="28">
        <f>+IF(X27&lt;&gt;0,+(Y27/X27)*100,0)</f>
        <v>-58.2814634942159</v>
      </c>
      <c r="AA27" s="29">
        <f>SUM(AA21:AA26)</f>
        <v>-71428311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500004</v>
      </c>
      <c r="F33" s="19">
        <v>1460338</v>
      </c>
      <c r="G33" s="19">
        <v>160663</v>
      </c>
      <c r="H33" s="36">
        <v>645873</v>
      </c>
      <c r="I33" s="36">
        <v>354463</v>
      </c>
      <c r="J33" s="36">
        <v>1160999</v>
      </c>
      <c r="K33" s="19">
        <v>54832</v>
      </c>
      <c r="L33" s="19">
        <v>-379142</v>
      </c>
      <c r="M33" s="19">
        <v>206480</v>
      </c>
      <c r="N33" s="19">
        <v>-117830</v>
      </c>
      <c r="O33" s="36">
        <v>-1041651</v>
      </c>
      <c r="P33" s="36">
        <v>2525</v>
      </c>
      <c r="Q33" s="36">
        <v>249793</v>
      </c>
      <c r="R33" s="19">
        <v>-789333</v>
      </c>
      <c r="S33" s="19">
        <v>-113839</v>
      </c>
      <c r="T33" s="19">
        <v>-173517</v>
      </c>
      <c r="U33" s="19">
        <v>24894</v>
      </c>
      <c r="V33" s="36">
        <v>-262462</v>
      </c>
      <c r="W33" s="36">
        <v>-8626</v>
      </c>
      <c r="X33" s="36">
        <v>1460338</v>
      </c>
      <c r="Y33" s="19">
        <v>-1468964</v>
      </c>
      <c r="Z33" s="20">
        <v>-100.59</v>
      </c>
      <c r="AA33" s="21">
        <v>1460338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-10083852</v>
      </c>
      <c r="F35" s="19">
        <v>-11552074</v>
      </c>
      <c r="G35" s="19">
        <v>-968123</v>
      </c>
      <c r="H35" s="19">
        <v>-946875</v>
      </c>
      <c r="I35" s="19">
        <v>-1023294</v>
      </c>
      <c r="J35" s="19">
        <v>-2938292</v>
      </c>
      <c r="K35" s="19">
        <v>-1010216</v>
      </c>
      <c r="L35" s="19">
        <v>-1040784</v>
      </c>
      <c r="M35" s="19">
        <v>-1956388</v>
      </c>
      <c r="N35" s="19">
        <v>-4007388</v>
      </c>
      <c r="O35" s="19">
        <v>-1014464</v>
      </c>
      <c r="P35" s="19">
        <v>-549319</v>
      </c>
      <c r="Q35" s="19">
        <v>-433006</v>
      </c>
      <c r="R35" s="19">
        <v>-1996789</v>
      </c>
      <c r="S35" s="19">
        <v>-502286</v>
      </c>
      <c r="T35" s="19">
        <v>-581301</v>
      </c>
      <c r="U35" s="19">
        <v>-1600116</v>
      </c>
      <c r="V35" s="19">
        <v>-2683703</v>
      </c>
      <c r="W35" s="19">
        <v>-11626172</v>
      </c>
      <c r="X35" s="19">
        <v>-11552074</v>
      </c>
      <c r="Y35" s="19">
        <v>-74098</v>
      </c>
      <c r="Z35" s="20">
        <v>0.64</v>
      </c>
      <c r="AA35" s="21">
        <v>-11552074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-9583848</v>
      </c>
      <c r="F36" s="27">
        <f t="shared" si="2"/>
        <v>-10091736</v>
      </c>
      <c r="G36" s="27">
        <f t="shared" si="2"/>
        <v>-807460</v>
      </c>
      <c r="H36" s="27">
        <f t="shared" si="2"/>
        <v>-301002</v>
      </c>
      <c r="I36" s="27">
        <f t="shared" si="2"/>
        <v>-668831</v>
      </c>
      <c r="J36" s="27">
        <f t="shared" si="2"/>
        <v>-1777293</v>
      </c>
      <c r="K36" s="27">
        <f t="shared" si="2"/>
        <v>-955384</v>
      </c>
      <c r="L36" s="27">
        <f t="shared" si="2"/>
        <v>-1419926</v>
      </c>
      <c r="M36" s="27">
        <f t="shared" si="2"/>
        <v>-1749908</v>
      </c>
      <c r="N36" s="27">
        <f t="shared" si="2"/>
        <v>-4125218</v>
      </c>
      <c r="O36" s="27">
        <f t="shared" si="2"/>
        <v>-2056115</v>
      </c>
      <c r="P36" s="27">
        <f t="shared" si="2"/>
        <v>-546794</v>
      </c>
      <c r="Q36" s="27">
        <f t="shared" si="2"/>
        <v>-183213</v>
      </c>
      <c r="R36" s="27">
        <f t="shared" si="2"/>
        <v>-2786122</v>
      </c>
      <c r="S36" s="27">
        <f t="shared" si="2"/>
        <v>-616125</v>
      </c>
      <c r="T36" s="27">
        <f t="shared" si="2"/>
        <v>-754818</v>
      </c>
      <c r="U36" s="27">
        <f t="shared" si="2"/>
        <v>-1575222</v>
      </c>
      <c r="V36" s="27">
        <f t="shared" si="2"/>
        <v>-2946165</v>
      </c>
      <c r="W36" s="27">
        <f t="shared" si="2"/>
        <v>-11634798</v>
      </c>
      <c r="X36" s="27">
        <f t="shared" si="2"/>
        <v>-10091736</v>
      </c>
      <c r="Y36" s="27">
        <f t="shared" si="2"/>
        <v>-1543062</v>
      </c>
      <c r="Z36" s="28">
        <f>+IF(X36&lt;&gt;0,+(Y36/X36)*100,0)</f>
        <v>15.290352423012255</v>
      </c>
      <c r="AA36" s="29">
        <f>SUM(AA31:AA35)</f>
        <v>-10091736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7925820</v>
      </c>
      <c r="F38" s="33">
        <f t="shared" si="3"/>
        <v>-6206688</v>
      </c>
      <c r="G38" s="33">
        <f t="shared" si="3"/>
        <v>-5760512</v>
      </c>
      <c r="H38" s="33">
        <f t="shared" si="3"/>
        <v>15622915</v>
      </c>
      <c r="I38" s="33">
        <f t="shared" si="3"/>
        <v>260621</v>
      </c>
      <c r="J38" s="33">
        <f t="shared" si="3"/>
        <v>10123024</v>
      </c>
      <c r="K38" s="33">
        <f t="shared" si="3"/>
        <v>-11480010</v>
      </c>
      <c r="L38" s="33">
        <f t="shared" si="3"/>
        <v>-16506814</v>
      </c>
      <c r="M38" s="33">
        <f t="shared" si="3"/>
        <v>23124552</v>
      </c>
      <c r="N38" s="33">
        <f t="shared" si="3"/>
        <v>-4862272</v>
      </c>
      <c r="O38" s="33">
        <f t="shared" si="3"/>
        <v>10004985</v>
      </c>
      <c r="P38" s="33">
        <f t="shared" si="3"/>
        <v>5601037</v>
      </c>
      <c r="Q38" s="33">
        <f t="shared" si="3"/>
        <v>25414813</v>
      </c>
      <c r="R38" s="33">
        <f t="shared" si="3"/>
        <v>41020835</v>
      </c>
      <c r="S38" s="33">
        <f t="shared" si="3"/>
        <v>-5489174</v>
      </c>
      <c r="T38" s="33">
        <f t="shared" si="3"/>
        <v>-11939111</v>
      </c>
      <c r="U38" s="33">
        <f t="shared" si="3"/>
        <v>-6880525</v>
      </c>
      <c r="V38" s="33">
        <f t="shared" si="3"/>
        <v>-24308810</v>
      </c>
      <c r="W38" s="33">
        <f t="shared" si="3"/>
        <v>21972777</v>
      </c>
      <c r="X38" s="33">
        <f t="shared" si="3"/>
        <v>-6206688</v>
      </c>
      <c r="Y38" s="33">
        <f t="shared" si="3"/>
        <v>28179465</v>
      </c>
      <c r="Z38" s="34">
        <f>+IF(X38&lt;&gt;0,+(Y38/X38)*100,0)</f>
        <v>-454.01774666295455</v>
      </c>
      <c r="AA38" s="35">
        <f>+AA17+AA27+AA36</f>
        <v>-6206688</v>
      </c>
    </row>
    <row r="39" spans="1:27" ht="13.5">
      <c r="A39" s="22" t="s">
        <v>59</v>
      </c>
      <c r="B39" s="16"/>
      <c r="C39" s="31"/>
      <c r="D39" s="31"/>
      <c r="E39" s="32">
        <v>7895529</v>
      </c>
      <c r="F39" s="33">
        <v>19028026</v>
      </c>
      <c r="G39" s="33">
        <v>15666580</v>
      </c>
      <c r="H39" s="33">
        <v>9906068</v>
      </c>
      <c r="I39" s="33">
        <v>25528983</v>
      </c>
      <c r="J39" s="33">
        <v>15666580</v>
      </c>
      <c r="K39" s="33">
        <v>25789604</v>
      </c>
      <c r="L39" s="33">
        <v>14309594</v>
      </c>
      <c r="M39" s="33">
        <v>-2197220</v>
      </c>
      <c r="N39" s="33">
        <v>25789604</v>
      </c>
      <c r="O39" s="33">
        <v>20927332</v>
      </c>
      <c r="P39" s="33">
        <v>30932317</v>
      </c>
      <c r="Q39" s="33">
        <v>36533354</v>
      </c>
      <c r="R39" s="33">
        <v>20927332</v>
      </c>
      <c r="S39" s="33">
        <v>61948167</v>
      </c>
      <c r="T39" s="33">
        <v>56458993</v>
      </c>
      <c r="U39" s="33">
        <v>44519882</v>
      </c>
      <c r="V39" s="33">
        <v>61948167</v>
      </c>
      <c r="W39" s="33">
        <v>15666580</v>
      </c>
      <c r="X39" s="33">
        <v>19028026</v>
      </c>
      <c r="Y39" s="33">
        <v>-3361446</v>
      </c>
      <c r="Z39" s="34">
        <v>-17.67</v>
      </c>
      <c r="AA39" s="35">
        <v>19028026</v>
      </c>
    </row>
    <row r="40" spans="1:27" ht="13.5">
      <c r="A40" s="41" t="s">
        <v>60</v>
      </c>
      <c r="B40" s="42"/>
      <c r="C40" s="43"/>
      <c r="D40" s="43"/>
      <c r="E40" s="44">
        <v>15821348</v>
      </c>
      <c r="F40" s="45">
        <v>12821338</v>
      </c>
      <c r="G40" s="45">
        <v>9906068</v>
      </c>
      <c r="H40" s="45">
        <v>25528983</v>
      </c>
      <c r="I40" s="45">
        <v>25789604</v>
      </c>
      <c r="J40" s="45">
        <v>25789604</v>
      </c>
      <c r="K40" s="45">
        <v>14309594</v>
      </c>
      <c r="L40" s="45">
        <v>-2197220</v>
      </c>
      <c r="M40" s="45">
        <v>20927332</v>
      </c>
      <c r="N40" s="45">
        <v>20927332</v>
      </c>
      <c r="O40" s="45">
        <v>30932317</v>
      </c>
      <c r="P40" s="45">
        <v>36533354</v>
      </c>
      <c r="Q40" s="45">
        <v>61948167</v>
      </c>
      <c r="R40" s="45">
        <v>30932317</v>
      </c>
      <c r="S40" s="45">
        <v>56458993</v>
      </c>
      <c r="T40" s="45">
        <v>44519882</v>
      </c>
      <c r="U40" s="45">
        <v>37639357</v>
      </c>
      <c r="V40" s="45">
        <v>37639357</v>
      </c>
      <c r="W40" s="45">
        <v>37639357</v>
      </c>
      <c r="X40" s="45">
        <v>12821338</v>
      </c>
      <c r="Y40" s="45">
        <v>24818019</v>
      </c>
      <c r="Z40" s="46">
        <v>193.57</v>
      </c>
      <c r="AA40" s="47">
        <v>12821338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1134345</v>
      </c>
      <c r="D8" s="17"/>
      <c r="E8" s="18">
        <v>5707280</v>
      </c>
      <c r="F8" s="19">
        <v>2820000</v>
      </c>
      <c r="G8" s="19">
        <v>17892</v>
      </c>
      <c r="H8" s="19">
        <v>669996</v>
      </c>
      <c r="I8" s="19">
        <v>4538</v>
      </c>
      <c r="J8" s="19">
        <v>692426</v>
      </c>
      <c r="K8" s="19">
        <v>322385</v>
      </c>
      <c r="L8" s="19">
        <v>8062</v>
      </c>
      <c r="M8" s="19">
        <v>4397677</v>
      </c>
      <c r="N8" s="19">
        <v>4728124</v>
      </c>
      <c r="O8" s="19">
        <v>1546665</v>
      </c>
      <c r="P8" s="19">
        <v>50545</v>
      </c>
      <c r="Q8" s="19">
        <v>62222</v>
      </c>
      <c r="R8" s="19">
        <v>1659432</v>
      </c>
      <c r="S8" s="19">
        <v>1443599</v>
      </c>
      <c r="T8" s="19">
        <v>101065</v>
      </c>
      <c r="U8" s="19">
        <v>35418</v>
      </c>
      <c r="V8" s="19">
        <v>1580082</v>
      </c>
      <c r="W8" s="19">
        <v>8660064</v>
      </c>
      <c r="X8" s="19">
        <v>2820000</v>
      </c>
      <c r="Y8" s="19">
        <v>5840064</v>
      </c>
      <c r="Z8" s="20">
        <v>207.09</v>
      </c>
      <c r="AA8" s="21">
        <v>2820000</v>
      </c>
    </row>
    <row r="9" spans="1:27" ht="13.5">
      <c r="A9" s="22" t="s">
        <v>36</v>
      </c>
      <c r="B9" s="16"/>
      <c r="C9" s="17">
        <v>55764000</v>
      </c>
      <c r="D9" s="17"/>
      <c r="E9" s="18">
        <v>56883800</v>
      </c>
      <c r="F9" s="19">
        <v>56883800</v>
      </c>
      <c r="G9" s="19">
        <v>21264000</v>
      </c>
      <c r="H9" s="19">
        <v>1500000</v>
      </c>
      <c r="I9" s="19">
        <v>1484000</v>
      </c>
      <c r="J9" s="19">
        <v>24248000</v>
      </c>
      <c r="K9" s="19"/>
      <c r="L9" s="19"/>
      <c r="M9" s="19">
        <v>19011000</v>
      </c>
      <c r="N9" s="19">
        <v>19011000</v>
      </c>
      <c r="O9" s="19"/>
      <c r="P9" s="19"/>
      <c r="Q9" s="19">
        <v>12759000</v>
      </c>
      <c r="R9" s="19">
        <v>12759000</v>
      </c>
      <c r="S9" s="19"/>
      <c r="T9" s="19"/>
      <c r="U9" s="19"/>
      <c r="V9" s="19"/>
      <c r="W9" s="19">
        <v>56018000</v>
      </c>
      <c r="X9" s="19">
        <v>56883800</v>
      </c>
      <c r="Y9" s="19">
        <v>-865800</v>
      </c>
      <c r="Z9" s="20">
        <v>-1.52</v>
      </c>
      <c r="AA9" s="21">
        <v>56883800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556529</v>
      </c>
      <c r="D11" s="17"/>
      <c r="E11" s="18">
        <v>525000</v>
      </c>
      <c r="F11" s="19">
        <v>650000</v>
      </c>
      <c r="G11" s="19">
        <v>37377</v>
      </c>
      <c r="H11" s="19">
        <v>42581</v>
      </c>
      <c r="I11" s="19">
        <v>73791</v>
      </c>
      <c r="J11" s="19">
        <v>153749</v>
      </c>
      <c r="K11" s="19">
        <v>125461</v>
      </c>
      <c r="L11" s="19">
        <v>36055</v>
      </c>
      <c r="M11" s="19">
        <v>28002</v>
      </c>
      <c r="N11" s="19">
        <v>189518</v>
      </c>
      <c r="O11" s="19">
        <v>59878</v>
      </c>
      <c r="P11" s="19">
        <v>93767</v>
      </c>
      <c r="Q11" s="19">
        <v>23213</v>
      </c>
      <c r="R11" s="19">
        <v>176858</v>
      </c>
      <c r="S11" s="19">
        <v>27612</v>
      </c>
      <c r="T11" s="19">
        <v>54823</v>
      </c>
      <c r="U11" s="19">
        <v>41448</v>
      </c>
      <c r="V11" s="19">
        <v>123883</v>
      </c>
      <c r="W11" s="19">
        <v>644008</v>
      </c>
      <c r="X11" s="19">
        <v>650000</v>
      </c>
      <c r="Y11" s="19">
        <v>-5992</v>
      </c>
      <c r="Z11" s="20">
        <v>-0.92</v>
      </c>
      <c r="AA11" s="21">
        <v>650000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-56943889</v>
      </c>
      <c r="D14" s="17"/>
      <c r="E14" s="18">
        <v>-56104412</v>
      </c>
      <c r="F14" s="19">
        <v>-53003908</v>
      </c>
      <c r="G14" s="19">
        <v>-19438854</v>
      </c>
      <c r="H14" s="19">
        <v>1555358</v>
      </c>
      <c r="I14" s="19">
        <v>-3003913</v>
      </c>
      <c r="J14" s="19">
        <v>-20887409</v>
      </c>
      <c r="K14" s="19">
        <v>-3499880</v>
      </c>
      <c r="L14" s="19">
        <v>-2414336</v>
      </c>
      <c r="M14" s="19">
        <v>-8953212</v>
      </c>
      <c r="N14" s="19">
        <v>-14867428</v>
      </c>
      <c r="O14" s="19">
        <v>-5120021</v>
      </c>
      <c r="P14" s="19">
        <v>-8443774</v>
      </c>
      <c r="Q14" s="19">
        <v>-2958342</v>
      </c>
      <c r="R14" s="19">
        <v>-16522137</v>
      </c>
      <c r="S14" s="19">
        <v>-6850672</v>
      </c>
      <c r="T14" s="19">
        <v>-6239730</v>
      </c>
      <c r="U14" s="19">
        <v>-1742291</v>
      </c>
      <c r="V14" s="19">
        <v>-14832693</v>
      </c>
      <c r="W14" s="19">
        <v>-67109667</v>
      </c>
      <c r="X14" s="19">
        <v>-53003908</v>
      </c>
      <c r="Y14" s="19">
        <v>-14105759</v>
      </c>
      <c r="Z14" s="20">
        <v>26.61</v>
      </c>
      <c r="AA14" s="21">
        <v>-53003908</v>
      </c>
    </row>
    <row r="15" spans="1:27" ht="13.5">
      <c r="A15" s="22" t="s">
        <v>42</v>
      </c>
      <c r="B15" s="16"/>
      <c r="C15" s="17">
        <v>-34959</v>
      </c>
      <c r="D15" s="17"/>
      <c r="E15" s="18">
        <v>-142000</v>
      </c>
      <c r="F15" s="19">
        <v>-6000</v>
      </c>
      <c r="G15" s="19"/>
      <c r="H15" s="19"/>
      <c r="I15" s="19"/>
      <c r="J15" s="19"/>
      <c r="K15" s="19">
        <v>-4997</v>
      </c>
      <c r="L15" s="19"/>
      <c r="M15" s="19"/>
      <c r="N15" s="19">
        <v>-4997</v>
      </c>
      <c r="O15" s="19"/>
      <c r="P15" s="19"/>
      <c r="Q15" s="19"/>
      <c r="R15" s="19"/>
      <c r="S15" s="19"/>
      <c r="T15" s="19"/>
      <c r="U15" s="19"/>
      <c r="V15" s="19"/>
      <c r="W15" s="19">
        <v>-4997</v>
      </c>
      <c r="X15" s="19">
        <v>-6000</v>
      </c>
      <c r="Y15" s="19">
        <v>1003</v>
      </c>
      <c r="Z15" s="20">
        <v>-16.72</v>
      </c>
      <c r="AA15" s="21">
        <v>-6000</v>
      </c>
    </row>
    <row r="16" spans="1:27" ht="13.5">
      <c r="A16" s="22" t="s">
        <v>43</v>
      </c>
      <c r="B16" s="16"/>
      <c r="C16" s="17"/>
      <c r="D16" s="17"/>
      <c r="E16" s="18">
        <v>-5249123</v>
      </c>
      <c r="F16" s="19">
        <v>-6439562</v>
      </c>
      <c r="G16" s="19">
        <v>-97711</v>
      </c>
      <c r="H16" s="19">
        <v>-77309</v>
      </c>
      <c r="I16" s="19">
        <v>-129425</v>
      </c>
      <c r="J16" s="19">
        <v>-304445</v>
      </c>
      <c r="K16" s="19"/>
      <c r="L16" s="19"/>
      <c r="M16" s="19"/>
      <c r="N16" s="19"/>
      <c r="O16" s="19"/>
      <c r="P16" s="19"/>
      <c r="Q16" s="19"/>
      <c r="R16" s="19"/>
      <c r="S16" s="19">
        <v>-347511</v>
      </c>
      <c r="T16" s="19">
        <v>-615807</v>
      </c>
      <c r="U16" s="19">
        <v>-1644354</v>
      </c>
      <c r="V16" s="19">
        <v>-2607672</v>
      </c>
      <c r="W16" s="19">
        <v>-2912117</v>
      </c>
      <c r="X16" s="19">
        <v>-6439562</v>
      </c>
      <c r="Y16" s="19">
        <v>3527445</v>
      </c>
      <c r="Z16" s="20">
        <v>-54.78</v>
      </c>
      <c r="AA16" s="21">
        <v>-6439562</v>
      </c>
    </row>
    <row r="17" spans="1:27" ht="13.5">
      <c r="A17" s="23" t="s">
        <v>44</v>
      </c>
      <c r="B17" s="24"/>
      <c r="C17" s="25">
        <f aca="true" t="shared" si="0" ref="C17:Y17">SUM(C6:C16)</f>
        <v>476026</v>
      </c>
      <c r="D17" s="25">
        <f>SUM(D6:D16)</f>
        <v>0</v>
      </c>
      <c r="E17" s="26">
        <f t="shared" si="0"/>
        <v>1620545</v>
      </c>
      <c r="F17" s="27">
        <f t="shared" si="0"/>
        <v>904330</v>
      </c>
      <c r="G17" s="27">
        <f t="shared" si="0"/>
        <v>1782704</v>
      </c>
      <c r="H17" s="27">
        <f t="shared" si="0"/>
        <v>3690626</v>
      </c>
      <c r="I17" s="27">
        <f t="shared" si="0"/>
        <v>-1571009</v>
      </c>
      <c r="J17" s="27">
        <f t="shared" si="0"/>
        <v>3902321</v>
      </c>
      <c r="K17" s="27">
        <f t="shared" si="0"/>
        <v>-3057031</v>
      </c>
      <c r="L17" s="27">
        <f t="shared" si="0"/>
        <v>-2370219</v>
      </c>
      <c r="M17" s="27">
        <f t="shared" si="0"/>
        <v>14483467</v>
      </c>
      <c r="N17" s="27">
        <f t="shared" si="0"/>
        <v>9056217</v>
      </c>
      <c r="O17" s="27">
        <f t="shared" si="0"/>
        <v>-3513478</v>
      </c>
      <c r="P17" s="27">
        <f t="shared" si="0"/>
        <v>-8299462</v>
      </c>
      <c r="Q17" s="27">
        <f t="shared" si="0"/>
        <v>9886093</v>
      </c>
      <c r="R17" s="27">
        <f t="shared" si="0"/>
        <v>-1926847</v>
      </c>
      <c r="S17" s="27">
        <f t="shared" si="0"/>
        <v>-5726972</v>
      </c>
      <c r="T17" s="27">
        <f t="shared" si="0"/>
        <v>-6699649</v>
      </c>
      <c r="U17" s="27">
        <f t="shared" si="0"/>
        <v>-3309779</v>
      </c>
      <c r="V17" s="27">
        <f t="shared" si="0"/>
        <v>-15736400</v>
      </c>
      <c r="W17" s="27">
        <f t="shared" si="0"/>
        <v>-4704709</v>
      </c>
      <c r="X17" s="27">
        <f t="shared" si="0"/>
        <v>904330</v>
      </c>
      <c r="Y17" s="27">
        <f t="shared" si="0"/>
        <v>-5609039</v>
      </c>
      <c r="Z17" s="28">
        <f>+IF(X17&lt;&gt;0,+(Y17/X17)*100,0)</f>
        <v>-620.2424999723553</v>
      </c>
      <c r="AA17" s="29">
        <f>SUM(AA6:AA16)</f>
        <v>904330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3924000</v>
      </c>
      <c r="D21" s="17"/>
      <c r="E21" s="18">
        <v>150000</v>
      </c>
      <c r="F21" s="19">
        <v>23000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23000</v>
      </c>
      <c r="Y21" s="36">
        <v>-23000</v>
      </c>
      <c r="Z21" s="37">
        <v>-100</v>
      </c>
      <c r="AA21" s="38">
        <v>23000</v>
      </c>
    </row>
    <row r="22" spans="1:27" ht="13.5">
      <c r="A22" s="22" t="s">
        <v>47</v>
      </c>
      <c r="B22" s="16"/>
      <c r="C22" s="17">
        <v>126826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29061</v>
      </c>
      <c r="D23" s="40"/>
      <c r="E23" s="18"/>
      <c r="F23" s="19">
        <v>-18000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-18000</v>
      </c>
      <c r="Y23" s="36">
        <v>18000</v>
      </c>
      <c r="Z23" s="37">
        <v>-100</v>
      </c>
      <c r="AA23" s="38">
        <v>-18000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-468055</v>
      </c>
      <c r="D26" s="17"/>
      <c r="E26" s="18">
        <v>-775000</v>
      </c>
      <c r="F26" s="19">
        <v>1666200</v>
      </c>
      <c r="G26" s="19"/>
      <c r="H26" s="19"/>
      <c r="I26" s="19">
        <v>-17539</v>
      </c>
      <c r="J26" s="19">
        <v>-17539</v>
      </c>
      <c r="K26" s="19"/>
      <c r="L26" s="19"/>
      <c r="M26" s="19"/>
      <c r="N26" s="19"/>
      <c r="O26" s="19">
        <v>811830</v>
      </c>
      <c r="P26" s="19">
        <v>18874</v>
      </c>
      <c r="Q26" s="19">
        <v>306</v>
      </c>
      <c r="R26" s="19">
        <v>831010</v>
      </c>
      <c r="S26" s="19">
        <v>505094</v>
      </c>
      <c r="T26" s="19">
        <v>23508</v>
      </c>
      <c r="U26" s="19">
        <v>5300</v>
      </c>
      <c r="V26" s="19">
        <v>533902</v>
      </c>
      <c r="W26" s="19">
        <v>1347373</v>
      </c>
      <c r="X26" s="19">
        <v>1666200</v>
      </c>
      <c r="Y26" s="19">
        <v>-318827</v>
      </c>
      <c r="Z26" s="20">
        <v>-19.13</v>
      </c>
      <c r="AA26" s="21">
        <v>1666200</v>
      </c>
    </row>
    <row r="27" spans="1:27" ht="13.5">
      <c r="A27" s="23" t="s">
        <v>51</v>
      </c>
      <c r="B27" s="24"/>
      <c r="C27" s="25">
        <f aca="true" t="shared" si="1" ref="C27:Y27">SUM(C21:C26)</f>
        <v>3611832</v>
      </c>
      <c r="D27" s="25">
        <f>SUM(D21:D26)</f>
        <v>0</v>
      </c>
      <c r="E27" s="26">
        <f t="shared" si="1"/>
        <v>-625000</v>
      </c>
      <c r="F27" s="27">
        <f t="shared" si="1"/>
        <v>1671200</v>
      </c>
      <c r="G27" s="27">
        <f t="shared" si="1"/>
        <v>0</v>
      </c>
      <c r="H27" s="27">
        <f t="shared" si="1"/>
        <v>0</v>
      </c>
      <c r="I27" s="27">
        <f t="shared" si="1"/>
        <v>-17539</v>
      </c>
      <c r="J27" s="27">
        <f t="shared" si="1"/>
        <v>-17539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811830</v>
      </c>
      <c r="P27" s="27">
        <f t="shared" si="1"/>
        <v>18874</v>
      </c>
      <c r="Q27" s="27">
        <f t="shared" si="1"/>
        <v>306</v>
      </c>
      <c r="R27" s="27">
        <f t="shared" si="1"/>
        <v>831010</v>
      </c>
      <c r="S27" s="27">
        <f t="shared" si="1"/>
        <v>505094</v>
      </c>
      <c r="T27" s="27">
        <f t="shared" si="1"/>
        <v>23508</v>
      </c>
      <c r="U27" s="27">
        <f t="shared" si="1"/>
        <v>5300</v>
      </c>
      <c r="V27" s="27">
        <f t="shared" si="1"/>
        <v>533902</v>
      </c>
      <c r="W27" s="27">
        <f t="shared" si="1"/>
        <v>1347373</v>
      </c>
      <c r="X27" s="27">
        <f t="shared" si="1"/>
        <v>1671200</v>
      </c>
      <c r="Y27" s="27">
        <f t="shared" si="1"/>
        <v>-323827</v>
      </c>
      <c r="Z27" s="28">
        <f>+IF(X27&lt;&gt;0,+(Y27/X27)*100,0)</f>
        <v>-19.376914791766396</v>
      </c>
      <c r="AA27" s="29">
        <f>SUM(AA21:AA26)</f>
        <v>1671200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-477153</v>
      </c>
      <c r="D35" s="17"/>
      <c r="E35" s="18">
        <v>-250000</v>
      </c>
      <c r="F35" s="19">
        <v>103000</v>
      </c>
      <c r="G35" s="19"/>
      <c r="H35" s="19"/>
      <c r="I35" s="19"/>
      <c r="J35" s="19"/>
      <c r="K35" s="19">
        <v>-48610</v>
      </c>
      <c r="L35" s="19"/>
      <c r="M35" s="19"/>
      <c r="N35" s="19">
        <v>-48610</v>
      </c>
      <c r="O35" s="19"/>
      <c r="P35" s="19"/>
      <c r="Q35" s="19"/>
      <c r="R35" s="19"/>
      <c r="S35" s="19"/>
      <c r="T35" s="19"/>
      <c r="U35" s="19"/>
      <c r="V35" s="19"/>
      <c r="W35" s="19">
        <v>-48610</v>
      </c>
      <c r="X35" s="19">
        <v>103000</v>
      </c>
      <c r="Y35" s="19">
        <v>-151610</v>
      </c>
      <c r="Z35" s="20">
        <v>-147.19</v>
      </c>
      <c r="AA35" s="21">
        <v>103000</v>
      </c>
    </row>
    <row r="36" spans="1:27" ht="13.5">
      <c r="A36" s="23" t="s">
        <v>57</v>
      </c>
      <c r="B36" s="24"/>
      <c r="C36" s="25">
        <f aca="true" t="shared" si="2" ref="C36:Y36">SUM(C31:C35)</f>
        <v>-477153</v>
      </c>
      <c r="D36" s="25">
        <f>SUM(D31:D35)</f>
        <v>0</v>
      </c>
      <c r="E36" s="26">
        <f t="shared" si="2"/>
        <v>-250000</v>
      </c>
      <c r="F36" s="27">
        <f t="shared" si="2"/>
        <v>103000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-48610</v>
      </c>
      <c r="L36" s="27">
        <f t="shared" si="2"/>
        <v>0</v>
      </c>
      <c r="M36" s="27">
        <f t="shared" si="2"/>
        <v>0</v>
      </c>
      <c r="N36" s="27">
        <f t="shared" si="2"/>
        <v>-48610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-48610</v>
      </c>
      <c r="X36" s="27">
        <f t="shared" si="2"/>
        <v>103000</v>
      </c>
      <c r="Y36" s="27">
        <f t="shared" si="2"/>
        <v>-151610</v>
      </c>
      <c r="Z36" s="28">
        <f>+IF(X36&lt;&gt;0,+(Y36/X36)*100,0)</f>
        <v>-147.19417475728156</v>
      </c>
      <c r="AA36" s="29">
        <f>SUM(AA31:AA35)</f>
        <v>103000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3610705</v>
      </c>
      <c r="D38" s="31">
        <f>+D17+D27+D36</f>
        <v>0</v>
      </c>
      <c r="E38" s="32">
        <f t="shared" si="3"/>
        <v>745545</v>
      </c>
      <c r="F38" s="33">
        <f t="shared" si="3"/>
        <v>2678530</v>
      </c>
      <c r="G38" s="33">
        <f t="shared" si="3"/>
        <v>1782704</v>
      </c>
      <c r="H38" s="33">
        <f t="shared" si="3"/>
        <v>3690626</v>
      </c>
      <c r="I38" s="33">
        <f t="shared" si="3"/>
        <v>-1588548</v>
      </c>
      <c r="J38" s="33">
        <f t="shared" si="3"/>
        <v>3884782</v>
      </c>
      <c r="K38" s="33">
        <f t="shared" si="3"/>
        <v>-3105641</v>
      </c>
      <c r="L38" s="33">
        <f t="shared" si="3"/>
        <v>-2370219</v>
      </c>
      <c r="M38" s="33">
        <f t="shared" si="3"/>
        <v>14483467</v>
      </c>
      <c r="N38" s="33">
        <f t="shared" si="3"/>
        <v>9007607</v>
      </c>
      <c r="O38" s="33">
        <f t="shared" si="3"/>
        <v>-2701648</v>
      </c>
      <c r="P38" s="33">
        <f t="shared" si="3"/>
        <v>-8280588</v>
      </c>
      <c r="Q38" s="33">
        <f t="shared" si="3"/>
        <v>9886399</v>
      </c>
      <c r="R38" s="33">
        <f t="shared" si="3"/>
        <v>-1095837</v>
      </c>
      <c r="S38" s="33">
        <f t="shared" si="3"/>
        <v>-5221878</v>
      </c>
      <c r="T38" s="33">
        <f t="shared" si="3"/>
        <v>-6676141</v>
      </c>
      <c r="U38" s="33">
        <f t="shared" si="3"/>
        <v>-3304479</v>
      </c>
      <c r="V38" s="33">
        <f t="shared" si="3"/>
        <v>-15202498</v>
      </c>
      <c r="W38" s="33">
        <f t="shared" si="3"/>
        <v>-3405946</v>
      </c>
      <c r="X38" s="33">
        <f t="shared" si="3"/>
        <v>2678530</v>
      </c>
      <c r="Y38" s="33">
        <f t="shared" si="3"/>
        <v>-6084476</v>
      </c>
      <c r="Z38" s="34">
        <f>+IF(X38&lt;&gt;0,+(Y38/X38)*100,0)</f>
        <v>-227.1572840326597</v>
      </c>
      <c r="AA38" s="35">
        <f>+AA17+AA27+AA36</f>
        <v>2678530</v>
      </c>
    </row>
    <row r="39" spans="1:27" ht="13.5">
      <c r="A39" s="22" t="s">
        <v>59</v>
      </c>
      <c r="B39" s="16"/>
      <c r="C39" s="31">
        <v>104995</v>
      </c>
      <c r="D39" s="31"/>
      <c r="E39" s="32">
        <v>207890</v>
      </c>
      <c r="F39" s="33">
        <v>3716000</v>
      </c>
      <c r="G39" s="33">
        <v>3684373</v>
      </c>
      <c r="H39" s="33">
        <v>5467077</v>
      </c>
      <c r="I39" s="33">
        <v>9157703</v>
      </c>
      <c r="J39" s="33">
        <v>3684373</v>
      </c>
      <c r="K39" s="33">
        <v>7569155</v>
      </c>
      <c r="L39" s="33">
        <v>4463514</v>
      </c>
      <c r="M39" s="33">
        <v>2093295</v>
      </c>
      <c r="N39" s="33">
        <v>7569155</v>
      </c>
      <c r="O39" s="33">
        <v>16576762</v>
      </c>
      <c r="P39" s="33">
        <v>13875114</v>
      </c>
      <c r="Q39" s="33">
        <v>5594526</v>
      </c>
      <c r="R39" s="33">
        <v>16576762</v>
      </c>
      <c r="S39" s="33">
        <v>15480925</v>
      </c>
      <c r="T39" s="33">
        <v>10259047</v>
      </c>
      <c r="U39" s="33">
        <v>3582906</v>
      </c>
      <c r="V39" s="33">
        <v>15480925</v>
      </c>
      <c r="W39" s="33">
        <v>3684373</v>
      </c>
      <c r="X39" s="33">
        <v>3716000</v>
      </c>
      <c r="Y39" s="33">
        <v>-31627</v>
      </c>
      <c r="Z39" s="34">
        <v>-0.85</v>
      </c>
      <c r="AA39" s="35">
        <v>3716000</v>
      </c>
    </row>
    <row r="40" spans="1:27" ht="13.5">
      <c r="A40" s="41" t="s">
        <v>60</v>
      </c>
      <c r="B40" s="42"/>
      <c r="C40" s="43">
        <v>3715700</v>
      </c>
      <c r="D40" s="43"/>
      <c r="E40" s="44">
        <v>953435</v>
      </c>
      <c r="F40" s="45">
        <v>6394530</v>
      </c>
      <c r="G40" s="45">
        <v>5467077</v>
      </c>
      <c r="H40" s="45">
        <v>9157703</v>
      </c>
      <c r="I40" s="45">
        <v>7569155</v>
      </c>
      <c r="J40" s="45">
        <v>7569155</v>
      </c>
      <c r="K40" s="45">
        <v>4463514</v>
      </c>
      <c r="L40" s="45">
        <v>2093295</v>
      </c>
      <c r="M40" s="45">
        <v>16576762</v>
      </c>
      <c r="N40" s="45">
        <v>16576762</v>
      </c>
      <c r="O40" s="45">
        <v>13875114</v>
      </c>
      <c r="P40" s="45">
        <v>5594526</v>
      </c>
      <c r="Q40" s="45">
        <v>15480925</v>
      </c>
      <c r="R40" s="45">
        <v>13875114</v>
      </c>
      <c r="S40" s="45">
        <v>10259047</v>
      </c>
      <c r="T40" s="45">
        <v>3582906</v>
      </c>
      <c r="U40" s="45">
        <v>278427</v>
      </c>
      <c r="V40" s="45">
        <v>278427</v>
      </c>
      <c r="W40" s="45">
        <v>278427</v>
      </c>
      <c r="X40" s="45">
        <v>6394530</v>
      </c>
      <c r="Y40" s="45">
        <v>-6116103</v>
      </c>
      <c r="Z40" s="46">
        <v>-95.65</v>
      </c>
      <c r="AA40" s="47">
        <v>6394530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314615563</v>
      </c>
      <c r="D6" s="17"/>
      <c r="E6" s="18">
        <v>447771600</v>
      </c>
      <c r="F6" s="19">
        <v>396171022</v>
      </c>
      <c r="G6" s="19">
        <v>16253197</v>
      </c>
      <c r="H6" s="19">
        <v>24677123</v>
      </c>
      <c r="I6" s="19">
        <v>22346904</v>
      </c>
      <c r="J6" s="19">
        <v>63277224</v>
      </c>
      <c r="K6" s="19">
        <v>95270101</v>
      </c>
      <c r="L6" s="19">
        <v>17633298</v>
      </c>
      <c r="M6" s="19">
        <v>18175736</v>
      </c>
      <c r="N6" s="19">
        <v>131079135</v>
      </c>
      <c r="O6" s="19">
        <v>40610661</v>
      </c>
      <c r="P6" s="19">
        <v>17414505</v>
      </c>
      <c r="Q6" s="19">
        <v>24992539</v>
      </c>
      <c r="R6" s="19">
        <v>83017705</v>
      </c>
      <c r="S6" s="19">
        <v>17829778</v>
      </c>
      <c r="T6" s="19">
        <v>21551174</v>
      </c>
      <c r="U6" s="19">
        <v>26562480</v>
      </c>
      <c r="V6" s="19">
        <v>65943432</v>
      </c>
      <c r="W6" s="19">
        <v>343317496</v>
      </c>
      <c r="X6" s="19">
        <v>396171022</v>
      </c>
      <c r="Y6" s="19">
        <v>-52853526</v>
      </c>
      <c r="Z6" s="20">
        <v>-13.34</v>
      </c>
      <c r="AA6" s="21">
        <v>396171022</v>
      </c>
    </row>
    <row r="7" spans="1:27" ht="13.5">
      <c r="A7" s="22" t="s">
        <v>34</v>
      </c>
      <c r="B7" s="16"/>
      <c r="C7" s="17">
        <v>821181239</v>
      </c>
      <c r="D7" s="17"/>
      <c r="E7" s="18">
        <v>970969301</v>
      </c>
      <c r="F7" s="19">
        <v>904353852</v>
      </c>
      <c r="G7" s="19">
        <v>58555166</v>
      </c>
      <c r="H7" s="19">
        <v>58994317</v>
      </c>
      <c r="I7" s="19">
        <v>67642765</v>
      </c>
      <c r="J7" s="19">
        <v>185192248</v>
      </c>
      <c r="K7" s="19">
        <v>64472084</v>
      </c>
      <c r="L7" s="19">
        <v>58853921</v>
      </c>
      <c r="M7" s="19">
        <v>69547026</v>
      </c>
      <c r="N7" s="19">
        <v>192873031</v>
      </c>
      <c r="O7" s="19">
        <v>58834991</v>
      </c>
      <c r="P7" s="19">
        <v>71933764</v>
      </c>
      <c r="Q7" s="19">
        <v>82513770</v>
      </c>
      <c r="R7" s="19">
        <v>213282525</v>
      </c>
      <c r="S7" s="19">
        <v>61991687</v>
      </c>
      <c r="T7" s="19">
        <v>67653573</v>
      </c>
      <c r="U7" s="19">
        <v>68957358</v>
      </c>
      <c r="V7" s="19">
        <v>198602618</v>
      </c>
      <c r="W7" s="19">
        <v>789950422</v>
      </c>
      <c r="X7" s="19">
        <v>904353852</v>
      </c>
      <c r="Y7" s="19">
        <v>-114403430</v>
      </c>
      <c r="Z7" s="20">
        <v>-12.65</v>
      </c>
      <c r="AA7" s="21">
        <v>904353852</v>
      </c>
    </row>
    <row r="8" spans="1:27" ht="13.5">
      <c r="A8" s="22" t="s">
        <v>35</v>
      </c>
      <c r="B8" s="16"/>
      <c r="C8" s="17">
        <v>60199028</v>
      </c>
      <c r="D8" s="17"/>
      <c r="E8" s="18">
        <v>61619335</v>
      </c>
      <c r="F8" s="19">
        <v>64179338</v>
      </c>
      <c r="G8" s="19">
        <v>4186337</v>
      </c>
      <c r="H8" s="19">
        <v>2283406</v>
      </c>
      <c r="I8" s="19">
        <v>7489185</v>
      </c>
      <c r="J8" s="19">
        <v>13958928</v>
      </c>
      <c r="K8" s="19">
        <v>5504508</v>
      </c>
      <c r="L8" s="19">
        <v>4878102</v>
      </c>
      <c r="M8" s="19">
        <v>1567903</v>
      </c>
      <c r="N8" s="19">
        <v>11950513</v>
      </c>
      <c r="O8" s="19">
        <v>2846951</v>
      </c>
      <c r="P8" s="19">
        <v>6829780</v>
      </c>
      <c r="Q8" s="19">
        <v>4391367</v>
      </c>
      <c r="R8" s="19">
        <v>14068098</v>
      </c>
      <c r="S8" s="19">
        <v>2457088</v>
      </c>
      <c r="T8" s="19">
        <v>5005204</v>
      </c>
      <c r="U8" s="19">
        <v>3931652</v>
      </c>
      <c r="V8" s="19">
        <v>11393944</v>
      </c>
      <c r="W8" s="19">
        <v>51371483</v>
      </c>
      <c r="X8" s="19">
        <v>64179338</v>
      </c>
      <c r="Y8" s="19">
        <v>-12807855</v>
      </c>
      <c r="Z8" s="20">
        <v>-19.96</v>
      </c>
      <c r="AA8" s="21">
        <v>64179338</v>
      </c>
    </row>
    <row r="9" spans="1:27" ht="13.5">
      <c r="A9" s="22" t="s">
        <v>36</v>
      </c>
      <c r="B9" s="16"/>
      <c r="C9" s="17">
        <v>164214698</v>
      </c>
      <c r="D9" s="17"/>
      <c r="E9" s="18">
        <v>165896698</v>
      </c>
      <c r="F9" s="19">
        <v>170171899</v>
      </c>
      <c r="G9" s="19">
        <v>60071000</v>
      </c>
      <c r="H9" s="19">
        <v>3618991</v>
      </c>
      <c r="I9" s="19">
        <v>3425000</v>
      </c>
      <c r="J9" s="19">
        <v>67114991</v>
      </c>
      <c r="K9" s="19">
        <v>177827</v>
      </c>
      <c r="L9" s="19">
        <v>56583</v>
      </c>
      <c r="M9" s="19">
        <v>51075611</v>
      </c>
      <c r="N9" s="19">
        <v>51310021</v>
      </c>
      <c r="O9" s="19">
        <v>3697297</v>
      </c>
      <c r="P9" s="19">
        <v>394149</v>
      </c>
      <c r="Q9" s="19">
        <v>36343000</v>
      </c>
      <c r="R9" s="19">
        <v>40434446</v>
      </c>
      <c r="S9" s="19">
        <v>4247492</v>
      </c>
      <c r="T9" s="19"/>
      <c r="U9" s="19">
        <v>2134344</v>
      </c>
      <c r="V9" s="19">
        <v>6381836</v>
      </c>
      <c r="W9" s="19">
        <v>165241294</v>
      </c>
      <c r="X9" s="19">
        <v>170171899</v>
      </c>
      <c r="Y9" s="19">
        <v>-4930605</v>
      </c>
      <c r="Z9" s="20">
        <v>-2.9</v>
      </c>
      <c r="AA9" s="21">
        <v>170171899</v>
      </c>
    </row>
    <row r="10" spans="1:27" ht="13.5">
      <c r="A10" s="22" t="s">
        <v>37</v>
      </c>
      <c r="B10" s="16"/>
      <c r="C10" s="17">
        <v>111728307</v>
      </c>
      <c r="D10" s="17"/>
      <c r="E10" s="18">
        <v>81564302</v>
      </c>
      <c r="F10" s="19">
        <v>99270130</v>
      </c>
      <c r="G10" s="19">
        <v>22981500</v>
      </c>
      <c r="H10" s="19"/>
      <c r="I10" s="19"/>
      <c r="J10" s="19">
        <v>22981500</v>
      </c>
      <c r="K10" s="19">
        <v>4476444</v>
      </c>
      <c r="L10" s="19">
        <v>9280000</v>
      </c>
      <c r="M10" s="19">
        <v>18295000</v>
      </c>
      <c r="N10" s="19">
        <v>32051444</v>
      </c>
      <c r="O10" s="19"/>
      <c r="P10" s="19">
        <v>2423556</v>
      </c>
      <c r="Q10" s="19">
        <v>19906000</v>
      </c>
      <c r="R10" s="19">
        <v>22329556</v>
      </c>
      <c r="S10" s="19"/>
      <c r="T10" s="19"/>
      <c r="U10" s="19"/>
      <c r="V10" s="19"/>
      <c r="W10" s="19">
        <v>77362500</v>
      </c>
      <c r="X10" s="19">
        <v>99270130</v>
      </c>
      <c r="Y10" s="19">
        <v>-21907630</v>
      </c>
      <c r="Z10" s="20">
        <v>-22.07</v>
      </c>
      <c r="AA10" s="21">
        <v>99270130</v>
      </c>
    </row>
    <row r="11" spans="1:27" ht="13.5">
      <c r="A11" s="22" t="s">
        <v>38</v>
      </c>
      <c r="B11" s="16"/>
      <c r="C11" s="17">
        <v>122383075</v>
      </c>
      <c r="D11" s="17"/>
      <c r="E11" s="18">
        <v>36500000</v>
      </c>
      <c r="F11" s="19">
        <v>120000000</v>
      </c>
      <c r="G11" s="19">
        <v>7563283</v>
      </c>
      <c r="H11" s="19">
        <v>10320921</v>
      </c>
      <c r="I11" s="19">
        <v>11480305</v>
      </c>
      <c r="J11" s="19">
        <v>29364509</v>
      </c>
      <c r="K11" s="19">
        <v>17629775</v>
      </c>
      <c r="L11" s="19">
        <v>11694399</v>
      </c>
      <c r="M11" s="19">
        <v>12036112</v>
      </c>
      <c r="N11" s="19">
        <v>41360286</v>
      </c>
      <c r="O11" s="19">
        <v>11604325</v>
      </c>
      <c r="P11" s="19">
        <v>11941322</v>
      </c>
      <c r="Q11" s="19">
        <v>11243065</v>
      </c>
      <c r="R11" s="19">
        <v>34788712</v>
      </c>
      <c r="S11" s="19">
        <v>12076865</v>
      </c>
      <c r="T11" s="19">
        <v>11621168</v>
      </c>
      <c r="U11" s="19">
        <v>25534110</v>
      </c>
      <c r="V11" s="19">
        <v>49232143</v>
      </c>
      <c r="W11" s="19">
        <v>154745650</v>
      </c>
      <c r="X11" s="19">
        <v>120000000</v>
      </c>
      <c r="Y11" s="19">
        <v>34745650</v>
      </c>
      <c r="Z11" s="20">
        <v>28.95</v>
      </c>
      <c r="AA11" s="21">
        <v>120000000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-1389493408</v>
      </c>
      <c r="D14" s="17"/>
      <c r="E14" s="18">
        <v>-1555926378</v>
      </c>
      <c r="F14" s="19">
        <v>-1555926375</v>
      </c>
      <c r="G14" s="19">
        <v>-118438624</v>
      </c>
      <c r="H14" s="19">
        <v>-148003946</v>
      </c>
      <c r="I14" s="19">
        <v>-114148957</v>
      </c>
      <c r="J14" s="19">
        <v>-380591527</v>
      </c>
      <c r="K14" s="19">
        <v>-128738498</v>
      </c>
      <c r="L14" s="19">
        <v>-156150951</v>
      </c>
      <c r="M14" s="19">
        <v>-185158961</v>
      </c>
      <c r="N14" s="19">
        <v>-470048410</v>
      </c>
      <c r="O14" s="19">
        <v>-22539551</v>
      </c>
      <c r="P14" s="19">
        <v>-104611509</v>
      </c>
      <c r="Q14" s="19">
        <v>-152249077</v>
      </c>
      <c r="R14" s="19">
        <v>-279400137</v>
      </c>
      <c r="S14" s="19">
        <v>-77779099</v>
      </c>
      <c r="T14" s="19">
        <v>-130535798</v>
      </c>
      <c r="U14" s="19">
        <v>-112703046</v>
      </c>
      <c r="V14" s="19">
        <v>-321017943</v>
      </c>
      <c r="W14" s="19">
        <v>-1451058017</v>
      </c>
      <c r="X14" s="19">
        <v>-1555926375</v>
      </c>
      <c r="Y14" s="19">
        <v>104868358</v>
      </c>
      <c r="Z14" s="20">
        <v>-6.74</v>
      </c>
      <c r="AA14" s="21">
        <v>-1555926375</v>
      </c>
    </row>
    <row r="15" spans="1:27" ht="13.5">
      <c r="A15" s="22" t="s">
        <v>42</v>
      </c>
      <c r="B15" s="16"/>
      <c r="C15" s="17">
        <v>-29018431</v>
      </c>
      <c r="D15" s="17"/>
      <c r="E15" s="18">
        <v>-27757074</v>
      </c>
      <c r="F15" s="19">
        <v>-27757074</v>
      </c>
      <c r="G15" s="19"/>
      <c r="H15" s="19"/>
      <c r="I15" s="19"/>
      <c r="J15" s="19"/>
      <c r="K15" s="19"/>
      <c r="L15" s="19"/>
      <c r="M15" s="19">
        <v>-14115340</v>
      </c>
      <c r="N15" s="19">
        <v>-14115340</v>
      </c>
      <c r="O15" s="19"/>
      <c r="P15" s="19"/>
      <c r="Q15" s="19"/>
      <c r="R15" s="19"/>
      <c r="S15" s="19"/>
      <c r="T15" s="19"/>
      <c r="U15" s="19">
        <v>-13674099</v>
      </c>
      <c r="V15" s="19">
        <v>-13674099</v>
      </c>
      <c r="W15" s="19">
        <v>-27789439</v>
      </c>
      <c r="X15" s="19">
        <v>-27757074</v>
      </c>
      <c r="Y15" s="19">
        <v>-32365</v>
      </c>
      <c r="Z15" s="20">
        <v>0.12</v>
      </c>
      <c r="AA15" s="21">
        <v>-27757074</v>
      </c>
    </row>
    <row r="16" spans="1:27" ht="13.5">
      <c r="A16" s="22" t="s">
        <v>43</v>
      </c>
      <c r="B16" s="16"/>
      <c r="C16" s="17">
        <v>-6625231</v>
      </c>
      <c r="D16" s="17"/>
      <c r="E16" s="18">
        <v>-6510000</v>
      </c>
      <c r="F16" s="19">
        <v>-7590000</v>
      </c>
      <c r="G16" s="19">
        <v>-1566791</v>
      </c>
      <c r="H16" s="19">
        <v>-218014</v>
      </c>
      <c r="I16" s="19">
        <v>-260714</v>
      </c>
      <c r="J16" s="19">
        <v>-2045519</v>
      </c>
      <c r="K16" s="19">
        <v>-2365766</v>
      </c>
      <c r="L16" s="19">
        <v>-632105</v>
      </c>
      <c r="M16" s="19">
        <v>-226902</v>
      </c>
      <c r="N16" s="19">
        <v>-3224773</v>
      </c>
      <c r="O16" s="19"/>
      <c r="P16" s="19">
        <v>-1375324</v>
      </c>
      <c r="Q16" s="19">
        <v>-2528195</v>
      </c>
      <c r="R16" s="19">
        <v>-3903519</v>
      </c>
      <c r="S16" s="19">
        <v>-1001600</v>
      </c>
      <c r="T16" s="19">
        <v>2373698</v>
      </c>
      <c r="U16" s="19">
        <v>-17820</v>
      </c>
      <c r="V16" s="19">
        <v>1354278</v>
      </c>
      <c r="W16" s="19">
        <v>-7819533</v>
      </c>
      <c r="X16" s="19">
        <v>-7590000</v>
      </c>
      <c r="Y16" s="19">
        <v>-229533</v>
      </c>
      <c r="Z16" s="20">
        <v>3.02</v>
      </c>
      <c r="AA16" s="21">
        <v>-7590000</v>
      </c>
    </row>
    <row r="17" spans="1:27" ht="13.5">
      <c r="A17" s="23" t="s">
        <v>44</v>
      </c>
      <c r="B17" s="24"/>
      <c r="C17" s="25">
        <f aca="true" t="shared" si="0" ref="C17:Y17">SUM(C6:C16)</f>
        <v>169184840</v>
      </c>
      <c r="D17" s="25">
        <f>SUM(D6:D16)</f>
        <v>0</v>
      </c>
      <c r="E17" s="26">
        <f t="shared" si="0"/>
        <v>174127784</v>
      </c>
      <c r="F17" s="27">
        <f t="shared" si="0"/>
        <v>162872792</v>
      </c>
      <c r="G17" s="27">
        <f t="shared" si="0"/>
        <v>49605068</v>
      </c>
      <c r="H17" s="27">
        <f t="shared" si="0"/>
        <v>-48327202</v>
      </c>
      <c r="I17" s="27">
        <f t="shared" si="0"/>
        <v>-2025512</v>
      </c>
      <c r="J17" s="27">
        <f t="shared" si="0"/>
        <v>-747646</v>
      </c>
      <c r="K17" s="27">
        <f t="shared" si="0"/>
        <v>56426475</v>
      </c>
      <c r="L17" s="27">
        <f t="shared" si="0"/>
        <v>-54386753</v>
      </c>
      <c r="M17" s="27">
        <f t="shared" si="0"/>
        <v>-28803815</v>
      </c>
      <c r="N17" s="27">
        <f t="shared" si="0"/>
        <v>-26764093</v>
      </c>
      <c r="O17" s="27">
        <f t="shared" si="0"/>
        <v>95054674</v>
      </c>
      <c r="P17" s="27">
        <f t="shared" si="0"/>
        <v>4950243</v>
      </c>
      <c r="Q17" s="27">
        <f t="shared" si="0"/>
        <v>24612469</v>
      </c>
      <c r="R17" s="27">
        <f t="shared" si="0"/>
        <v>124617386</v>
      </c>
      <c r="S17" s="27">
        <f t="shared" si="0"/>
        <v>19822211</v>
      </c>
      <c r="T17" s="27">
        <f t="shared" si="0"/>
        <v>-22330981</v>
      </c>
      <c r="U17" s="27">
        <f t="shared" si="0"/>
        <v>724979</v>
      </c>
      <c r="V17" s="27">
        <f t="shared" si="0"/>
        <v>-1783791</v>
      </c>
      <c r="W17" s="27">
        <f t="shared" si="0"/>
        <v>95321856</v>
      </c>
      <c r="X17" s="27">
        <f t="shared" si="0"/>
        <v>162872792</v>
      </c>
      <c r="Y17" s="27">
        <f t="shared" si="0"/>
        <v>-67550936</v>
      </c>
      <c r="Z17" s="28">
        <f>+IF(X17&lt;&gt;0,+(Y17/X17)*100,0)</f>
        <v>-41.474659561309664</v>
      </c>
      <c r="AA17" s="29">
        <f>SUM(AA6:AA16)</f>
        <v>162872792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-174542332</v>
      </c>
      <c r="D26" s="17"/>
      <c r="E26" s="18">
        <v>-125204158</v>
      </c>
      <c r="F26" s="19">
        <v>-149864840</v>
      </c>
      <c r="G26" s="19">
        <v>-1014600</v>
      </c>
      <c r="H26" s="19">
        <v>-6115212</v>
      </c>
      <c r="I26" s="19">
        <v>-9322327</v>
      </c>
      <c r="J26" s="19">
        <v>-16452139</v>
      </c>
      <c r="K26" s="19">
        <v>-2307445</v>
      </c>
      <c r="L26" s="19">
        <v>-11284751</v>
      </c>
      <c r="M26" s="19">
        <v>-14013629</v>
      </c>
      <c r="N26" s="19">
        <v>-27605825</v>
      </c>
      <c r="O26" s="19">
        <v>-469942</v>
      </c>
      <c r="P26" s="19">
        <v>-1713513</v>
      </c>
      <c r="Q26" s="19">
        <v>-10138519</v>
      </c>
      <c r="R26" s="19">
        <v>-12321974</v>
      </c>
      <c r="S26" s="19">
        <v>-10862042</v>
      </c>
      <c r="T26" s="19">
        <v>-24777864</v>
      </c>
      <c r="U26" s="19">
        <v>-27278140</v>
      </c>
      <c r="V26" s="19">
        <v>-62918046</v>
      </c>
      <c r="W26" s="19">
        <v>-119297984</v>
      </c>
      <c r="X26" s="19">
        <v>-149864840</v>
      </c>
      <c r="Y26" s="19">
        <v>30566856</v>
      </c>
      <c r="Z26" s="20">
        <v>-20.4</v>
      </c>
      <c r="AA26" s="21">
        <v>-149864840</v>
      </c>
    </row>
    <row r="27" spans="1:27" ht="13.5">
      <c r="A27" s="23" t="s">
        <v>51</v>
      </c>
      <c r="B27" s="24"/>
      <c r="C27" s="25">
        <f aca="true" t="shared" si="1" ref="C27:Y27">SUM(C21:C26)</f>
        <v>-174542332</v>
      </c>
      <c r="D27" s="25">
        <f>SUM(D21:D26)</f>
        <v>0</v>
      </c>
      <c r="E27" s="26">
        <f t="shared" si="1"/>
        <v>-125204158</v>
      </c>
      <c r="F27" s="27">
        <f t="shared" si="1"/>
        <v>-149864840</v>
      </c>
      <c r="G27" s="27">
        <f t="shared" si="1"/>
        <v>-1014600</v>
      </c>
      <c r="H27" s="27">
        <f t="shared" si="1"/>
        <v>-6115212</v>
      </c>
      <c r="I27" s="27">
        <f t="shared" si="1"/>
        <v>-9322327</v>
      </c>
      <c r="J27" s="27">
        <f t="shared" si="1"/>
        <v>-16452139</v>
      </c>
      <c r="K27" s="27">
        <f t="shared" si="1"/>
        <v>-2307445</v>
      </c>
      <c r="L27" s="27">
        <f t="shared" si="1"/>
        <v>-11284751</v>
      </c>
      <c r="M27" s="27">
        <f t="shared" si="1"/>
        <v>-14013629</v>
      </c>
      <c r="N27" s="27">
        <f t="shared" si="1"/>
        <v>-27605825</v>
      </c>
      <c r="O27" s="27">
        <f t="shared" si="1"/>
        <v>-469942</v>
      </c>
      <c r="P27" s="27">
        <f t="shared" si="1"/>
        <v>-1713513</v>
      </c>
      <c r="Q27" s="27">
        <f t="shared" si="1"/>
        <v>-10138519</v>
      </c>
      <c r="R27" s="27">
        <f t="shared" si="1"/>
        <v>-12321974</v>
      </c>
      <c r="S27" s="27">
        <f t="shared" si="1"/>
        <v>-10862042</v>
      </c>
      <c r="T27" s="27">
        <f t="shared" si="1"/>
        <v>-24777864</v>
      </c>
      <c r="U27" s="27">
        <f t="shared" si="1"/>
        <v>-27278140</v>
      </c>
      <c r="V27" s="27">
        <f t="shared" si="1"/>
        <v>-62918046</v>
      </c>
      <c r="W27" s="27">
        <f t="shared" si="1"/>
        <v>-119297984</v>
      </c>
      <c r="X27" s="27">
        <f t="shared" si="1"/>
        <v>-149864840</v>
      </c>
      <c r="Y27" s="27">
        <f t="shared" si="1"/>
        <v>30566856</v>
      </c>
      <c r="Z27" s="28">
        <f>+IF(X27&lt;&gt;0,+(Y27/X27)*100,0)</f>
        <v>-20.396282410203753</v>
      </c>
      <c r="AA27" s="29">
        <f>SUM(AA21:AA26)</f>
        <v>-149864840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-10824084</v>
      </c>
      <c r="D35" s="17"/>
      <c r="E35" s="18">
        <v>-8246000</v>
      </c>
      <c r="F35" s="19">
        <v>-8246000</v>
      </c>
      <c r="G35" s="19"/>
      <c r="H35" s="19"/>
      <c r="I35" s="19"/>
      <c r="J35" s="19"/>
      <c r="K35" s="19"/>
      <c r="L35" s="19"/>
      <c r="M35" s="19">
        <v>-3881139</v>
      </c>
      <c r="N35" s="19">
        <v>-3881139</v>
      </c>
      <c r="O35" s="19"/>
      <c r="P35" s="19"/>
      <c r="Q35" s="19"/>
      <c r="R35" s="19"/>
      <c r="S35" s="19"/>
      <c r="T35" s="19"/>
      <c r="U35" s="19">
        <v>-4322380</v>
      </c>
      <c r="V35" s="19">
        <v>-4322380</v>
      </c>
      <c r="W35" s="19">
        <v>-8203519</v>
      </c>
      <c r="X35" s="19">
        <v>-8246000</v>
      </c>
      <c r="Y35" s="19">
        <v>42481</v>
      </c>
      <c r="Z35" s="20">
        <v>-0.52</v>
      </c>
      <c r="AA35" s="21">
        <v>-8246000</v>
      </c>
    </row>
    <row r="36" spans="1:27" ht="13.5">
      <c r="A36" s="23" t="s">
        <v>57</v>
      </c>
      <c r="B36" s="24"/>
      <c r="C36" s="25">
        <f aca="true" t="shared" si="2" ref="C36:Y36">SUM(C31:C35)</f>
        <v>-10824084</v>
      </c>
      <c r="D36" s="25">
        <f>SUM(D31:D35)</f>
        <v>0</v>
      </c>
      <c r="E36" s="26">
        <f t="shared" si="2"/>
        <v>-8246000</v>
      </c>
      <c r="F36" s="27">
        <f t="shared" si="2"/>
        <v>-8246000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-3881139</v>
      </c>
      <c r="N36" s="27">
        <f t="shared" si="2"/>
        <v>-3881139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-4322380</v>
      </c>
      <c r="V36" s="27">
        <f t="shared" si="2"/>
        <v>-4322380</v>
      </c>
      <c r="W36" s="27">
        <f t="shared" si="2"/>
        <v>-8203519</v>
      </c>
      <c r="X36" s="27">
        <f t="shared" si="2"/>
        <v>-8246000</v>
      </c>
      <c r="Y36" s="27">
        <f t="shared" si="2"/>
        <v>42481</v>
      </c>
      <c r="Z36" s="28">
        <f>+IF(X36&lt;&gt;0,+(Y36/X36)*100,0)</f>
        <v>-0.5151709919961193</v>
      </c>
      <c r="AA36" s="29">
        <f>SUM(AA31:AA35)</f>
        <v>-8246000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-16181576</v>
      </c>
      <c r="D38" s="31">
        <f>+D17+D27+D36</f>
        <v>0</v>
      </c>
      <c r="E38" s="32">
        <f t="shared" si="3"/>
        <v>40677626</v>
      </c>
      <c r="F38" s="33">
        <f t="shared" si="3"/>
        <v>4761952</v>
      </c>
      <c r="G38" s="33">
        <f t="shared" si="3"/>
        <v>48590468</v>
      </c>
      <c r="H38" s="33">
        <f t="shared" si="3"/>
        <v>-54442414</v>
      </c>
      <c r="I38" s="33">
        <f t="shared" si="3"/>
        <v>-11347839</v>
      </c>
      <c r="J38" s="33">
        <f t="shared" si="3"/>
        <v>-17199785</v>
      </c>
      <c r="K38" s="33">
        <f t="shared" si="3"/>
        <v>54119030</v>
      </c>
      <c r="L38" s="33">
        <f t="shared" si="3"/>
        <v>-65671504</v>
      </c>
      <c r="M38" s="33">
        <f t="shared" si="3"/>
        <v>-46698583</v>
      </c>
      <c r="N38" s="33">
        <f t="shared" si="3"/>
        <v>-58251057</v>
      </c>
      <c r="O38" s="33">
        <f t="shared" si="3"/>
        <v>94584732</v>
      </c>
      <c r="P38" s="33">
        <f t="shared" si="3"/>
        <v>3236730</v>
      </c>
      <c r="Q38" s="33">
        <f t="shared" si="3"/>
        <v>14473950</v>
      </c>
      <c r="R38" s="33">
        <f t="shared" si="3"/>
        <v>112295412</v>
      </c>
      <c r="S38" s="33">
        <f t="shared" si="3"/>
        <v>8960169</v>
      </c>
      <c r="T38" s="33">
        <f t="shared" si="3"/>
        <v>-47108845</v>
      </c>
      <c r="U38" s="33">
        <f t="shared" si="3"/>
        <v>-30875541</v>
      </c>
      <c r="V38" s="33">
        <f t="shared" si="3"/>
        <v>-69024217</v>
      </c>
      <c r="W38" s="33">
        <f t="shared" si="3"/>
        <v>-32179647</v>
      </c>
      <c r="X38" s="33">
        <f t="shared" si="3"/>
        <v>4761952</v>
      </c>
      <c r="Y38" s="33">
        <f t="shared" si="3"/>
        <v>-36941599</v>
      </c>
      <c r="Z38" s="34">
        <f>+IF(X38&lt;&gt;0,+(Y38/X38)*100,0)</f>
        <v>-775.7658834024367</v>
      </c>
      <c r="AA38" s="35">
        <f>+AA17+AA27+AA36</f>
        <v>4761952</v>
      </c>
    </row>
    <row r="39" spans="1:27" ht="13.5">
      <c r="A39" s="22" t="s">
        <v>59</v>
      </c>
      <c r="B39" s="16"/>
      <c r="C39" s="31">
        <v>275457274</v>
      </c>
      <c r="D39" s="31"/>
      <c r="E39" s="32">
        <v>223359668</v>
      </c>
      <c r="F39" s="33">
        <v>259275698</v>
      </c>
      <c r="G39" s="33">
        <v>259275698</v>
      </c>
      <c r="H39" s="33">
        <v>307866166</v>
      </c>
      <c r="I39" s="33">
        <v>253423752</v>
      </c>
      <c r="J39" s="33">
        <v>259275698</v>
      </c>
      <c r="K39" s="33">
        <v>242075913</v>
      </c>
      <c r="L39" s="33">
        <v>296194943</v>
      </c>
      <c r="M39" s="33">
        <v>230523439</v>
      </c>
      <c r="N39" s="33">
        <v>242075913</v>
      </c>
      <c r="O39" s="33">
        <v>183824856</v>
      </c>
      <c r="P39" s="33">
        <v>278409588</v>
      </c>
      <c r="Q39" s="33">
        <v>281646318</v>
      </c>
      <c r="R39" s="33">
        <v>183824856</v>
      </c>
      <c r="S39" s="33">
        <v>296120268</v>
      </c>
      <c r="T39" s="33">
        <v>305080437</v>
      </c>
      <c r="U39" s="33">
        <v>257971592</v>
      </c>
      <c r="V39" s="33">
        <v>296120268</v>
      </c>
      <c r="W39" s="33">
        <v>259275698</v>
      </c>
      <c r="X39" s="33">
        <v>259275698</v>
      </c>
      <c r="Y39" s="33"/>
      <c r="Z39" s="34"/>
      <c r="AA39" s="35">
        <v>259275698</v>
      </c>
    </row>
    <row r="40" spans="1:27" ht="13.5">
      <c r="A40" s="41" t="s">
        <v>60</v>
      </c>
      <c r="B40" s="42"/>
      <c r="C40" s="43">
        <v>259275698</v>
      </c>
      <c r="D40" s="43"/>
      <c r="E40" s="44">
        <v>264037294</v>
      </c>
      <c r="F40" s="45">
        <v>264037649</v>
      </c>
      <c r="G40" s="45">
        <v>307866166</v>
      </c>
      <c r="H40" s="45">
        <v>253423752</v>
      </c>
      <c r="I40" s="45">
        <v>242075913</v>
      </c>
      <c r="J40" s="45">
        <v>242075913</v>
      </c>
      <c r="K40" s="45">
        <v>296194943</v>
      </c>
      <c r="L40" s="45">
        <v>230523439</v>
      </c>
      <c r="M40" s="45">
        <v>183824856</v>
      </c>
      <c r="N40" s="45">
        <v>183824856</v>
      </c>
      <c r="O40" s="45">
        <v>278409588</v>
      </c>
      <c r="P40" s="45">
        <v>281646318</v>
      </c>
      <c r="Q40" s="45">
        <v>296120268</v>
      </c>
      <c r="R40" s="45">
        <v>278409588</v>
      </c>
      <c r="S40" s="45">
        <v>305080437</v>
      </c>
      <c r="T40" s="45">
        <v>257971592</v>
      </c>
      <c r="U40" s="45">
        <v>227096051</v>
      </c>
      <c r="V40" s="45">
        <v>227096051</v>
      </c>
      <c r="W40" s="45">
        <v>227096051</v>
      </c>
      <c r="X40" s="45">
        <v>264037649</v>
      </c>
      <c r="Y40" s="45">
        <v>-36941598</v>
      </c>
      <c r="Z40" s="46">
        <v>-13.99</v>
      </c>
      <c r="AA40" s="47">
        <v>264037649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1566144</v>
      </c>
      <c r="D6" s="17"/>
      <c r="E6" s="18">
        <v>8782104</v>
      </c>
      <c r="F6" s="19">
        <v>8782104</v>
      </c>
      <c r="G6" s="19">
        <v>8584440</v>
      </c>
      <c r="H6" s="19"/>
      <c r="I6" s="19"/>
      <c r="J6" s="19">
        <v>8584440</v>
      </c>
      <c r="K6" s="19">
        <v>612734</v>
      </c>
      <c r="L6" s="19">
        <v>1046494</v>
      </c>
      <c r="M6" s="19">
        <v>1066640</v>
      </c>
      <c r="N6" s="19">
        <v>2725868</v>
      </c>
      <c r="O6" s="19">
        <v>1082759</v>
      </c>
      <c r="P6" s="19">
        <v>1109679</v>
      </c>
      <c r="Q6" s="19"/>
      <c r="R6" s="19">
        <v>2192438</v>
      </c>
      <c r="S6" s="19"/>
      <c r="T6" s="19"/>
      <c r="U6" s="19"/>
      <c r="V6" s="19"/>
      <c r="W6" s="19">
        <v>13502746</v>
      </c>
      <c r="X6" s="19">
        <v>8782104</v>
      </c>
      <c r="Y6" s="19">
        <v>4720642</v>
      </c>
      <c r="Z6" s="20">
        <v>53.75</v>
      </c>
      <c r="AA6" s="21">
        <v>8782104</v>
      </c>
    </row>
    <row r="7" spans="1:27" ht="13.5">
      <c r="A7" s="22" t="s">
        <v>34</v>
      </c>
      <c r="B7" s="16"/>
      <c r="C7" s="17"/>
      <c r="D7" s="17"/>
      <c r="E7" s="18">
        <v>77784192</v>
      </c>
      <c r="F7" s="19">
        <v>77784192</v>
      </c>
      <c r="G7" s="19">
        <v>4208018</v>
      </c>
      <c r="H7" s="19"/>
      <c r="I7" s="19"/>
      <c r="J7" s="19">
        <v>4208018</v>
      </c>
      <c r="K7" s="19"/>
      <c r="L7" s="19">
        <v>787176</v>
      </c>
      <c r="M7" s="19">
        <v>697325</v>
      </c>
      <c r="N7" s="19">
        <v>1484501</v>
      </c>
      <c r="O7" s="19">
        <v>703471</v>
      </c>
      <c r="P7" s="19">
        <v>643432</v>
      </c>
      <c r="Q7" s="19"/>
      <c r="R7" s="19">
        <v>1346903</v>
      </c>
      <c r="S7" s="19"/>
      <c r="T7" s="19"/>
      <c r="U7" s="19"/>
      <c r="V7" s="19"/>
      <c r="W7" s="19">
        <v>7039422</v>
      </c>
      <c r="X7" s="19">
        <v>77784192</v>
      </c>
      <c r="Y7" s="19">
        <v>-70744770</v>
      </c>
      <c r="Z7" s="20">
        <v>-90.95</v>
      </c>
      <c r="AA7" s="21">
        <v>77784192</v>
      </c>
    </row>
    <row r="8" spans="1:27" ht="13.5">
      <c r="A8" s="22" t="s">
        <v>35</v>
      </c>
      <c r="B8" s="16"/>
      <c r="C8" s="17"/>
      <c r="D8" s="17"/>
      <c r="E8" s="18">
        <v>640488</v>
      </c>
      <c r="F8" s="19">
        <v>640488</v>
      </c>
      <c r="G8" s="19">
        <v>975525</v>
      </c>
      <c r="H8" s="19">
        <v>550</v>
      </c>
      <c r="I8" s="19">
        <v>250</v>
      </c>
      <c r="J8" s="19">
        <v>976325</v>
      </c>
      <c r="K8" s="19">
        <v>52692</v>
      </c>
      <c r="L8" s="19">
        <v>4081576</v>
      </c>
      <c r="M8" s="19">
        <v>1021908</v>
      </c>
      <c r="N8" s="19">
        <v>5156176</v>
      </c>
      <c r="O8" s="19">
        <v>1033062</v>
      </c>
      <c r="P8" s="19">
        <v>1005899</v>
      </c>
      <c r="Q8" s="19">
        <v>616611</v>
      </c>
      <c r="R8" s="19">
        <v>2655572</v>
      </c>
      <c r="S8" s="19"/>
      <c r="T8" s="19"/>
      <c r="U8" s="19"/>
      <c r="V8" s="19"/>
      <c r="W8" s="19">
        <v>8788073</v>
      </c>
      <c r="X8" s="19">
        <v>640488</v>
      </c>
      <c r="Y8" s="19">
        <v>8147585</v>
      </c>
      <c r="Z8" s="20">
        <v>1272.09</v>
      </c>
      <c r="AA8" s="21">
        <v>640488</v>
      </c>
    </row>
    <row r="9" spans="1:27" ht="13.5">
      <c r="A9" s="22" t="s">
        <v>36</v>
      </c>
      <c r="B9" s="16"/>
      <c r="C9" s="17">
        <v>88399578</v>
      </c>
      <c r="D9" s="17"/>
      <c r="E9" s="18">
        <v>63389004</v>
      </c>
      <c r="F9" s="19">
        <v>63389004</v>
      </c>
      <c r="G9" s="19">
        <v>25158000</v>
      </c>
      <c r="H9" s="19">
        <v>2260000</v>
      </c>
      <c r="I9" s="19"/>
      <c r="J9" s="19">
        <v>27418000</v>
      </c>
      <c r="K9" s="19">
        <v>737000</v>
      </c>
      <c r="L9" s="19">
        <v>450000</v>
      </c>
      <c r="M9" s="19">
        <v>18305000</v>
      </c>
      <c r="N9" s="19">
        <v>19492000</v>
      </c>
      <c r="O9" s="19"/>
      <c r="P9" s="19">
        <v>1223600</v>
      </c>
      <c r="Q9" s="19"/>
      <c r="R9" s="19">
        <v>1223600</v>
      </c>
      <c r="S9" s="19"/>
      <c r="T9" s="19"/>
      <c r="U9" s="19"/>
      <c r="V9" s="19"/>
      <c r="W9" s="19">
        <v>48133600</v>
      </c>
      <c r="X9" s="19">
        <v>63389004</v>
      </c>
      <c r="Y9" s="19">
        <v>-15255404</v>
      </c>
      <c r="Z9" s="20">
        <v>-24.07</v>
      </c>
      <c r="AA9" s="21">
        <v>63389004</v>
      </c>
    </row>
    <row r="10" spans="1:27" ht="13.5">
      <c r="A10" s="22" t="s">
        <v>37</v>
      </c>
      <c r="B10" s="16"/>
      <c r="C10" s="17"/>
      <c r="D10" s="17"/>
      <c r="E10" s="18">
        <v>29208000</v>
      </c>
      <c r="F10" s="19">
        <v>29208000</v>
      </c>
      <c r="G10" s="19">
        <v>11203000</v>
      </c>
      <c r="H10" s="19"/>
      <c r="I10" s="19"/>
      <c r="J10" s="19">
        <v>11203000</v>
      </c>
      <c r="K10" s="19"/>
      <c r="L10" s="19"/>
      <c r="M10" s="19">
        <v>6000000</v>
      </c>
      <c r="N10" s="19">
        <v>6000000</v>
      </c>
      <c r="O10" s="19"/>
      <c r="P10" s="19">
        <v>6760310</v>
      </c>
      <c r="Q10" s="19">
        <v>16471000</v>
      </c>
      <c r="R10" s="19">
        <v>23231310</v>
      </c>
      <c r="S10" s="19"/>
      <c r="T10" s="19"/>
      <c r="U10" s="19"/>
      <c r="V10" s="19"/>
      <c r="W10" s="19">
        <v>40434310</v>
      </c>
      <c r="X10" s="19">
        <v>29208000</v>
      </c>
      <c r="Y10" s="19">
        <v>11226310</v>
      </c>
      <c r="Z10" s="20">
        <v>38.44</v>
      </c>
      <c r="AA10" s="21">
        <v>29208000</v>
      </c>
    </row>
    <row r="11" spans="1:27" ht="13.5">
      <c r="A11" s="22" t="s">
        <v>38</v>
      </c>
      <c r="B11" s="16"/>
      <c r="C11" s="17">
        <v>20883363</v>
      </c>
      <c r="D11" s="17"/>
      <c r="E11" s="18">
        <v>19518204</v>
      </c>
      <c r="F11" s="19">
        <v>19518204</v>
      </c>
      <c r="G11" s="19">
        <v>1947384</v>
      </c>
      <c r="H11" s="19">
        <v>17155</v>
      </c>
      <c r="I11" s="19">
        <v>1894</v>
      </c>
      <c r="J11" s="19">
        <v>1966433</v>
      </c>
      <c r="K11" s="19">
        <v>1955105</v>
      </c>
      <c r="L11" s="19"/>
      <c r="M11" s="19">
        <v>2006725</v>
      </c>
      <c r="N11" s="19">
        <v>3961830</v>
      </c>
      <c r="O11" s="19"/>
      <c r="P11" s="19">
        <v>38294</v>
      </c>
      <c r="Q11" s="19"/>
      <c r="R11" s="19">
        <v>38294</v>
      </c>
      <c r="S11" s="19"/>
      <c r="T11" s="19"/>
      <c r="U11" s="19"/>
      <c r="V11" s="19"/>
      <c r="W11" s="19">
        <v>5966557</v>
      </c>
      <c r="X11" s="19">
        <v>19518204</v>
      </c>
      <c r="Y11" s="19">
        <v>-13551647</v>
      </c>
      <c r="Z11" s="20">
        <v>-69.43</v>
      </c>
      <c r="AA11" s="21">
        <v>19518204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-87735310</v>
      </c>
      <c r="D14" s="17"/>
      <c r="E14" s="18">
        <v>-121532988</v>
      </c>
      <c r="F14" s="19">
        <v>-121532988</v>
      </c>
      <c r="G14" s="19">
        <v>-29576910</v>
      </c>
      <c r="H14" s="19">
        <v>-5730562</v>
      </c>
      <c r="I14" s="19">
        <v>-6610017</v>
      </c>
      <c r="J14" s="19">
        <v>-41917489</v>
      </c>
      <c r="K14" s="19">
        <v>-5969674</v>
      </c>
      <c r="L14" s="19">
        <v>-6766133</v>
      </c>
      <c r="M14" s="19">
        <v>-13319201</v>
      </c>
      <c r="N14" s="19">
        <v>-26055008</v>
      </c>
      <c r="O14" s="19">
        <v>-8126885</v>
      </c>
      <c r="P14" s="19">
        <v>-11271819</v>
      </c>
      <c r="Q14" s="19">
        <v>-13626450</v>
      </c>
      <c r="R14" s="19">
        <v>-33025154</v>
      </c>
      <c r="S14" s="19"/>
      <c r="T14" s="19"/>
      <c r="U14" s="19"/>
      <c r="V14" s="19"/>
      <c r="W14" s="19">
        <v>-100997651</v>
      </c>
      <c r="X14" s="19">
        <v>-121532988</v>
      </c>
      <c r="Y14" s="19">
        <v>20535337</v>
      </c>
      <c r="Z14" s="20">
        <v>-16.9</v>
      </c>
      <c r="AA14" s="21">
        <v>-121532988</v>
      </c>
    </row>
    <row r="15" spans="1:27" ht="13.5">
      <c r="A15" s="22" t="s">
        <v>42</v>
      </c>
      <c r="B15" s="16"/>
      <c r="C15" s="17">
        <v>-5781106</v>
      </c>
      <c r="D15" s="17"/>
      <c r="E15" s="18">
        <v>-75096</v>
      </c>
      <c r="F15" s="19">
        <v>-75096</v>
      </c>
      <c r="G15" s="19"/>
      <c r="H15" s="19">
        <v>-6727</v>
      </c>
      <c r="I15" s="19">
        <v>-1335</v>
      </c>
      <c r="J15" s="19">
        <v>-8062</v>
      </c>
      <c r="K15" s="19">
        <v>-37128</v>
      </c>
      <c r="L15" s="19">
        <v>-15459</v>
      </c>
      <c r="M15" s="19"/>
      <c r="N15" s="19">
        <v>-52587</v>
      </c>
      <c r="O15" s="19"/>
      <c r="P15" s="19"/>
      <c r="Q15" s="19"/>
      <c r="R15" s="19"/>
      <c r="S15" s="19"/>
      <c r="T15" s="19"/>
      <c r="U15" s="19"/>
      <c r="V15" s="19"/>
      <c r="W15" s="19">
        <v>-60649</v>
      </c>
      <c r="X15" s="19">
        <v>-75096</v>
      </c>
      <c r="Y15" s="19">
        <v>14447</v>
      </c>
      <c r="Z15" s="20">
        <v>-19.24</v>
      </c>
      <c r="AA15" s="21">
        <v>-75096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17332669</v>
      </c>
      <c r="D17" s="25">
        <f>SUM(D6:D16)</f>
        <v>0</v>
      </c>
      <c r="E17" s="26">
        <f t="shared" si="0"/>
        <v>77713908</v>
      </c>
      <c r="F17" s="27">
        <f t="shared" si="0"/>
        <v>77713908</v>
      </c>
      <c r="G17" s="27">
        <f t="shared" si="0"/>
        <v>22499457</v>
      </c>
      <c r="H17" s="27">
        <f t="shared" si="0"/>
        <v>-3459584</v>
      </c>
      <c r="I17" s="27">
        <f t="shared" si="0"/>
        <v>-6609208</v>
      </c>
      <c r="J17" s="27">
        <f t="shared" si="0"/>
        <v>12430665</v>
      </c>
      <c r="K17" s="27">
        <f t="shared" si="0"/>
        <v>-2649271</v>
      </c>
      <c r="L17" s="27">
        <f t="shared" si="0"/>
        <v>-416346</v>
      </c>
      <c r="M17" s="27">
        <f t="shared" si="0"/>
        <v>15778397</v>
      </c>
      <c r="N17" s="27">
        <f t="shared" si="0"/>
        <v>12712780</v>
      </c>
      <c r="O17" s="27">
        <f t="shared" si="0"/>
        <v>-5307593</v>
      </c>
      <c r="P17" s="27">
        <f t="shared" si="0"/>
        <v>-490605</v>
      </c>
      <c r="Q17" s="27">
        <f t="shared" si="0"/>
        <v>3461161</v>
      </c>
      <c r="R17" s="27">
        <f t="shared" si="0"/>
        <v>-2337037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22806408</v>
      </c>
      <c r="X17" s="27">
        <f t="shared" si="0"/>
        <v>77713908</v>
      </c>
      <c r="Y17" s="27">
        <f t="shared" si="0"/>
        <v>-54907500</v>
      </c>
      <c r="Z17" s="28">
        <f>+IF(X17&lt;&gt;0,+(Y17/X17)*100,0)</f>
        <v>-70.65337648442541</v>
      </c>
      <c r="AA17" s="29">
        <f>SUM(AA6:AA16)</f>
        <v>77713908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1770635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-20961693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>
        <v>-646639</v>
      </c>
      <c r="P26" s="19">
        <v>-7380046</v>
      </c>
      <c r="Q26" s="19"/>
      <c r="R26" s="19">
        <v>-8026685</v>
      </c>
      <c r="S26" s="19"/>
      <c r="T26" s="19"/>
      <c r="U26" s="19"/>
      <c r="V26" s="19"/>
      <c r="W26" s="19">
        <v>-8026685</v>
      </c>
      <c r="X26" s="19"/>
      <c r="Y26" s="19">
        <v>-8026685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-19191058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-646639</v>
      </c>
      <c r="P27" s="27">
        <f t="shared" si="1"/>
        <v>-7380046</v>
      </c>
      <c r="Q27" s="27">
        <f t="shared" si="1"/>
        <v>0</v>
      </c>
      <c r="R27" s="27">
        <f t="shared" si="1"/>
        <v>-8026685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-8026685</v>
      </c>
      <c r="X27" s="27">
        <f t="shared" si="1"/>
        <v>0</v>
      </c>
      <c r="Y27" s="27">
        <f t="shared" si="1"/>
        <v>-8026685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63332</v>
      </c>
      <c r="D33" s="17"/>
      <c r="E33" s="18">
        <v>42000</v>
      </c>
      <c r="F33" s="19">
        <v>42000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42000</v>
      </c>
      <c r="Y33" s="19">
        <v>-42000</v>
      </c>
      <c r="Z33" s="20">
        <v>-100</v>
      </c>
      <c r="AA33" s="21">
        <v>42000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-164244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-100912</v>
      </c>
      <c r="D36" s="25">
        <f>SUM(D31:D35)</f>
        <v>0</v>
      </c>
      <c r="E36" s="26">
        <f t="shared" si="2"/>
        <v>42000</v>
      </c>
      <c r="F36" s="27">
        <f t="shared" si="2"/>
        <v>42000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42000</v>
      </c>
      <c r="Y36" s="27">
        <f t="shared" si="2"/>
        <v>-42000</v>
      </c>
      <c r="Z36" s="28">
        <f>+IF(X36&lt;&gt;0,+(Y36/X36)*100,0)</f>
        <v>-100</v>
      </c>
      <c r="AA36" s="29">
        <f>SUM(AA31:AA35)</f>
        <v>42000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-1959301</v>
      </c>
      <c r="D38" s="31">
        <f>+D17+D27+D36</f>
        <v>0</v>
      </c>
      <c r="E38" s="32">
        <f t="shared" si="3"/>
        <v>77755908</v>
      </c>
      <c r="F38" s="33">
        <f t="shared" si="3"/>
        <v>77755908</v>
      </c>
      <c r="G38" s="33">
        <f t="shared" si="3"/>
        <v>22499457</v>
      </c>
      <c r="H38" s="33">
        <f t="shared" si="3"/>
        <v>-3459584</v>
      </c>
      <c r="I38" s="33">
        <f t="shared" si="3"/>
        <v>-6609208</v>
      </c>
      <c r="J38" s="33">
        <f t="shared" si="3"/>
        <v>12430665</v>
      </c>
      <c r="K38" s="33">
        <f t="shared" si="3"/>
        <v>-2649271</v>
      </c>
      <c r="L38" s="33">
        <f t="shared" si="3"/>
        <v>-416346</v>
      </c>
      <c r="M38" s="33">
        <f t="shared" si="3"/>
        <v>15778397</v>
      </c>
      <c r="N38" s="33">
        <f t="shared" si="3"/>
        <v>12712780</v>
      </c>
      <c r="O38" s="33">
        <f t="shared" si="3"/>
        <v>-5954232</v>
      </c>
      <c r="P38" s="33">
        <f t="shared" si="3"/>
        <v>-7870651</v>
      </c>
      <c r="Q38" s="33">
        <f t="shared" si="3"/>
        <v>3461161</v>
      </c>
      <c r="R38" s="33">
        <f t="shared" si="3"/>
        <v>-10363722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14779723</v>
      </c>
      <c r="X38" s="33">
        <f t="shared" si="3"/>
        <v>77755908</v>
      </c>
      <c r="Y38" s="33">
        <f t="shared" si="3"/>
        <v>-62976185</v>
      </c>
      <c r="Z38" s="34">
        <f>+IF(X38&lt;&gt;0,+(Y38/X38)*100,0)</f>
        <v>-80.99215431964348</v>
      </c>
      <c r="AA38" s="35">
        <f>+AA17+AA27+AA36</f>
        <v>77755908</v>
      </c>
    </row>
    <row r="39" spans="1:27" ht="13.5">
      <c r="A39" s="22" t="s">
        <v>59</v>
      </c>
      <c r="B39" s="16"/>
      <c r="C39" s="31">
        <v>2436619</v>
      </c>
      <c r="D39" s="31"/>
      <c r="E39" s="32">
        <v>5533300</v>
      </c>
      <c r="F39" s="33">
        <v>5533300</v>
      </c>
      <c r="G39" s="33">
        <v>459918</v>
      </c>
      <c r="H39" s="33">
        <v>22959375</v>
      </c>
      <c r="I39" s="33">
        <v>19499791</v>
      </c>
      <c r="J39" s="33">
        <v>459918</v>
      </c>
      <c r="K39" s="33">
        <v>12890583</v>
      </c>
      <c r="L39" s="33">
        <v>10241312</v>
      </c>
      <c r="M39" s="33">
        <v>9824966</v>
      </c>
      <c r="N39" s="33">
        <v>12890583</v>
      </c>
      <c r="O39" s="33">
        <v>25603363</v>
      </c>
      <c r="P39" s="33">
        <v>19649131</v>
      </c>
      <c r="Q39" s="33">
        <v>11778480</v>
      </c>
      <c r="R39" s="33">
        <v>25603363</v>
      </c>
      <c r="S39" s="33"/>
      <c r="T39" s="33"/>
      <c r="U39" s="33"/>
      <c r="V39" s="33"/>
      <c r="W39" s="33">
        <v>459918</v>
      </c>
      <c r="X39" s="33">
        <v>5533300</v>
      </c>
      <c r="Y39" s="33">
        <v>-5073382</v>
      </c>
      <c r="Z39" s="34">
        <v>-91.69</v>
      </c>
      <c r="AA39" s="35">
        <v>5533300</v>
      </c>
    </row>
    <row r="40" spans="1:27" ht="13.5">
      <c r="A40" s="41" t="s">
        <v>60</v>
      </c>
      <c r="B40" s="42"/>
      <c r="C40" s="43">
        <v>477319</v>
      </c>
      <c r="D40" s="43"/>
      <c r="E40" s="44">
        <v>83289207</v>
      </c>
      <c r="F40" s="45">
        <v>83289207</v>
      </c>
      <c r="G40" s="45">
        <v>22959375</v>
      </c>
      <c r="H40" s="45">
        <v>19499791</v>
      </c>
      <c r="I40" s="45">
        <v>12890583</v>
      </c>
      <c r="J40" s="45">
        <v>12890583</v>
      </c>
      <c r="K40" s="45">
        <v>10241312</v>
      </c>
      <c r="L40" s="45">
        <v>9824966</v>
      </c>
      <c r="M40" s="45">
        <v>25603363</v>
      </c>
      <c r="N40" s="45">
        <v>25603363</v>
      </c>
      <c r="O40" s="45">
        <v>19649131</v>
      </c>
      <c r="P40" s="45">
        <v>11778480</v>
      </c>
      <c r="Q40" s="45">
        <v>15239641</v>
      </c>
      <c r="R40" s="45">
        <v>19649131</v>
      </c>
      <c r="S40" s="45"/>
      <c r="T40" s="45"/>
      <c r="U40" s="45"/>
      <c r="V40" s="45"/>
      <c r="W40" s="45"/>
      <c r="X40" s="45">
        <v>83289207</v>
      </c>
      <c r="Y40" s="45">
        <v>-83289207</v>
      </c>
      <c r="Z40" s="46">
        <v>-100</v>
      </c>
      <c r="AA40" s="47">
        <v>83289207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27242638</v>
      </c>
      <c r="D6" s="17"/>
      <c r="E6" s="18">
        <v>33281917</v>
      </c>
      <c r="F6" s="19">
        <v>33191917</v>
      </c>
      <c r="G6" s="19">
        <v>494953</v>
      </c>
      <c r="H6" s="19">
        <v>2770035</v>
      </c>
      <c r="I6" s="19">
        <v>7844313</v>
      </c>
      <c r="J6" s="19">
        <v>11109301</v>
      </c>
      <c r="K6" s="19">
        <v>2489730</v>
      </c>
      <c r="L6" s="19">
        <v>2312202</v>
      </c>
      <c r="M6" s="19">
        <v>1354379</v>
      </c>
      <c r="N6" s="19">
        <v>6156311</v>
      </c>
      <c r="O6" s="19">
        <v>2006652</v>
      </c>
      <c r="P6" s="19">
        <v>5176628</v>
      </c>
      <c r="Q6" s="19">
        <v>1448670</v>
      </c>
      <c r="R6" s="19">
        <v>8631950</v>
      </c>
      <c r="S6" s="19">
        <v>1111225</v>
      </c>
      <c r="T6" s="19">
        <v>1535322</v>
      </c>
      <c r="U6" s="19">
        <v>1789541</v>
      </c>
      <c r="V6" s="19">
        <v>4436088</v>
      </c>
      <c r="W6" s="19">
        <v>30333650</v>
      </c>
      <c r="X6" s="19">
        <v>33191917</v>
      </c>
      <c r="Y6" s="19">
        <v>-2858267</v>
      </c>
      <c r="Z6" s="20">
        <v>-8.61</v>
      </c>
      <c r="AA6" s="21">
        <v>33191917</v>
      </c>
    </row>
    <row r="7" spans="1:27" ht="13.5">
      <c r="A7" s="22" t="s">
        <v>34</v>
      </c>
      <c r="B7" s="16"/>
      <c r="C7" s="17">
        <v>76243811</v>
      </c>
      <c r="D7" s="17"/>
      <c r="E7" s="18">
        <v>110627449</v>
      </c>
      <c r="F7" s="19">
        <v>112436359</v>
      </c>
      <c r="G7" s="19">
        <v>7136010</v>
      </c>
      <c r="H7" s="19">
        <v>7948488</v>
      </c>
      <c r="I7" s="19">
        <v>11087570</v>
      </c>
      <c r="J7" s="19">
        <v>26172068</v>
      </c>
      <c r="K7" s="19">
        <v>7674619</v>
      </c>
      <c r="L7" s="19">
        <v>9677738</v>
      </c>
      <c r="M7" s="19">
        <v>5892848</v>
      </c>
      <c r="N7" s="19">
        <v>23245205</v>
      </c>
      <c r="O7" s="19">
        <v>13199651</v>
      </c>
      <c r="P7" s="19">
        <v>9270876</v>
      </c>
      <c r="Q7" s="19">
        <v>11222165</v>
      </c>
      <c r="R7" s="19">
        <v>33692692</v>
      </c>
      <c r="S7" s="19">
        <v>7875232</v>
      </c>
      <c r="T7" s="19">
        <v>7932131</v>
      </c>
      <c r="U7" s="19">
        <v>10712567</v>
      </c>
      <c r="V7" s="19">
        <v>26519930</v>
      </c>
      <c r="W7" s="19">
        <v>109629895</v>
      </c>
      <c r="X7" s="19">
        <v>112436359</v>
      </c>
      <c r="Y7" s="19">
        <v>-2806464</v>
      </c>
      <c r="Z7" s="20">
        <v>-2.5</v>
      </c>
      <c r="AA7" s="21">
        <v>112436359</v>
      </c>
    </row>
    <row r="8" spans="1:27" ht="13.5">
      <c r="A8" s="22" t="s">
        <v>35</v>
      </c>
      <c r="B8" s="16"/>
      <c r="C8" s="17">
        <v>11271294</v>
      </c>
      <c r="D8" s="17"/>
      <c r="E8" s="18">
        <v>30329794</v>
      </c>
      <c r="F8" s="19">
        <v>26645795</v>
      </c>
      <c r="G8" s="19">
        <v>2093301</v>
      </c>
      <c r="H8" s="19">
        <v>3381208</v>
      </c>
      <c r="I8" s="19">
        <v>2345514</v>
      </c>
      <c r="J8" s="19">
        <v>7820023</v>
      </c>
      <c r="K8" s="19">
        <v>11564580</v>
      </c>
      <c r="L8" s="19">
        <v>847698</v>
      </c>
      <c r="M8" s="19">
        <v>284235</v>
      </c>
      <c r="N8" s="19">
        <v>12696513</v>
      </c>
      <c r="O8" s="19">
        <v>1344785</v>
      </c>
      <c r="P8" s="19">
        <v>2211525</v>
      </c>
      <c r="Q8" s="19">
        <v>1368402</v>
      </c>
      <c r="R8" s="19">
        <v>4924712</v>
      </c>
      <c r="S8" s="19">
        <v>828246</v>
      </c>
      <c r="T8" s="19">
        <v>759259</v>
      </c>
      <c r="U8" s="19">
        <v>5103605</v>
      </c>
      <c r="V8" s="19">
        <v>6691110</v>
      </c>
      <c r="W8" s="19">
        <v>32132358</v>
      </c>
      <c r="X8" s="19">
        <v>26645795</v>
      </c>
      <c r="Y8" s="19">
        <v>5486563</v>
      </c>
      <c r="Z8" s="20">
        <v>20.59</v>
      </c>
      <c r="AA8" s="21">
        <v>26645795</v>
      </c>
    </row>
    <row r="9" spans="1:27" ht="13.5">
      <c r="A9" s="22" t="s">
        <v>36</v>
      </c>
      <c r="B9" s="16"/>
      <c r="C9" s="17">
        <v>137388396</v>
      </c>
      <c r="D9" s="17"/>
      <c r="E9" s="18">
        <v>122201000</v>
      </c>
      <c r="F9" s="19">
        <v>122431000</v>
      </c>
      <c r="G9" s="19">
        <v>49911000</v>
      </c>
      <c r="H9" s="19">
        <v>2060000</v>
      </c>
      <c r="I9" s="19"/>
      <c r="J9" s="19">
        <v>51971000</v>
      </c>
      <c r="K9" s="19"/>
      <c r="L9" s="19">
        <v>450000</v>
      </c>
      <c r="M9" s="19">
        <v>32701000</v>
      </c>
      <c r="N9" s="19">
        <v>33151000</v>
      </c>
      <c r="O9" s="19">
        <v>6565259</v>
      </c>
      <c r="P9" s="19">
        <v>230000</v>
      </c>
      <c r="Q9" s="19">
        <v>30642000</v>
      </c>
      <c r="R9" s="19">
        <v>37437259</v>
      </c>
      <c r="S9" s="19"/>
      <c r="T9" s="19"/>
      <c r="U9" s="19"/>
      <c r="V9" s="19"/>
      <c r="W9" s="19">
        <v>122559259</v>
      </c>
      <c r="X9" s="19">
        <v>122431000</v>
      </c>
      <c r="Y9" s="19">
        <v>128259</v>
      </c>
      <c r="Z9" s="20">
        <v>0.1</v>
      </c>
      <c r="AA9" s="21">
        <v>122431000</v>
      </c>
    </row>
    <row r="10" spans="1:27" ht="13.5">
      <c r="A10" s="22" t="s">
        <v>37</v>
      </c>
      <c r="B10" s="16"/>
      <c r="C10" s="17">
        <v>94754011</v>
      </c>
      <c r="D10" s="17"/>
      <c r="E10" s="18">
        <v>107321000</v>
      </c>
      <c r="F10" s="19">
        <v>121488149</v>
      </c>
      <c r="G10" s="19">
        <v>29081000</v>
      </c>
      <c r="H10" s="19">
        <v>13950000</v>
      </c>
      <c r="I10" s="19"/>
      <c r="J10" s="19">
        <v>43031000</v>
      </c>
      <c r="K10" s="19">
        <v>27900000</v>
      </c>
      <c r="L10" s="19"/>
      <c r="M10" s="19">
        <v>15572000</v>
      </c>
      <c r="N10" s="19">
        <v>43472000</v>
      </c>
      <c r="O10" s="19">
        <v>13950000</v>
      </c>
      <c r="P10" s="19"/>
      <c r="Q10" s="19">
        <v>17770218</v>
      </c>
      <c r="R10" s="19">
        <v>31720218</v>
      </c>
      <c r="S10" s="19"/>
      <c r="T10" s="19"/>
      <c r="U10" s="19"/>
      <c r="V10" s="19"/>
      <c r="W10" s="19">
        <v>118223218</v>
      </c>
      <c r="X10" s="19">
        <v>121488149</v>
      </c>
      <c r="Y10" s="19">
        <v>-3264931</v>
      </c>
      <c r="Z10" s="20">
        <v>-2.69</v>
      </c>
      <c r="AA10" s="21">
        <v>121488149</v>
      </c>
    </row>
    <row r="11" spans="1:27" ht="13.5">
      <c r="A11" s="22" t="s">
        <v>38</v>
      </c>
      <c r="B11" s="16"/>
      <c r="C11" s="17">
        <v>6049552</v>
      </c>
      <c r="D11" s="17"/>
      <c r="E11" s="18">
        <v>6858000</v>
      </c>
      <c r="F11" s="19">
        <v>6858000</v>
      </c>
      <c r="G11" s="19">
        <v>428316</v>
      </c>
      <c r="H11" s="19">
        <v>467049</v>
      </c>
      <c r="I11" s="19">
        <v>503973</v>
      </c>
      <c r="J11" s="19">
        <v>1399338</v>
      </c>
      <c r="K11" s="19">
        <v>580257</v>
      </c>
      <c r="L11" s="19">
        <v>506416</v>
      </c>
      <c r="M11" s="19">
        <v>498989</v>
      </c>
      <c r="N11" s="19">
        <v>1585662</v>
      </c>
      <c r="O11" s="19">
        <v>520839</v>
      </c>
      <c r="P11" s="19">
        <v>507067</v>
      </c>
      <c r="Q11" s="19">
        <v>501470</v>
      </c>
      <c r="R11" s="19">
        <v>1529376</v>
      </c>
      <c r="S11" s="19">
        <v>499296</v>
      </c>
      <c r="T11" s="19">
        <v>551376</v>
      </c>
      <c r="U11" s="19">
        <v>499744</v>
      </c>
      <c r="V11" s="19">
        <v>1550416</v>
      </c>
      <c r="W11" s="19">
        <v>6064792</v>
      </c>
      <c r="X11" s="19">
        <v>6858000</v>
      </c>
      <c r="Y11" s="19">
        <v>-793208</v>
      </c>
      <c r="Z11" s="20">
        <v>-11.57</v>
      </c>
      <c r="AA11" s="21">
        <v>6858000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-231151350</v>
      </c>
      <c r="D14" s="17"/>
      <c r="E14" s="18">
        <v>-291182373</v>
      </c>
      <c r="F14" s="19">
        <v>-289262307</v>
      </c>
      <c r="G14" s="19">
        <v>-83121855</v>
      </c>
      <c r="H14" s="19">
        <v>-13795212</v>
      </c>
      <c r="I14" s="19">
        <v>-26827131</v>
      </c>
      <c r="J14" s="19">
        <v>-123744198</v>
      </c>
      <c r="K14" s="19">
        <v>-24127887</v>
      </c>
      <c r="L14" s="19">
        <v>-16827089</v>
      </c>
      <c r="M14" s="19">
        <v>-32453185</v>
      </c>
      <c r="N14" s="19">
        <v>-73408161</v>
      </c>
      <c r="O14" s="19">
        <v>-16021772</v>
      </c>
      <c r="P14" s="19">
        <v>-16547415</v>
      </c>
      <c r="Q14" s="19">
        <v>-36693293</v>
      </c>
      <c r="R14" s="19">
        <v>-69262480</v>
      </c>
      <c r="S14" s="19">
        <v>-14810322</v>
      </c>
      <c r="T14" s="19">
        <v>-15969920</v>
      </c>
      <c r="U14" s="19">
        <v>-13695799</v>
      </c>
      <c r="V14" s="19">
        <v>-44476041</v>
      </c>
      <c r="W14" s="19">
        <v>-310890880</v>
      </c>
      <c r="X14" s="19">
        <v>-289262307</v>
      </c>
      <c r="Y14" s="19">
        <v>-21628573</v>
      </c>
      <c r="Z14" s="20">
        <v>7.48</v>
      </c>
      <c r="AA14" s="21">
        <v>-289262307</v>
      </c>
    </row>
    <row r="15" spans="1:27" ht="13.5">
      <c r="A15" s="22" t="s">
        <v>42</v>
      </c>
      <c r="B15" s="16"/>
      <c r="C15" s="17">
        <v>-6252468</v>
      </c>
      <c r="D15" s="17"/>
      <c r="E15" s="18">
        <v>-2512140</v>
      </c>
      <c r="F15" s="19">
        <v>-2512140</v>
      </c>
      <c r="G15" s="19"/>
      <c r="H15" s="19">
        <v>-17774</v>
      </c>
      <c r="I15" s="19">
        <v>-8511</v>
      </c>
      <c r="J15" s="19">
        <v>-26285</v>
      </c>
      <c r="K15" s="19"/>
      <c r="L15" s="19">
        <v>-8743</v>
      </c>
      <c r="M15" s="19">
        <v>-8412</v>
      </c>
      <c r="N15" s="19">
        <v>-17155</v>
      </c>
      <c r="O15" s="19"/>
      <c r="P15" s="19">
        <v>-987807</v>
      </c>
      <c r="Q15" s="19">
        <v>-16155</v>
      </c>
      <c r="R15" s="19">
        <v>-1003962</v>
      </c>
      <c r="S15" s="19"/>
      <c r="T15" s="19">
        <v>-8160</v>
      </c>
      <c r="U15" s="19">
        <v>-917468</v>
      </c>
      <c r="V15" s="19">
        <v>-925628</v>
      </c>
      <c r="W15" s="19">
        <v>-1973030</v>
      </c>
      <c r="X15" s="19">
        <v>-2512140</v>
      </c>
      <c r="Y15" s="19">
        <v>539110</v>
      </c>
      <c r="Z15" s="20">
        <v>-21.46</v>
      </c>
      <c r="AA15" s="21">
        <v>-2512140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>
        <v>-77850</v>
      </c>
      <c r="J16" s="19">
        <v>-77850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-77850</v>
      </c>
      <c r="X16" s="19"/>
      <c r="Y16" s="19">
        <v>-77850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115545884</v>
      </c>
      <c r="D17" s="25">
        <f>SUM(D6:D16)</f>
        <v>0</v>
      </c>
      <c r="E17" s="26">
        <f t="shared" si="0"/>
        <v>116924647</v>
      </c>
      <c r="F17" s="27">
        <f t="shared" si="0"/>
        <v>131276773</v>
      </c>
      <c r="G17" s="27">
        <f t="shared" si="0"/>
        <v>6022725</v>
      </c>
      <c r="H17" s="27">
        <f t="shared" si="0"/>
        <v>16763794</v>
      </c>
      <c r="I17" s="27">
        <f t="shared" si="0"/>
        <v>-5132122</v>
      </c>
      <c r="J17" s="27">
        <f t="shared" si="0"/>
        <v>17654397</v>
      </c>
      <c r="K17" s="27">
        <f t="shared" si="0"/>
        <v>26081299</v>
      </c>
      <c r="L17" s="27">
        <f t="shared" si="0"/>
        <v>-3041778</v>
      </c>
      <c r="M17" s="27">
        <f t="shared" si="0"/>
        <v>23841854</v>
      </c>
      <c r="N17" s="27">
        <f t="shared" si="0"/>
        <v>46881375</v>
      </c>
      <c r="O17" s="27">
        <f t="shared" si="0"/>
        <v>21565414</v>
      </c>
      <c r="P17" s="27">
        <f t="shared" si="0"/>
        <v>-139126</v>
      </c>
      <c r="Q17" s="27">
        <f t="shared" si="0"/>
        <v>26243477</v>
      </c>
      <c r="R17" s="27">
        <f t="shared" si="0"/>
        <v>47669765</v>
      </c>
      <c r="S17" s="27">
        <f t="shared" si="0"/>
        <v>-4496323</v>
      </c>
      <c r="T17" s="27">
        <f t="shared" si="0"/>
        <v>-5199992</v>
      </c>
      <c r="U17" s="27">
        <f t="shared" si="0"/>
        <v>3492190</v>
      </c>
      <c r="V17" s="27">
        <f t="shared" si="0"/>
        <v>-6204125</v>
      </c>
      <c r="W17" s="27">
        <f t="shared" si="0"/>
        <v>106001412</v>
      </c>
      <c r="X17" s="27">
        <f t="shared" si="0"/>
        <v>131276773</v>
      </c>
      <c r="Y17" s="27">
        <f t="shared" si="0"/>
        <v>-25275361</v>
      </c>
      <c r="Z17" s="28">
        <f>+IF(X17&lt;&gt;0,+(Y17/X17)*100,0)</f>
        <v>-19.253490486089262</v>
      </c>
      <c r="AA17" s="29">
        <f>SUM(AA6:AA16)</f>
        <v>131276773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1388130</v>
      </c>
      <c r="D21" s="17"/>
      <c r="E21" s="18"/>
      <c r="F21" s="19">
        <v>355000</v>
      </c>
      <c r="G21" s="36"/>
      <c r="H21" s="36">
        <v>354157</v>
      </c>
      <c r="I21" s="36"/>
      <c r="J21" s="19">
        <v>354157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354157</v>
      </c>
      <c r="X21" s="19">
        <v>355000</v>
      </c>
      <c r="Y21" s="36">
        <v>-843</v>
      </c>
      <c r="Z21" s="37">
        <v>-0.24</v>
      </c>
      <c r="AA21" s="38">
        <v>355000</v>
      </c>
    </row>
    <row r="22" spans="1:27" ht="13.5">
      <c r="A22" s="22" t="s">
        <v>47</v>
      </c>
      <c r="B22" s="16"/>
      <c r="C22" s="17">
        <v>340181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-119057325</v>
      </c>
      <c r="D26" s="17"/>
      <c r="E26" s="18">
        <v>-127434800</v>
      </c>
      <c r="F26" s="19">
        <v>-129230949</v>
      </c>
      <c r="G26" s="19">
        <v>-77348</v>
      </c>
      <c r="H26" s="19">
        <v>-11049003</v>
      </c>
      <c r="I26" s="19">
        <v>-8690950</v>
      </c>
      <c r="J26" s="19">
        <v>-19817301</v>
      </c>
      <c r="K26" s="19">
        <v>-19644975</v>
      </c>
      <c r="L26" s="19">
        <v>-742009</v>
      </c>
      <c r="M26" s="19">
        <v>-23507908</v>
      </c>
      <c r="N26" s="19">
        <v>-43894892</v>
      </c>
      <c r="O26" s="19">
        <v>-12820647</v>
      </c>
      <c r="P26" s="19">
        <v>-1554829</v>
      </c>
      <c r="Q26" s="19">
        <v>-15869462</v>
      </c>
      <c r="R26" s="19">
        <v>-30244938</v>
      </c>
      <c r="S26" s="19">
        <v>-3096964</v>
      </c>
      <c r="T26" s="19">
        <v>-5485949</v>
      </c>
      <c r="U26" s="19">
        <v>-87875</v>
      </c>
      <c r="V26" s="19">
        <v>-8670788</v>
      </c>
      <c r="W26" s="19">
        <v>-102627919</v>
      </c>
      <c r="X26" s="19">
        <v>-129230949</v>
      </c>
      <c r="Y26" s="19">
        <v>26603030</v>
      </c>
      <c r="Z26" s="20">
        <v>-20.59</v>
      </c>
      <c r="AA26" s="21">
        <v>-129230949</v>
      </c>
    </row>
    <row r="27" spans="1:27" ht="13.5">
      <c r="A27" s="23" t="s">
        <v>51</v>
      </c>
      <c r="B27" s="24"/>
      <c r="C27" s="25">
        <f aca="true" t="shared" si="1" ref="C27:Y27">SUM(C21:C26)</f>
        <v>-117329014</v>
      </c>
      <c r="D27" s="25">
        <f>SUM(D21:D26)</f>
        <v>0</v>
      </c>
      <c r="E27" s="26">
        <f t="shared" si="1"/>
        <v>-127434800</v>
      </c>
      <c r="F27" s="27">
        <f t="shared" si="1"/>
        <v>-128875949</v>
      </c>
      <c r="G27" s="27">
        <f t="shared" si="1"/>
        <v>-77348</v>
      </c>
      <c r="H27" s="27">
        <f t="shared" si="1"/>
        <v>-10694846</v>
      </c>
      <c r="I27" s="27">
        <f t="shared" si="1"/>
        <v>-8690950</v>
      </c>
      <c r="J27" s="27">
        <f t="shared" si="1"/>
        <v>-19463144</v>
      </c>
      <c r="K27" s="27">
        <f t="shared" si="1"/>
        <v>-19644975</v>
      </c>
      <c r="L27" s="27">
        <f t="shared" si="1"/>
        <v>-742009</v>
      </c>
      <c r="M27" s="27">
        <f t="shared" si="1"/>
        <v>-23507908</v>
      </c>
      <c r="N27" s="27">
        <f t="shared" si="1"/>
        <v>-43894892</v>
      </c>
      <c r="O27" s="27">
        <f t="shared" si="1"/>
        <v>-12820647</v>
      </c>
      <c r="P27" s="27">
        <f t="shared" si="1"/>
        <v>-1554829</v>
      </c>
      <c r="Q27" s="27">
        <f t="shared" si="1"/>
        <v>-15869462</v>
      </c>
      <c r="R27" s="27">
        <f t="shared" si="1"/>
        <v>-30244938</v>
      </c>
      <c r="S27" s="27">
        <f t="shared" si="1"/>
        <v>-3096964</v>
      </c>
      <c r="T27" s="27">
        <f t="shared" si="1"/>
        <v>-5485949</v>
      </c>
      <c r="U27" s="27">
        <f t="shared" si="1"/>
        <v>-87875</v>
      </c>
      <c r="V27" s="27">
        <f t="shared" si="1"/>
        <v>-8670788</v>
      </c>
      <c r="W27" s="27">
        <f t="shared" si="1"/>
        <v>-102273762</v>
      </c>
      <c r="X27" s="27">
        <f t="shared" si="1"/>
        <v>-128875949</v>
      </c>
      <c r="Y27" s="27">
        <f t="shared" si="1"/>
        <v>26602187</v>
      </c>
      <c r="Z27" s="28">
        <f>+IF(X27&lt;&gt;0,+(Y27/X27)*100,0)</f>
        <v>-20.64170018255307</v>
      </c>
      <c r="AA27" s="29">
        <f>SUM(AA21:AA26)</f>
        <v>-128875949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1838122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-153576</v>
      </c>
      <c r="D35" s="17"/>
      <c r="E35" s="18">
        <v>-2415736</v>
      </c>
      <c r="F35" s="19">
        <v>-2415736</v>
      </c>
      <c r="G35" s="19"/>
      <c r="H35" s="19"/>
      <c r="I35" s="19">
        <v>-76115</v>
      </c>
      <c r="J35" s="19">
        <v>-76115</v>
      </c>
      <c r="K35" s="19">
        <v>-25361</v>
      </c>
      <c r="L35" s="19">
        <v>-25361</v>
      </c>
      <c r="M35" s="19">
        <v>-25361</v>
      </c>
      <c r="N35" s="19">
        <v>-76083</v>
      </c>
      <c r="O35" s="19">
        <v>-2136358</v>
      </c>
      <c r="P35" s="19">
        <v>-51712</v>
      </c>
      <c r="Q35" s="19">
        <v>-25361</v>
      </c>
      <c r="R35" s="19">
        <v>-2213431</v>
      </c>
      <c r="S35" s="19">
        <v>-25361</v>
      </c>
      <c r="T35" s="19">
        <v>-25361</v>
      </c>
      <c r="U35" s="19">
        <v>-25361</v>
      </c>
      <c r="V35" s="19">
        <v>-76083</v>
      </c>
      <c r="W35" s="19">
        <v>-2441712</v>
      </c>
      <c r="X35" s="19">
        <v>-2415736</v>
      </c>
      <c r="Y35" s="19">
        <v>-25976</v>
      </c>
      <c r="Z35" s="20">
        <v>1.08</v>
      </c>
      <c r="AA35" s="21">
        <v>-2415736</v>
      </c>
    </row>
    <row r="36" spans="1:27" ht="13.5">
      <c r="A36" s="23" t="s">
        <v>57</v>
      </c>
      <c r="B36" s="24"/>
      <c r="C36" s="25">
        <f aca="true" t="shared" si="2" ref="C36:Y36">SUM(C31:C35)</f>
        <v>1684546</v>
      </c>
      <c r="D36" s="25">
        <f>SUM(D31:D35)</f>
        <v>0</v>
      </c>
      <c r="E36" s="26">
        <f t="shared" si="2"/>
        <v>-2415736</v>
      </c>
      <c r="F36" s="27">
        <f t="shared" si="2"/>
        <v>-2415736</v>
      </c>
      <c r="G36" s="27">
        <f t="shared" si="2"/>
        <v>0</v>
      </c>
      <c r="H36" s="27">
        <f t="shared" si="2"/>
        <v>0</v>
      </c>
      <c r="I36" s="27">
        <f t="shared" si="2"/>
        <v>-76115</v>
      </c>
      <c r="J36" s="27">
        <f t="shared" si="2"/>
        <v>-76115</v>
      </c>
      <c r="K36" s="27">
        <f t="shared" si="2"/>
        <v>-25361</v>
      </c>
      <c r="L36" s="27">
        <f t="shared" si="2"/>
        <v>-25361</v>
      </c>
      <c r="M36" s="27">
        <f t="shared" si="2"/>
        <v>-25361</v>
      </c>
      <c r="N36" s="27">
        <f t="shared" si="2"/>
        <v>-76083</v>
      </c>
      <c r="O36" s="27">
        <f t="shared" si="2"/>
        <v>-2136358</v>
      </c>
      <c r="P36" s="27">
        <f t="shared" si="2"/>
        <v>-51712</v>
      </c>
      <c r="Q36" s="27">
        <f t="shared" si="2"/>
        <v>-25361</v>
      </c>
      <c r="R36" s="27">
        <f t="shared" si="2"/>
        <v>-2213431</v>
      </c>
      <c r="S36" s="27">
        <f t="shared" si="2"/>
        <v>-25361</v>
      </c>
      <c r="T36" s="27">
        <f t="shared" si="2"/>
        <v>-25361</v>
      </c>
      <c r="U36" s="27">
        <f t="shared" si="2"/>
        <v>-25361</v>
      </c>
      <c r="V36" s="27">
        <f t="shared" si="2"/>
        <v>-76083</v>
      </c>
      <c r="W36" s="27">
        <f t="shared" si="2"/>
        <v>-2441712</v>
      </c>
      <c r="X36" s="27">
        <f t="shared" si="2"/>
        <v>-2415736</v>
      </c>
      <c r="Y36" s="27">
        <f t="shared" si="2"/>
        <v>-25976</v>
      </c>
      <c r="Z36" s="28">
        <f>+IF(X36&lt;&gt;0,+(Y36/X36)*100,0)</f>
        <v>1.0752830607318018</v>
      </c>
      <c r="AA36" s="29">
        <f>SUM(AA31:AA35)</f>
        <v>-2415736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-98584</v>
      </c>
      <c r="D38" s="31">
        <f>+D17+D27+D36</f>
        <v>0</v>
      </c>
      <c r="E38" s="32">
        <f t="shared" si="3"/>
        <v>-12925889</v>
      </c>
      <c r="F38" s="33">
        <f t="shared" si="3"/>
        <v>-14912</v>
      </c>
      <c r="G38" s="33">
        <f t="shared" si="3"/>
        <v>5945377</v>
      </c>
      <c r="H38" s="33">
        <f t="shared" si="3"/>
        <v>6068948</v>
      </c>
      <c r="I38" s="33">
        <f t="shared" si="3"/>
        <v>-13899187</v>
      </c>
      <c r="J38" s="33">
        <f t="shared" si="3"/>
        <v>-1884862</v>
      </c>
      <c r="K38" s="33">
        <f t="shared" si="3"/>
        <v>6410963</v>
      </c>
      <c r="L38" s="33">
        <f t="shared" si="3"/>
        <v>-3809148</v>
      </c>
      <c r="M38" s="33">
        <f t="shared" si="3"/>
        <v>308585</v>
      </c>
      <c r="N38" s="33">
        <f t="shared" si="3"/>
        <v>2910400</v>
      </c>
      <c r="O38" s="33">
        <f t="shared" si="3"/>
        <v>6608409</v>
      </c>
      <c r="P38" s="33">
        <f t="shared" si="3"/>
        <v>-1745667</v>
      </c>
      <c r="Q38" s="33">
        <f t="shared" si="3"/>
        <v>10348654</v>
      </c>
      <c r="R38" s="33">
        <f t="shared" si="3"/>
        <v>15211396</v>
      </c>
      <c r="S38" s="33">
        <f t="shared" si="3"/>
        <v>-7618648</v>
      </c>
      <c r="T38" s="33">
        <f t="shared" si="3"/>
        <v>-10711302</v>
      </c>
      <c r="U38" s="33">
        <f t="shared" si="3"/>
        <v>3378954</v>
      </c>
      <c r="V38" s="33">
        <f t="shared" si="3"/>
        <v>-14950996</v>
      </c>
      <c r="W38" s="33">
        <f t="shared" si="3"/>
        <v>1285938</v>
      </c>
      <c r="X38" s="33">
        <f t="shared" si="3"/>
        <v>-14912</v>
      </c>
      <c r="Y38" s="33">
        <f t="shared" si="3"/>
        <v>1300850</v>
      </c>
      <c r="Z38" s="34">
        <f>+IF(X38&lt;&gt;0,+(Y38/X38)*100,0)</f>
        <v>-8723.511266094421</v>
      </c>
      <c r="AA38" s="35">
        <f>+AA17+AA27+AA36</f>
        <v>-14912</v>
      </c>
    </row>
    <row r="39" spans="1:27" ht="13.5">
      <c r="A39" s="22" t="s">
        <v>59</v>
      </c>
      <c r="B39" s="16"/>
      <c r="C39" s="31">
        <v>630951</v>
      </c>
      <c r="D39" s="31"/>
      <c r="E39" s="32">
        <v>13546952</v>
      </c>
      <c r="F39" s="33">
        <v>532367</v>
      </c>
      <c r="G39" s="33">
        <v>2555276</v>
      </c>
      <c r="H39" s="33">
        <v>8500653</v>
      </c>
      <c r="I39" s="33">
        <v>14569601</v>
      </c>
      <c r="J39" s="33">
        <v>2555276</v>
      </c>
      <c r="K39" s="33">
        <v>670414</v>
      </c>
      <c r="L39" s="33">
        <v>7081377</v>
      </c>
      <c r="M39" s="33">
        <v>3272229</v>
      </c>
      <c r="N39" s="33">
        <v>670414</v>
      </c>
      <c r="O39" s="33">
        <v>3580814</v>
      </c>
      <c r="P39" s="33">
        <v>10189223</v>
      </c>
      <c r="Q39" s="33">
        <v>8443556</v>
      </c>
      <c r="R39" s="33">
        <v>3580814</v>
      </c>
      <c r="S39" s="33">
        <v>18792210</v>
      </c>
      <c r="T39" s="33">
        <v>11173562</v>
      </c>
      <c r="U39" s="33">
        <v>462260</v>
      </c>
      <c r="V39" s="33">
        <v>18792210</v>
      </c>
      <c r="W39" s="33">
        <v>2555276</v>
      </c>
      <c r="X39" s="33">
        <v>532367</v>
      </c>
      <c r="Y39" s="33">
        <v>2022909</v>
      </c>
      <c r="Z39" s="34">
        <v>379.98</v>
      </c>
      <c r="AA39" s="35">
        <v>532367</v>
      </c>
    </row>
    <row r="40" spans="1:27" ht="13.5">
      <c r="A40" s="41" t="s">
        <v>60</v>
      </c>
      <c r="B40" s="42"/>
      <c r="C40" s="43">
        <v>532367</v>
      </c>
      <c r="D40" s="43"/>
      <c r="E40" s="44">
        <v>621063</v>
      </c>
      <c r="F40" s="45">
        <v>517455</v>
      </c>
      <c r="G40" s="45">
        <v>8500653</v>
      </c>
      <c r="H40" s="45">
        <v>14569601</v>
      </c>
      <c r="I40" s="45">
        <v>670414</v>
      </c>
      <c r="J40" s="45">
        <v>670414</v>
      </c>
      <c r="K40" s="45">
        <v>7081377</v>
      </c>
      <c r="L40" s="45">
        <v>3272229</v>
      </c>
      <c r="M40" s="45">
        <v>3580814</v>
      </c>
      <c r="N40" s="45">
        <v>3580814</v>
      </c>
      <c r="O40" s="45">
        <v>10189223</v>
      </c>
      <c r="P40" s="45">
        <v>8443556</v>
      </c>
      <c r="Q40" s="45">
        <v>18792210</v>
      </c>
      <c r="R40" s="45">
        <v>10189223</v>
      </c>
      <c r="S40" s="45">
        <v>11173562</v>
      </c>
      <c r="T40" s="45">
        <v>462260</v>
      </c>
      <c r="U40" s="45">
        <v>3841214</v>
      </c>
      <c r="V40" s="45">
        <v>3841214</v>
      </c>
      <c r="W40" s="45">
        <v>3841214</v>
      </c>
      <c r="X40" s="45">
        <v>517455</v>
      </c>
      <c r="Y40" s="45">
        <v>3323759</v>
      </c>
      <c r="Z40" s="46">
        <v>642.33</v>
      </c>
      <c r="AA40" s="47">
        <v>517455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5191572</v>
      </c>
      <c r="F6" s="19">
        <v>5191572</v>
      </c>
      <c r="G6" s="19">
        <v>132514</v>
      </c>
      <c r="H6" s="19">
        <v>225160</v>
      </c>
      <c r="I6" s="19">
        <v>235707</v>
      </c>
      <c r="J6" s="19">
        <v>593381</v>
      </c>
      <c r="K6" s="19">
        <v>194512</v>
      </c>
      <c r="L6" s="19">
        <v>183739</v>
      </c>
      <c r="M6" s="19">
        <v>494859</v>
      </c>
      <c r="N6" s="19">
        <v>873110</v>
      </c>
      <c r="O6" s="19">
        <v>224544</v>
      </c>
      <c r="P6" s="19">
        <v>186946</v>
      </c>
      <c r="Q6" s="19">
        <v>851730</v>
      </c>
      <c r="R6" s="19">
        <v>1263220</v>
      </c>
      <c r="S6" s="19">
        <v>161579</v>
      </c>
      <c r="T6" s="19">
        <v>211139</v>
      </c>
      <c r="U6" s="19">
        <v>59613</v>
      </c>
      <c r="V6" s="19">
        <v>432331</v>
      </c>
      <c r="W6" s="19">
        <v>3162042</v>
      </c>
      <c r="X6" s="19">
        <v>5191572</v>
      </c>
      <c r="Y6" s="19">
        <v>-2029530</v>
      </c>
      <c r="Z6" s="20">
        <v>-39.09</v>
      </c>
      <c r="AA6" s="21">
        <v>5191572</v>
      </c>
    </row>
    <row r="7" spans="1:27" ht="13.5">
      <c r="A7" s="22" t="s">
        <v>34</v>
      </c>
      <c r="B7" s="16"/>
      <c r="C7" s="17"/>
      <c r="D7" s="17"/>
      <c r="E7" s="18">
        <v>31215900</v>
      </c>
      <c r="F7" s="19">
        <v>31215900</v>
      </c>
      <c r="G7" s="19">
        <v>347399</v>
      </c>
      <c r="H7" s="19">
        <v>620988</v>
      </c>
      <c r="I7" s="19">
        <v>615262</v>
      </c>
      <c r="J7" s="19">
        <v>1583649</v>
      </c>
      <c r="K7" s="19">
        <v>432971</v>
      </c>
      <c r="L7" s="19">
        <v>896712</v>
      </c>
      <c r="M7" s="19">
        <v>408666</v>
      </c>
      <c r="N7" s="19">
        <v>1738349</v>
      </c>
      <c r="O7" s="19">
        <v>758003</v>
      </c>
      <c r="P7" s="19">
        <v>585460</v>
      </c>
      <c r="Q7" s="19">
        <v>1176376</v>
      </c>
      <c r="R7" s="19">
        <v>2519839</v>
      </c>
      <c r="S7" s="19">
        <v>454785</v>
      </c>
      <c r="T7" s="19">
        <v>514748</v>
      </c>
      <c r="U7" s="19">
        <v>2387959</v>
      </c>
      <c r="V7" s="19">
        <v>3357492</v>
      </c>
      <c r="W7" s="19">
        <v>9199329</v>
      </c>
      <c r="X7" s="19">
        <v>31215900</v>
      </c>
      <c r="Y7" s="19">
        <v>-22016571</v>
      </c>
      <c r="Z7" s="20">
        <v>-70.53</v>
      </c>
      <c r="AA7" s="21">
        <v>31215900</v>
      </c>
    </row>
    <row r="8" spans="1:27" ht="13.5">
      <c r="A8" s="22" t="s">
        <v>35</v>
      </c>
      <c r="B8" s="16"/>
      <c r="C8" s="17"/>
      <c r="D8" s="17"/>
      <c r="E8" s="18">
        <v>2101188</v>
      </c>
      <c r="F8" s="19">
        <v>2101188</v>
      </c>
      <c r="G8" s="19">
        <v>567696</v>
      </c>
      <c r="H8" s="19">
        <v>526956</v>
      </c>
      <c r="I8" s="19">
        <v>569816</v>
      </c>
      <c r="J8" s="19">
        <v>1664468</v>
      </c>
      <c r="K8" s="19">
        <v>510088</v>
      </c>
      <c r="L8" s="19">
        <v>249333</v>
      </c>
      <c r="M8" s="19">
        <v>49899</v>
      </c>
      <c r="N8" s="19">
        <v>809320</v>
      </c>
      <c r="O8" s="19">
        <v>591976</v>
      </c>
      <c r="P8" s="19">
        <v>580402</v>
      </c>
      <c r="Q8" s="19">
        <v>754623</v>
      </c>
      <c r="R8" s="19">
        <v>1927001</v>
      </c>
      <c r="S8" s="19">
        <v>473076</v>
      </c>
      <c r="T8" s="19">
        <v>673424</v>
      </c>
      <c r="U8" s="19">
        <v>865040</v>
      </c>
      <c r="V8" s="19">
        <v>2011540</v>
      </c>
      <c r="W8" s="19">
        <v>6412329</v>
      </c>
      <c r="X8" s="19">
        <v>2101188</v>
      </c>
      <c r="Y8" s="19">
        <v>4311141</v>
      </c>
      <c r="Z8" s="20">
        <v>205.18</v>
      </c>
      <c r="AA8" s="21">
        <v>2101188</v>
      </c>
    </row>
    <row r="9" spans="1:27" ht="13.5">
      <c r="A9" s="22" t="s">
        <v>36</v>
      </c>
      <c r="B9" s="16"/>
      <c r="C9" s="17"/>
      <c r="D9" s="17"/>
      <c r="E9" s="18">
        <v>42399999</v>
      </c>
      <c r="F9" s="19">
        <v>42399999</v>
      </c>
      <c r="G9" s="19">
        <v>15220500</v>
      </c>
      <c r="H9" s="19">
        <v>1825000</v>
      </c>
      <c r="I9" s="19"/>
      <c r="J9" s="19">
        <v>17045500</v>
      </c>
      <c r="K9" s="19"/>
      <c r="L9" s="19">
        <v>448334</v>
      </c>
      <c r="M9" s="19">
        <v>13547000</v>
      </c>
      <c r="N9" s="19">
        <v>13995334</v>
      </c>
      <c r="O9" s="19">
        <v>25437</v>
      </c>
      <c r="P9" s="19">
        <v>321310</v>
      </c>
      <c r="Q9" s="19">
        <v>11240054</v>
      </c>
      <c r="R9" s="19">
        <v>11586801</v>
      </c>
      <c r="S9" s="19"/>
      <c r="T9" s="19"/>
      <c r="U9" s="19">
        <v>1204860</v>
      </c>
      <c r="V9" s="19">
        <v>1204860</v>
      </c>
      <c r="W9" s="19">
        <v>43832495</v>
      </c>
      <c r="X9" s="19">
        <v>42399999</v>
      </c>
      <c r="Y9" s="19">
        <v>1432496</v>
      </c>
      <c r="Z9" s="20">
        <v>3.38</v>
      </c>
      <c r="AA9" s="21">
        <v>42399999</v>
      </c>
    </row>
    <row r="10" spans="1:27" ht="13.5">
      <c r="A10" s="22" t="s">
        <v>37</v>
      </c>
      <c r="B10" s="16"/>
      <c r="C10" s="17"/>
      <c r="D10" s="17"/>
      <c r="E10" s="18">
        <v>38937000</v>
      </c>
      <c r="F10" s="19">
        <v>38937000</v>
      </c>
      <c r="G10" s="19">
        <v>6551000</v>
      </c>
      <c r="H10" s="19">
        <v>250000</v>
      </c>
      <c r="I10" s="19"/>
      <c r="J10" s="19">
        <v>6801000</v>
      </c>
      <c r="K10" s="19"/>
      <c r="L10" s="19"/>
      <c r="M10" s="19"/>
      <c r="N10" s="19"/>
      <c r="O10" s="19"/>
      <c r="P10" s="19"/>
      <c r="Q10" s="19">
        <v>5551000</v>
      </c>
      <c r="R10" s="19">
        <v>5551000</v>
      </c>
      <c r="S10" s="19"/>
      <c r="T10" s="19"/>
      <c r="U10" s="19"/>
      <c r="V10" s="19"/>
      <c r="W10" s="19">
        <v>12352000</v>
      </c>
      <c r="X10" s="19">
        <v>38937000</v>
      </c>
      <c r="Y10" s="19">
        <v>-26585000</v>
      </c>
      <c r="Z10" s="20">
        <v>-68.28</v>
      </c>
      <c r="AA10" s="21">
        <v>38937000</v>
      </c>
    </row>
    <row r="11" spans="1:27" ht="13.5">
      <c r="A11" s="22" t="s">
        <v>38</v>
      </c>
      <c r="B11" s="16"/>
      <c r="C11" s="17"/>
      <c r="D11" s="17"/>
      <c r="E11" s="18">
        <v>5221776</v>
      </c>
      <c r="F11" s="19">
        <v>5221776</v>
      </c>
      <c r="G11" s="19">
        <v>12108</v>
      </c>
      <c r="H11" s="19">
        <v>20740</v>
      </c>
      <c r="I11" s="19">
        <v>20716</v>
      </c>
      <c r="J11" s="19">
        <v>53564</v>
      </c>
      <c r="K11" s="19">
        <v>13207</v>
      </c>
      <c r="L11" s="19">
        <v>32012</v>
      </c>
      <c r="M11" s="19">
        <v>41318</v>
      </c>
      <c r="N11" s="19">
        <v>86537</v>
      </c>
      <c r="O11" s="19">
        <v>14106</v>
      </c>
      <c r="P11" s="19">
        <v>17314</v>
      </c>
      <c r="Q11" s="19">
        <v>18157</v>
      </c>
      <c r="R11" s="19">
        <v>49577</v>
      </c>
      <c r="S11" s="19">
        <v>12851</v>
      </c>
      <c r="T11" s="19">
        <v>17454</v>
      </c>
      <c r="U11" s="19">
        <v>42731</v>
      </c>
      <c r="V11" s="19">
        <v>73036</v>
      </c>
      <c r="W11" s="19">
        <v>262714</v>
      </c>
      <c r="X11" s="19">
        <v>5221776</v>
      </c>
      <c r="Y11" s="19">
        <v>-4959062</v>
      </c>
      <c r="Z11" s="20">
        <v>-94.97</v>
      </c>
      <c r="AA11" s="21">
        <v>5221776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-98933926</v>
      </c>
      <c r="F14" s="19">
        <v>-98933926</v>
      </c>
      <c r="G14" s="19">
        <v>-3980083</v>
      </c>
      <c r="H14" s="19">
        <v>-3443193</v>
      </c>
      <c r="I14" s="19">
        <v>-6846891</v>
      </c>
      <c r="J14" s="19">
        <v>-14270167</v>
      </c>
      <c r="K14" s="19">
        <v>-1105622</v>
      </c>
      <c r="L14" s="19">
        <v>-11098451</v>
      </c>
      <c r="M14" s="19">
        <v>-6021490</v>
      </c>
      <c r="N14" s="19">
        <v>-18225563</v>
      </c>
      <c r="O14" s="19">
        <v>-5832200</v>
      </c>
      <c r="P14" s="19">
        <v>-5433552</v>
      </c>
      <c r="Q14" s="19">
        <v>-7552495</v>
      </c>
      <c r="R14" s="19">
        <v>-18818247</v>
      </c>
      <c r="S14" s="19">
        <v>-3850307</v>
      </c>
      <c r="T14" s="19">
        <v>-3889913</v>
      </c>
      <c r="U14" s="19">
        <v>-4602483</v>
      </c>
      <c r="V14" s="19">
        <v>-12342703</v>
      </c>
      <c r="W14" s="19">
        <v>-63656680</v>
      </c>
      <c r="X14" s="19">
        <v>-98933926</v>
      </c>
      <c r="Y14" s="19">
        <v>35277246</v>
      </c>
      <c r="Z14" s="20">
        <v>-35.66</v>
      </c>
      <c r="AA14" s="21">
        <v>-98933926</v>
      </c>
    </row>
    <row r="15" spans="1:27" ht="13.5">
      <c r="A15" s="22" t="s">
        <v>42</v>
      </c>
      <c r="B15" s="16"/>
      <c r="C15" s="17"/>
      <c r="D15" s="17"/>
      <c r="E15" s="18">
        <v>-100000</v>
      </c>
      <c r="F15" s="19">
        <v>-100000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-100000</v>
      </c>
      <c r="Y15" s="19">
        <v>100000</v>
      </c>
      <c r="Z15" s="20">
        <v>-100</v>
      </c>
      <c r="AA15" s="21">
        <v>-100000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-158274</v>
      </c>
      <c r="H16" s="19">
        <v>-140869</v>
      </c>
      <c r="I16" s="19">
        <v>-118084</v>
      </c>
      <c r="J16" s="19">
        <v>-417227</v>
      </c>
      <c r="K16" s="19">
        <v>-283521</v>
      </c>
      <c r="L16" s="19">
        <v>-1106432</v>
      </c>
      <c r="M16" s="19">
        <v>-284964</v>
      </c>
      <c r="N16" s="19">
        <v>-1674917</v>
      </c>
      <c r="O16" s="19">
        <v>-522869</v>
      </c>
      <c r="P16" s="19">
        <v>-321310</v>
      </c>
      <c r="Q16" s="19">
        <v>-325288</v>
      </c>
      <c r="R16" s="19">
        <v>-1169467</v>
      </c>
      <c r="S16" s="19">
        <v>-229768</v>
      </c>
      <c r="T16" s="19">
        <v>-310625</v>
      </c>
      <c r="U16" s="19">
        <v>-145095</v>
      </c>
      <c r="V16" s="19">
        <v>-685488</v>
      </c>
      <c r="W16" s="19">
        <v>-3947099</v>
      </c>
      <c r="X16" s="19"/>
      <c r="Y16" s="19">
        <v>-3947099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26033509</v>
      </c>
      <c r="F17" s="27">
        <f t="shared" si="0"/>
        <v>26033509</v>
      </c>
      <c r="G17" s="27">
        <f t="shared" si="0"/>
        <v>18692860</v>
      </c>
      <c r="H17" s="27">
        <f t="shared" si="0"/>
        <v>-115218</v>
      </c>
      <c r="I17" s="27">
        <f t="shared" si="0"/>
        <v>-5523474</v>
      </c>
      <c r="J17" s="27">
        <f t="shared" si="0"/>
        <v>13054168</v>
      </c>
      <c r="K17" s="27">
        <f t="shared" si="0"/>
        <v>-238365</v>
      </c>
      <c r="L17" s="27">
        <f t="shared" si="0"/>
        <v>-10394753</v>
      </c>
      <c r="M17" s="27">
        <f t="shared" si="0"/>
        <v>8235288</v>
      </c>
      <c r="N17" s="27">
        <f t="shared" si="0"/>
        <v>-2397830</v>
      </c>
      <c r="O17" s="27">
        <f t="shared" si="0"/>
        <v>-4741003</v>
      </c>
      <c r="P17" s="27">
        <f t="shared" si="0"/>
        <v>-4063430</v>
      </c>
      <c r="Q17" s="27">
        <f t="shared" si="0"/>
        <v>11714157</v>
      </c>
      <c r="R17" s="27">
        <f t="shared" si="0"/>
        <v>2909724</v>
      </c>
      <c r="S17" s="27">
        <f t="shared" si="0"/>
        <v>-2977784</v>
      </c>
      <c r="T17" s="27">
        <f t="shared" si="0"/>
        <v>-2783773</v>
      </c>
      <c r="U17" s="27">
        <f t="shared" si="0"/>
        <v>-187375</v>
      </c>
      <c r="V17" s="27">
        <f t="shared" si="0"/>
        <v>-5948932</v>
      </c>
      <c r="W17" s="27">
        <f t="shared" si="0"/>
        <v>7617130</v>
      </c>
      <c r="X17" s="27">
        <f t="shared" si="0"/>
        <v>26033509</v>
      </c>
      <c r="Y17" s="27">
        <f t="shared" si="0"/>
        <v>-18416379</v>
      </c>
      <c r="Z17" s="28">
        <f>+IF(X17&lt;&gt;0,+(Y17/X17)*100,0)</f>
        <v>-70.7410553068355</v>
      </c>
      <c r="AA17" s="29">
        <f>SUM(AA6:AA16)</f>
        <v>26033509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-158274</v>
      </c>
      <c r="H26" s="19">
        <v>-3422457</v>
      </c>
      <c r="I26" s="19"/>
      <c r="J26" s="19">
        <v>-3580731</v>
      </c>
      <c r="K26" s="19">
        <v>-587914</v>
      </c>
      <c r="L26" s="19"/>
      <c r="M26" s="19"/>
      <c r="N26" s="19">
        <v>-587914</v>
      </c>
      <c r="O26" s="19"/>
      <c r="P26" s="19"/>
      <c r="Q26" s="19"/>
      <c r="R26" s="19"/>
      <c r="S26" s="19"/>
      <c r="T26" s="19"/>
      <c r="U26" s="19"/>
      <c r="V26" s="19"/>
      <c r="W26" s="19">
        <v>-4168645</v>
      </c>
      <c r="X26" s="19"/>
      <c r="Y26" s="19">
        <v>-4168645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-158274</v>
      </c>
      <c r="H27" s="27">
        <f t="shared" si="1"/>
        <v>-3422457</v>
      </c>
      <c r="I27" s="27">
        <f t="shared" si="1"/>
        <v>0</v>
      </c>
      <c r="J27" s="27">
        <f t="shared" si="1"/>
        <v>-3580731</v>
      </c>
      <c r="K27" s="27">
        <f t="shared" si="1"/>
        <v>-587914</v>
      </c>
      <c r="L27" s="27">
        <f t="shared" si="1"/>
        <v>0</v>
      </c>
      <c r="M27" s="27">
        <f t="shared" si="1"/>
        <v>0</v>
      </c>
      <c r="N27" s="27">
        <f t="shared" si="1"/>
        <v>-587914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-4168645</v>
      </c>
      <c r="X27" s="27">
        <f t="shared" si="1"/>
        <v>0</v>
      </c>
      <c r="Y27" s="27">
        <f t="shared" si="1"/>
        <v>-4168645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26033509</v>
      </c>
      <c r="F38" s="33">
        <f t="shared" si="3"/>
        <v>26033509</v>
      </c>
      <c r="G38" s="33">
        <f t="shared" si="3"/>
        <v>18534586</v>
      </c>
      <c r="H38" s="33">
        <f t="shared" si="3"/>
        <v>-3537675</v>
      </c>
      <c r="I38" s="33">
        <f t="shared" si="3"/>
        <v>-5523474</v>
      </c>
      <c r="J38" s="33">
        <f t="shared" si="3"/>
        <v>9473437</v>
      </c>
      <c r="K38" s="33">
        <f t="shared" si="3"/>
        <v>-826279</v>
      </c>
      <c r="L38" s="33">
        <f t="shared" si="3"/>
        <v>-10394753</v>
      </c>
      <c r="M38" s="33">
        <f t="shared" si="3"/>
        <v>8235288</v>
      </c>
      <c r="N38" s="33">
        <f t="shared" si="3"/>
        <v>-2985744</v>
      </c>
      <c r="O38" s="33">
        <f t="shared" si="3"/>
        <v>-4741003</v>
      </c>
      <c r="P38" s="33">
        <f t="shared" si="3"/>
        <v>-4063430</v>
      </c>
      <c r="Q38" s="33">
        <f t="shared" si="3"/>
        <v>11714157</v>
      </c>
      <c r="R38" s="33">
        <f t="shared" si="3"/>
        <v>2909724</v>
      </c>
      <c r="S38" s="33">
        <f t="shared" si="3"/>
        <v>-2977784</v>
      </c>
      <c r="T38" s="33">
        <f t="shared" si="3"/>
        <v>-2783773</v>
      </c>
      <c r="U38" s="33">
        <f t="shared" si="3"/>
        <v>-187375</v>
      </c>
      <c r="V38" s="33">
        <f t="shared" si="3"/>
        <v>-5948932</v>
      </c>
      <c r="W38" s="33">
        <f t="shared" si="3"/>
        <v>3448485</v>
      </c>
      <c r="X38" s="33">
        <f t="shared" si="3"/>
        <v>26033509</v>
      </c>
      <c r="Y38" s="33">
        <f t="shared" si="3"/>
        <v>-22585024</v>
      </c>
      <c r="Z38" s="34">
        <f>+IF(X38&lt;&gt;0,+(Y38/X38)*100,0)</f>
        <v>-86.75366812825732</v>
      </c>
      <c r="AA38" s="35">
        <f>+AA17+AA27+AA36</f>
        <v>26033509</v>
      </c>
    </row>
    <row r="39" spans="1:27" ht="13.5">
      <c r="A39" s="22" t="s">
        <v>59</v>
      </c>
      <c r="B39" s="16"/>
      <c r="C39" s="31"/>
      <c r="D39" s="31"/>
      <c r="E39" s="32">
        <v>4757151</v>
      </c>
      <c r="F39" s="33">
        <v>4757151</v>
      </c>
      <c r="G39" s="33">
        <v>211894</v>
      </c>
      <c r="H39" s="33">
        <v>18746480</v>
      </c>
      <c r="I39" s="33">
        <v>15208805</v>
      </c>
      <c r="J39" s="33">
        <v>211894</v>
      </c>
      <c r="K39" s="33">
        <v>9685331</v>
      </c>
      <c r="L39" s="33">
        <v>8859052</v>
      </c>
      <c r="M39" s="33">
        <v>-1535701</v>
      </c>
      <c r="N39" s="33">
        <v>9685331</v>
      </c>
      <c r="O39" s="33">
        <v>6699587</v>
      </c>
      <c r="P39" s="33">
        <v>1958584</v>
      </c>
      <c r="Q39" s="33">
        <v>-2104846</v>
      </c>
      <c r="R39" s="33">
        <v>6699587</v>
      </c>
      <c r="S39" s="33">
        <v>9609311</v>
      </c>
      <c r="T39" s="33">
        <v>6631527</v>
      </c>
      <c r="U39" s="33">
        <v>3847754</v>
      </c>
      <c r="V39" s="33">
        <v>9609311</v>
      </c>
      <c r="W39" s="33">
        <v>211894</v>
      </c>
      <c r="X39" s="33">
        <v>4757151</v>
      </c>
      <c r="Y39" s="33">
        <v>-4545257</v>
      </c>
      <c r="Z39" s="34">
        <v>-95.55</v>
      </c>
      <c r="AA39" s="35">
        <v>4757151</v>
      </c>
    </row>
    <row r="40" spans="1:27" ht="13.5">
      <c r="A40" s="41" t="s">
        <v>60</v>
      </c>
      <c r="B40" s="42"/>
      <c r="C40" s="43"/>
      <c r="D40" s="43"/>
      <c r="E40" s="44">
        <v>30790659</v>
      </c>
      <c r="F40" s="45">
        <v>30790659</v>
      </c>
      <c r="G40" s="45">
        <v>18746480</v>
      </c>
      <c r="H40" s="45">
        <v>15208805</v>
      </c>
      <c r="I40" s="45">
        <v>9685331</v>
      </c>
      <c r="J40" s="45">
        <v>9685331</v>
      </c>
      <c r="K40" s="45">
        <v>8859052</v>
      </c>
      <c r="L40" s="45">
        <v>-1535701</v>
      </c>
      <c r="M40" s="45">
        <v>6699587</v>
      </c>
      <c r="N40" s="45">
        <v>6699587</v>
      </c>
      <c r="O40" s="45">
        <v>1958584</v>
      </c>
      <c r="P40" s="45">
        <v>-2104846</v>
      </c>
      <c r="Q40" s="45">
        <v>9609311</v>
      </c>
      <c r="R40" s="45">
        <v>1958584</v>
      </c>
      <c r="S40" s="45">
        <v>6631527</v>
      </c>
      <c r="T40" s="45">
        <v>3847754</v>
      </c>
      <c r="U40" s="45">
        <v>3660379</v>
      </c>
      <c r="V40" s="45">
        <v>3660379</v>
      </c>
      <c r="W40" s="45">
        <v>3660379</v>
      </c>
      <c r="X40" s="45">
        <v>30790659</v>
      </c>
      <c r="Y40" s="45">
        <v>-27130280</v>
      </c>
      <c r="Z40" s="46">
        <v>-88.11</v>
      </c>
      <c r="AA40" s="47">
        <v>30790659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19167553</v>
      </c>
      <c r="F6" s="19">
        <v>19167553</v>
      </c>
      <c r="G6" s="19">
        <v>2457130</v>
      </c>
      <c r="H6" s="19">
        <v>1707672</v>
      </c>
      <c r="I6" s="19">
        <v>1279353</v>
      </c>
      <c r="J6" s="19">
        <v>5444155</v>
      </c>
      <c r="K6" s="19">
        <v>1643448</v>
      </c>
      <c r="L6" s="19">
        <v>1549657</v>
      </c>
      <c r="M6" s="19">
        <v>1704163</v>
      </c>
      <c r="N6" s="19">
        <v>4897268</v>
      </c>
      <c r="O6" s="19">
        <v>1816396</v>
      </c>
      <c r="P6" s="19">
        <v>1816308</v>
      </c>
      <c r="Q6" s="19">
        <v>2173391</v>
      </c>
      <c r="R6" s="19">
        <v>5806095</v>
      </c>
      <c r="S6" s="19">
        <v>1895419</v>
      </c>
      <c r="T6" s="19">
        <v>721971</v>
      </c>
      <c r="U6" s="19">
        <v>900584</v>
      </c>
      <c r="V6" s="19">
        <v>3517974</v>
      </c>
      <c r="W6" s="19">
        <v>19665492</v>
      </c>
      <c r="X6" s="19">
        <v>19167553</v>
      </c>
      <c r="Y6" s="19">
        <v>497939</v>
      </c>
      <c r="Z6" s="20">
        <v>2.6</v>
      </c>
      <c r="AA6" s="21">
        <v>19167553</v>
      </c>
    </row>
    <row r="7" spans="1:27" ht="13.5">
      <c r="A7" s="22" t="s">
        <v>34</v>
      </c>
      <c r="B7" s="16"/>
      <c r="C7" s="17"/>
      <c r="D7" s="17"/>
      <c r="E7" s="18">
        <v>113273567</v>
      </c>
      <c r="F7" s="19">
        <v>113273567</v>
      </c>
      <c r="G7" s="19">
        <v>5917004</v>
      </c>
      <c r="H7" s="19">
        <v>5311282</v>
      </c>
      <c r="I7" s="19">
        <v>5896259</v>
      </c>
      <c r="J7" s="19">
        <v>17124545</v>
      </c>
      <c r="K7" s="19">
        <v>4019343</v>
      </c>
      <c r="L7" s="19">
        <v>8689680</v>
      </c>
      <c r="M7" s="19">
        <v>5268930</v>
      </c>
      <c r="N7" s="19">
        <v>17977953</v>
      </c>
      <c r="O7" s="19">
        <v>4772611</v>
      </c>
      <c r="P7" s="19">
        <v>5105589</v>
      </c>
      <c r="Q7" s="19">
        <v>5105589</v>
      </c>
      <c r="R7" s="19">
        <v>14983789</v>
      </c>
      <c r="S7" s="19"/>
      <c r="T7" s="19">
        <v>4906453</v>
      </c>
      <c r="U7" s="19">
        <v>5825793</v>
      </c>
      <c r="V7" s="19">
        <v>10732246</v>
      </c>
      <c r="W7" s="19">
        <v>60818533</v>
      </c>
      <c r="X7" s="19">
        <v>113273567</v>
      </c>
      <c r="Y7" s="19">
        <v>-52455034</v>
      </c>
      <c r="Z7" s="20">
        <v>-46.31</v>
      </c>
      <c r="AA7" s="21">
        <v>113273567</v>
      </c>
    </row>
    <row r="8" spans="1:27" ht="13.5">
      <c r="A8" s="22" t="s">
        <v>35</v>
      </c>
      <c r="B8" s="16"/>
      <c r="C8" s="17"/>
      <c r="D8" s="17"/>
      <c r="E8" s="18">
        <v>5410437</v>
      </c>
      <c r="F8" s="19">
        <v>5410437</v>
      </c>
      <c r="G8" s="19">
        <v>431042</v>
      </c>
      <c r="H8" s="19">
        <v>464742</v>
      </c>
      <c r="I8" s="19">
        <v>489169</v>
      </c>
      <c r="J8" s="19">
        <v>1384953</v>
      </c>
      <c r="K8" s="19">
        <v>430356</v>
      </c>
      <c r="L8" s="19">
        <v>399466</v>
      </c>
      <c r="M8" s="19">
        <v>26680346</v>
      </c>
      <c r="N8" s="19">
        <v>27510168</v>
      </c>
      <c r="O8" s="19">
        <v>465736</v>
      </c>
      <c r="P8" s="19">
        <v>436535</v>
      </c>
      <c r="Q8" s="19">
        <v>580764</v>
      </c>
      <c r="R8" s="19">
        <v>1483035</v>
      </c>
      <c r="S8" s="19">
        <v>367834</v>
      </c>
      <c r="T8" s="19">
        <v>367829</v>
      </c>
      <c r="U8" s="19">
        <v>1083699</v>
      </c>
      <c r="V8" s="19">
        <v>1819362</v>
      </c>
      <c r="W8" s="19">
        <v>32197518</v>
      </c>
      <c r="X8" s="19">
        <v>5410437</v>
      </c>
      <c r="Y8" s="19">
        <v>26787081</v>
      </c>
      <c r="Z8" s="20">
        <v>495.1</v>
      </c>
      <c r="AA8" s="21">
        <v>5410437</v>
      </c>
    </row>
    <row r="9" spans="1:27" ht="13.5">
      <c r="A9" s="22" t="s">
        <v>36</v>
      </c>
      <c r="B9" s="16"/>
      <c r="C9" s="17"/>
      <c r="D9" s="17"/>
      <c r="E9" s="18">
        <v>112152554</v>
      </c>
      <c r="F9" s="19">
        <v>112152554</v>
      </c>
      <c r="G9" s="19">
        <v>33045000</v>
      </c>
      <c r="H9" s="19"/>
      <c r="I9" s="19"/>
      <c r="J9" s="19">
        <v>33045000</v>
      </c>
      <c r="K9" s="19"/>
      <c r="L9" s="19"/>
      <c r="M9" s="19"/>
      <c r="N9" s="19"/>
      <c r="O9" s="19"/>
      <c r="P9" s="19"/>
      <c r="Q9" s="19">
        <v>19827000</v>
      </c>
      <c r="R9" s="19">
        <v>19827000</v>
      </c>
      <c r="S9" s="19"/>
      <c r="T9" s="19"/>
      <c r="U9" s="19"/>
      <c r="V9" s="19"/>
      <c r="W9" s="19">
        <v>52872000</v>
      </c>
      <c r="X9" s="19">
        <v>112152554</v>
      </c>
      <c r="Y9" s="19">
        <v>-59280554</v>
      </c>
      <c r="Z9" s="20">
        <v>-52.86</v>
      </c>
      <c r="AA9" s="21">
        <v>112152554</v>
      </c>
    </row>
    <row r="10" spans="1:27" ht="13.5">
      <c r="A10" s="22" t="s">
        <v>37</v>
      </c>
      <c r="B10" s="16"/>
      <c r="C10" s="17"/>
      <c r="D10" s="17"/>
      <c r="E10" s="18">
        <v>35778999</v>
      </c>
      <c r="F10" s="19">
        <v>35778999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35778999</v>
      </c>
      <c r="Y10" s="19">
        <v>-35778999</v>
      </c>
      <c r="Z10" s="20">
        <v>-100</v>
      </c>
      <c r="AA10" s="21">
        <v>35778999</v>
      </c>
    </row>
    <row r="11" spans="1:27" ht="13.5">
      <c r="A11" s="22" t="s">
        <v>38</v>
      </c>
      <c r="B11" s="16"/>
      <c r="C11" s="17"/>
      <c r="D11" s="17"/>
      <c r="E11" s="18">
        <v>14153679</v>
      </c>
      <c r="F11" s="19">
        <v>14153679</v>
      </c>
      <c r="G11" s="19">
        <v>1609481</v>
      </c>
      <c r="H11" s="19">
        <v>1741784</v>
      </c>
      <c r="I11" s="19">
        <v>1444690</v>
      </c>
      <c r="J11" s="19">
        <v>4795955</v>
      </c>
      <c r="K11" s="19">
        <v>1856699</v>
      </c>
      <c r="L11" s="19">
        <v>-158685</v>
      </c>
      <c r="M11" s="19">
        <v>1882618</v>
      </c>
      <c r="N11" s="19">
        <v>3580632</v>
      </c>
      <c r="O11" s="19">
        <v>2227768</v>
      </c>
      <c r="P11" s="19">
        <v>1768988</v>
      </c>
      <c r="Q11" s="19">
        <v>1768988</v>
      </c>
      <c r="R11" s="19">
        <v>5765744</v>
      </c>
      <c r="S11" s="19">
        <v>2119222</v>
      </c>
      <c r="T11" s="19">
        <v>2023157</v>
      </c>
      <c r="U11" s="19">
        <v>2291986</v>
      </c>
      <c r="V11" s="19">
        <v>6434365</v>
      </c>
      <c r="W11" s="19">
        <v>20576696</v>
      </c>
      <c r="X11" s="19">
        <v>14153679</v>
      </c>
      <c r="Y11" s="19">
        <v>6423017</v>
      </c>
      <c r="Z11" s="20">
        <v>45.38</v>
      </c>
      <c r="AA11" s="21">
        <v>14153679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-229227994</v>
      </c>
      <c r="F14" s="19">
        <v>-229227994</v>
      </c>
      <c r="G14" s="19">
        <v>-8125874</v>
      </c>
      <c r="H14" s="19">
        <v>-9414183</v>
      </c>
      <c r="I14" s="19">
        <v>-11355733</v>
      </c>
      <c r="J14" s="19">
        <v>-28895790</v>
      </c>
      <c r="K14" s="19">
        <v>-16976448</v>
      </c>
      <c r="L14" s="19">
        <v>-13092632</v>
      </c>
      <c r="M14" s="19">
        <v>-22672338</v>
      </c>
      <c r="N14" s="19">
        <v>-52741418</v>
      </c>
      <c r="O14" s="19">
        <v>-23494823</v>
      </c>
      <c r="P14" s="19">
        <v>-10254214</v>
      </c>
      <c r="Q14" s="19">
        <v>-18180823</v>
      </c>
      <c r="R14" s="19">
        <v>-51929860</v>
      </c>
      <c r="S14" s="19">
        <v>-10084607</v>
      </c>
      <c r="T14" s="19">
        <v>-10084606</v>
      </c>
      <c r="U14" s="19"/>
      <c r="V14" s="19">
        <v>-20169213</v>
      </c>
      <c r="W14" s="19">
        <v>-153736281</v>
      </c>
      <c r="X14" s="19">
        <v>-229227994</v>
      </c>
      <c r="Y14" s="19">
        <v>75491713</v>
      </c>
      <c r="Z14" s="20">
        <v>-32.93</v>
      </c>
      <c r="AA14" s="21">
        <v>-229227994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70708795</v>
      </c>
      <c r="F17" s="27">
        <f t="shared" si="0"/>
        <v>70708795</v>
      </c>
      <c r="G17" s="27">
        <f t="shared" si="0"/>
        <v>35333783</v>
      </c>
      <c r="H17" s="27">
        <f t="shared" si="0"/>
        <v>-188703</v>
      </c>
      <c r="I17" s="27">
        <f t="shared" si="0"/>
        <v>-2246262</v>
      </c>
      <c r="J17" s="27">
        <f t="shared" si="0"/>
        <v>32898818</v>
      </c>
      <c r="K17" s="27">
        <f t="shared" si="0"/>
        <v>-9026602</v>
      </c>
      <c r="L17" s="27">
        <f t="shared" si="0"/>
        <v>-2612514</v>
      </c>
      <c r="M17" s="27">
        <f t="shared" si="0"/>
        <v>12863719</v>
      </c>
      <c r="N17" s="27">
        <f t="shared" si="0"/>
        <v>1224603</v>
      </c>
      <c r="O17" s="27">
        <f t="shared" si="0"/>
        <v>-14212312</v>
      </c>
      <c r="P17" s="27">
        <f t="shared" si="0"/>
        <v>-1126794</v>
      </c>
      <c r="Q17" s="27">
        <f t="shared" si="0"/>
        <v>11274909</v>
      </c>
      <c r="R17" s="27">
        <f t="shared" si="0"/>
        <v>-4064197</v>
      </c>
      <c r="S17" s="27">
        <f t="shared" si="0"/>
        <v>-5702132</v>
      </c>
      <c r="T17" s="27">
        <f t="shared" si="0"/>
        <v>-2065196</v>
      </c>
      <c r="U17" s="27">
        <f t="shared" si="0"/>
        <v>10102062</v>
      </c>
      <c r="V17" s="27">
        <f t="shared" si="0"/>
        <v>2334734</v>
      </c>
      <c r="W17" s="27">
        <f t="shared" si="0"/>
        <v>32393958</v>
      </c>
      <c r="X17" s="27">
        <f t="shared" si="0"/>
        <v>70708795</v>
      </c>
      <c r="Y17" s="27">
        <f t="shared" si="0"/>
        <v>-38314837</v>
      </c>
      <c r="Z17" s="28">
        <f>+IF(X17&lt;&gt;0,+(Y17/X17)*100,0)</f>
        <v>-54.18680519163139</v>
      </c>
      <c r="AA17" s="29">
        <f>SUM(AA6:AA16)</f>
        <v>70708795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-35778999</v>
      </c>
      <c r="F26" s="19">
        <v>-35778999</v>
      </c>
      <c r="G26" s="19"/>
      <c r="H26" s="19">
        <v>-4187427</v>
      </c>
      <c r="I26" s="19">
        <v>-2629996</v>
      </c>
      <c r="J26" s="19">
        <v>-6817423</v>
      </c>
      <c r="K26" s="19">
        <v>-1895176</v>
      </c>
      <c r="L26" s="19">
        <v>-446579</v>
      </c>
      <c r="M26" s="19">
        <v>-3648475</v>
      </c>
      <c r="N26" s="19">
        <v>-5990230</v>
      </c>
      <c r="O26" s="19"/>
      <c r="P26" s="19">
        <v>-82996</v>
      </c>
      <c r="Q26" s="19">
        <v>-1076169</v>
      </c>
      <c r="R26" s="19">
        <v>-1159165</v>
      </c>
      <c r="S26" s="19">
        <v>-3708074</v>
      </c>
      <c r="T26" s="19"/>
      <c r="U26" s="19"/>
      <c r="V26" s="19">
        <v>-3708074</v>
      </c>
      <c r="W26" s="19">
        <v>-17674892</v>
      </c>
      <c r="X26" s="19">
        <v>-35778999</v>
      </c>
      <c r="Y26" s="19">
        <v>18104107</v>
      </c>
      <c r="Z26" s="20">
        <v>-50.6</v>
      </c>
      <c r="AA26" s="21">
        <v>-35778999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-35778999</v>
      </c>
      <c r="F27" s="27">
        <f t="shared" si="1"/>
        <v>-35778999</v>
      </c>
      <c r="G27" s="27">
        <f t="shared" si="1"/>
        <v>0</v>
      </c>
      <c r="H27" s="27">
        <f t="shared" si="1"/>
        <v>-4187427</v>
      </c>
      <c r="I27" s="27">
        <f t="shared" si="1"/>
        <v>-2629996</v>
      </c>
      <c r="J27" s="27">
        <f t="shared" si="1"/>
        <v>-6817423</v>
      </c>
      <c r="K27" s="27">
        <f t="shared" si="1"/>
        <v>-1895176</v>
      </c>
      <c r="L27" s="27">
        <f t="shared" si="1"/>
        <v>-446579</v>
      </c>
      <c r="M27" s="27">
        <f t="shared" si="1"/>
        <v>-3648475</v>
      </c>
      <c r="N27" s="27">
        <f t="shared" si="1"/>
        <v>-5990230</v>
      </c>
      <c r="O27" s="27">
        <f t="shared" si="1"/>
        <v>0</v>
      </c>
      <c r="P27" s="27">
        <f t="shared" si="1"/>
        <v>-82996</v>
      </c>
      <c r="Q27" s="27">
        <f t="shared" si="1"/>
        <v>-1076169</v>
      </c>
      <c r="R27" s="27">
        <f t="shared" si="1"/>
        <v>-1159165</v>
      </c>
      <c r="S27" s="27">
        <f t="shared" si="1"/>
        <v>-3708074</v>
      </c>
      <c r="T27" s="27">
        <f t="shared" si="1"/>
        <v>0</v>
      </c>
      <c r="U27" s="27">
        <f t="shared" si="1"/>
        <v>0</v>
      </c>
      <c r="V27" s="27">
        <f t="shared" si="1"/>
        <v>-3708074</v>
      </c>
      <c r="W27" s="27">
        <f t="shared" si="1"/>
        <v>-17674892</v>
      </c>
      <c r="X27" s="27">
        <f t="shared" si="1"/>
        <v>-35778999</v>
      </c>
      <c r="Y27" s="27">
        <f t="shared" si="1"/>
        <v>18104107</v>
      </c>
      <c r="Z27" s="28">
        <f>+IF(X27&lt;&gt;0,+(Y27/X27)*100,0)</f>
        <v>-50.599814153548564</v>
      </c>
      <c r="AA27" s="29">
        <f>SUM(AA21:AA26)</f>
        <v>-35778999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34929796</v>
      </c>
      <c r="F38" s="33">
        <f t="shared" si="3"/>
        <v>34929796</v>
      </c>
      <c r="G38" s="33">
        <f t="shared" si="3"/>
        <v>35333783</v>
      </c>
      <c r="H38" s="33">
        <f t="shared" si="3"/>
        <v>-4376130</v>
      </c>
      <c r="I38" s="33">
        <f t="shared" si="3"/>
        <v>-4876258</v>
      </c>
      <c r="J38" s="33">
        <f t="shared" si="3"/>
        <v>26081395</v>
      </c>
      <c r="K38" s="33">
        <f t="shared" si="3"/>
        <v>-10921778</v>
      </c>
      <c r="L38" s="33">
        <f t="shared" si="3"/>
        <v>-3059093</v>
      </c>
      <c r="M38" s="33">
        <f t="shared" si="3"/>
        <v>9215244</v>
      </c>
      <c r="N38" s="33">
        <f t="shared" si="3"/>
        <v>-4765627</v>
      </c>
      <c r="O38" s="33">
        <f t="shared" si="3"/>
        <v>-14212312</v>
      </c>
      <c r="P38" s="33">
        <f t="shared" si="3"/>
        <v>-1209790</v>
      </c>
      <c r="Q38" s="33">
        <f t="shared" si="3"/>
        <v>10198740</v>
      </c>
      <c r="R38" s="33">
        <f t="shared" si="3"/>
        <v>-5223362</v>
      </c>
      <c r="S38" s="33">
        <f t="shared" si="3"/>
        <v>-9410206</v>
      </c>
      <c r="T38" s="33">
        <f t="shared" si="3"/>
        <v>-2065196</v>
      </c>
      <c r="U38" s="33">
        <f t="shared" si="3"/>
        <v>10102062</v>
      </c>
      <c r="V38" s="33">
        <f t="shared" si="3"/>
        <v>-1373340</v>
      </c>
      <c r="W38" s="33">
        <f t="shared" si="3"/>
        <v>14719066</v>
      </c>
      <c r="X38" s="33">
        <f t="shared" si="3"/>
        <v>34929796</v>
      </c>
      <c r="Y38" s="33">
        <f t="shared" si="3"/>
        <v>-20210730</v>
      </c>
      <c r="Z38" s="34">
        <f>+IF(X38&lt;&gt;0,+(Y38/X38)*100,0)</f>
        <v>-57.861002108343264</v>
      </c>
      <c r="AA38" s="35">
        <f>+AA17+AA27+AA36</f>
        <v>34929796</v>
      </c>
    </row>
    <row r="39" spans="1:27" ht="13.5">
      <c r="A39" s="22" t="s">
        <v>59</v>
      </c>
      <c r="B39" s="16"/>
      <c r="C39" s="31"/>
      <c r="D39" s="31"/>
      <c r="E39" s="32">
        <v>4451761</v>
      </c>
      <c r="F39" s="33">
        <v>4451761</v>
      </c>
      <c r="G39" s="33">
        <v>902797</v>
      </c>
      <c r="H39" s="33">
        <v>36236580</v>
      </c>
      <c r="I39" s="33">
        <v>31860450</v>
      </c>
      <c r="J39" s="33">
        <v>902797</v>
      </c>
      <c r="K39" s="33">
        <v>26984192</v>
      </c>
      <c r="L39" s="33">
        <v>16062414</v>
      </c>
      <c r="M39" s="33">
        <v>13003321</v>
      </c>
      <c r="N39" s="33">
        <v>26984192</v>
      </c>
      <c r="O39" s="33">
        <v>22218565</v>
      </c>
      <c r="P39" s="33">
        <v>8006253</v>
      </c>
      <c r="Q39" s="33">
        <v>6796463</v>
      </c>
      <c r="R39" s="33">
        <v>22218565</v>
      </c>
      <c r="S39" s="33">
        <v>16995203</v>
      </c>
      <c r="T39" s="33">
        <v>7584997</v>
      </c>
      <c r="U39" s="33">
        <v>5519801</v>
      </c>
      <c r="V39" s="33">
        <v>16995203</v>
      </c>
      <c r="W39" s="33">
        <v>902797</v>
      </c>
      <c r="X39" s="33">
        <v>4451761</v>
      </c>
      <c r="Y39" s="33">
        <v>-3548964</v>
      </c>
      <c r="Z39" s="34">
        <v>-79.72</v>
      </c>
      <c r="AA39" s="35">
        <v>4451761</v>
      </c>
    </row>
    <row r="40" spans="1:27" ht="13.5">
      <c r="A40" s="41" t="s">
        <v>60</v>
      </c>
      <c r="B40" s="42"/>
      <c r="C40" s="43"/>
      <c r="D40" s="43"/>
      <c r="E40" s="44">
        <v>39381555</v>
      </c>
      <c r="F40" s="45">
        <v>39381555</v>
      </c>
      <c r="G40" s="45">
        <v>36236580</v>
      </c>
      <c r="H40" s="45">
        <v>31860450</v>
      </c>
      <c r="I40" s="45">
        <v>26984192</v>
      </c>
      <c r="J40" s="45">
        <v>26984192</v>
      </c>
      <c r="K40" s="45">
        <v>16062414</v>
      </c>
      <c r="L40" s="45">
        <v>13003321</v>
      </c>
      <c r="M40" s="45">
        <v>22218565</v>
      </c>
      <c r="N40" s="45">
        <v>22218565</v>
      </c>
      <c r="O40" s="45">
        <v>8006253</v>
      </c>
      <c r="P40" s="45">
        <v>6796463</v>
      </c>
      <c r="Q40" s="45">
        <v>16995203</v>
      </c>
      <c r="R40" s="45">
        <v>8006253</v>
      </c>
      <c r="S40" s="45">
        <v>7584997</v>
      </c>
      <c r="T40" s="45">
        <v>5519801</v>
      </c>
      <c r="U40" s="45">
        <v>15621863</v>
      </c>
      <c r="V40" s="45">
        <v>15621863</v>
      </c>
      <c r="W40" s="45">
        <v>15621863</v>
      </c>
      <c r="X40" s="45">
        <v>39381555</v>
      </c>
      <c r="Y40" s="45">
        <v>-23759692</v>
      </c>
      <c r="Z40" s="46">
        <v>-60.33</v>
      </c>
      <c r="AA40" s="47">
        <v>39381555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2291945</v>
      </c>
      <c r="D8" s="17"/>
      <c r="E8" s="18">
        <v>1181106</v>
      </c>
      <c r="F8" s="19">
        <v>1181110</v>
      </c>
      <c r="G8" s="19">
        <v>32051</v>
      </c>
      <c r="H8" s="19">
        <v>18666</v>
      </c>
      <c r="I8" s="19">
        <v>6983</v>
      </c>
      <c r="J8" s="19">
        <v>57700</v>
      </c>
      <c r="K8" s="19">
        <v>2642</v>
      </c>
      <c r="L8" s="19">
        <v>7829</v>
      </c>
      <c r="M8" s="19">
        <v>351459</v>
      </c>
      <c r="N8" s="19">
        <v>361930</v>
      </c>
      <c r="O8" s="19">
        <v>495685</v>
      </c>
      <c r="P8" s="19">
        <v>122354</v>
      </c>
      <c r="Q8" s="19">
        <v>49016</v>
      </c>
      <c r="R8" s="19">
        <v>667055</v>
      </c>
      <c r="S8" s="19">
        <v>15818</v>
      </c>
      <c r="T8" s="19">
        <v>-302654</v>
      </c>
      <c r="U8" s="19">
        <v>-535710</v>
      </c>
      <c r="V8" s="19">
        <v>-822546</v>
      </c>
      <c r="W8" s="19">
        <v>264139</v>
      </c>
      <c r="X8" s="19">
        <v>1181110</v>
      </c>
      <c r="Y8" s="19">
        <v>-916971</v>
      </c>
      <c r="Z8" s="20">
        <v>-77.64</v>
      </c>
      <c r="AA8" s="21">
        <v>1181110</v>
      </c>
    </row>
    <row r="9" spans="1:27" ht="13.5">
      <c r="A9" s="22" t="s">
        <v>36</v>
      </c>
      <c r="B9" s="16"/>
      <c r="C9" s="17">
        <v>112569248</v>
      </c>
      <c r="D9" s="17"/>
      <c r="E9" s="18">
        <v>111813000</v>
      </c>
      <c r="F9" s="19">
        <v>112013000</v>
      </c>
      <c r="G9" s="19">
        <v>45286791</v>
      </c>
      <c r="H9" s="19">
        <v>-6000000</v>
      </c>
      <c r="I9" s="19"/>
      <c r="J9" s="19">
        <v>39286791</v>
      </c>
      <c r="K9" s="19">
        <v>1296062</v>
      </c>
      <c r="L9" s="19">
        <v>-518987</v>
      </c>
      <c r="M9" s="19">
        <v>28855116</v>
      </c>
      <c r="N9" s="19">
        <v>29632191</v>
      </c>
      <c r="O9" s="19">
        <v>-922692</v>
      </c>
      <c r="P9" s="19">
        <v>206206</v>
      </c>
      <c r="Q9" s="19">
        <v>28078142</v>
      </c>
      <c r="R9" s="19">
        <v>27361656</v>
      </c>
      <c r="S9" s="19">
        <v>782908</v>
      </c>
      <c r="T9" s="19">
        <v>545715</v>
      </c>
      <c r="U9" s="19">
        <v>14960990</v>
      </c>
      <c r="V9" s="19">
        <v>16289613</v>
      </c>
      <c r="W9" s="19">
        <v>112570251</v>
      </c>
      <c r="X9" s="19">
        <v>112013000</v>
      </c>
      <c r="Y9" s="19">
        <v>557251</v>
      </c>
      <c r="Z9" s="20">
        <v>0.5</v>
      </c>
      <c r="AA9" s="21">
        <v>112013000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7866135</v>
      </c>
      <c r="D11" s="17"/>
      <c r="E11" s="18">
        <v>5443350</v>
      </c>
      <c r="F11" s="19">
        <v>5743350</v>
      </c>
      <c r="G11" s="19">
        <v>351170</v>
      </c>
      <c r="H11" s="19">
        <v>590951</v>
      </c>
      <c r="I11" s="19">
        <v>654418</v>
      </c>
      <c r="J11" s="19">
        <v>1596539</v>
      </c>
      <c r="K11" s="19">
        <v>544495</v>
      </c>
      <c r="L11" s="19">
        <v>499393</v>
      </c>
      <c r="M11" s="19">
        <v>384022</v>
      </c>
      <c r="N11" s="19">
        <v>1427910</v>
      </c>
      <c r="O11" s="19">
        <v>561078</v>
      </c>
      <c r="P11" s="19">
        <v>-195309</v>
      </c>
      <c r="Q11" s="19">
        <v>5682289</v>
      </c>
      <c r="R11" s="19">
        <v>6048058</v>
      </c>
      <c r="S11" s="19">
        <v>7023274</v>
      </c>
      <c r="T11" s="19">
        <v>-4750932</v>
      </c>
      <c r="U11" s="19">
        <v>-6437000</v>
      </c>
      <c r="V11" s="19">
        <v>-4164658</v>
      </c>
      <c r="W11" s="19">
        <v>4907849</v>
      </c>
      <c r="X11" s="19">
        <v>5743350</v>
      </c>
      <c r="Y11" s="19">
        <v>-835501</v>
      </c>
      <c r="Z11" s="20">
        <v>-14.55</v>
      </c>
      <c r="AA11" s="21">
        <v>5743350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-78891440</v>
      </c>
      <c r="D14" s="17"/>
      <c r="E14" s="18">
        <v>-74710368</v>
      </c>
      <c r="F14" s="19">
        <v>-75034153</v>
      </c>
      <c r="G14" s="19">
        <v>-6582312</v>
      </c>
      <c r="H14" s="19">
        <v>-6138600</v>
      </c>
      <c r="I14" s="19">
        <v>-8083760</v>
      </c>
      <c r="J14" s="19">
        <v>-20804672</v>
      </c>
      <c r="K14" s="19">
        <v>-6113403</v>
      </c>
      <c r="L14" s="19">
        <v>-6756551</v>
      </c>
      <c r="M14" s="19">
        <v>-7453747</v>
      </c>
      <c r="N14" s="19">
        <v>-20323701</v>
      </c>
      <c r="O14" s="19">
        <v>-5466794</v>
      </c>
      <c r="P14" s="19">
        <v>-6410989</v>
      </c>
      <c r="Q14" s="19">
        <v>-6803565</v>
      </c>
      <c r="R14" s="19">
        <v>-18681348</v>
      </c>
      <c r="S14" s="19">
        <v>-6109712</v>
      </c>
      <c r="T14" s="19">
        <v>-5126439</v>
      </c>
      <c r="U14" s="19">
        <v>-7661997</v>
      </c>
      <c r="V14" s="19">
        <v>-18898148</v>
      </c>
      <c r="W14" s="19">
        <v>-78707869</v>
      </c>
      <c r="X14" s="19">
        <v>-75034153</v>
      </c>
      <c r="Y14" s="19">
        <v>-3673716</v>
      </c>
      <c r="Z14" s="20">
        <v>4.9</v>
      </c>
      <c r="AA14" s="21">
        <v>-75034153</v>
      </c>
    </row>
    <row r="15" spans="1:27" ht="13.5">
      <c r="A15" s="22" t="s">
        <v>42</v>
      </c>
      <c r="B15" s="16"/>
      <c r="C15" s="17">
        <v>-884112</v>
      </c>
      <c r="D15" s="17"/>
      <c r="E15" s="18">
        <v>-2165810</v>
      </c>
      <c r="F15" s="19">
        <v>-2165809</v>
      </c>
      <c r="G15" s="19"/>
      <c r="H15" s="19"/>
      <c r="I15" s="19"/>
      <c r="J15" s="19"/>
      <c r="K15" s="19"/>
      <c r="L15" s="19"/>
      <c r="M15" s="19">
        <v>-365355</v>
      </c>
      <c r="N15" s="19">
        <v>-365355</v>
      </c>
      <c r="O15" s="19"/>
      <c r="P15" s="19"/>
      <c r="Q15" s="19"/>
      <c r="R15" s="19"/>
      <c r="S15" s="19"/>
      <c r="T15" s="19"/>
      <c r="U15" s="19">
        <v>-308467</v>
      </c>
      <c r="V15" s="19">
        <v>-308467</v>
      </c>
      <c r="W15" s="19">
        <v>-673822</v>
      </c>
      <c r="X15" s="19">
        <v>-2165809</v>
      </c>
      <c r="Y15" s="19">
        <v>1491987</v>
      </c>
      <c r="Z15" s="20">
        <v>-68.89</v>
      </c>
      <c r="AA15" s="21">
        <v>-2165809</v>
      </c>
    </row>
    <row r="16" spans="1:27" ht="13.5">
      <c r="A16" s="22" t="s">
        <v>43</v>
      </c>
      <c r="B16" s="16"/>
      <c r="C16" s="17">
        <v>-54621447</v>
      </c>
      <c r="D16" s="17"/>
      <c r="E16" s="18">
        <v>-61664974</v>
      </c>
      <c r="F16" s="19">
        <v>-61964974</v>
      </c>
      <c r="G16" s="19">
        <v>-286554</v>
      </c>
      <c r="H16" s="19">
        <v>-17641</v>
      </c>
      <c r="I16" s="19">
        <v>-761201</v>
      </c>
      <c r="J16" s="19">
        <v>-1065396</v>
      </c>
      <c r="K16" s="19">
        <v>-3367015</v>
      </c>
      <c r="L16" s="19">
        <v>-652036</v>
      </c>
      <c r="M16" s="19">
        <v>-10128099</v>
      </c>
      <c r="N16" s="19">
        <v>-14147150</v>
      </c>
      <c r="O16" s="19">
        <v>-172518</v>
      </c>
      <c r="P16" s="19">
        <v>-3682188</v>
      </c>
      <c r="Q16" s="19">
        <v>-3995300</v>
      </c>
      <c r="R16" s="19">
        <v>-7850006</v>
      </c>
      <c r="S16" s="19">
        <v>-1736378</v>
      </c>
      <c r="T16" s="19">
        <v>-5011774</v>
      </c>
      <c r="U16" s="19">
        <v>-25521300</v>
      </c>
      <c r="V16" s="19">
        <v>-32269452</v>
      </c>
      <c r="W16" s="19">
        <v>-55332004</v>
      </c>
      <c r="X16" s="19">
        <v>-61964974</v>
      </c>
      <c r="Y16" s="19">
        <v>6632970</v>
      </c>
      <c r="Z16" s="20">
        <v>-10.7</v>
      </c>
      <c r="AA16" s="21">
        <v>-61964974</v>
      </c>
    </row>
    <row r="17" spans="1:27" ht="13.5">
      <c r="A17" s="23" t="s">
        <v>44</v>
      </c>
      <c r="B17" s="24"/>
      <c r="C17" s="25">
        <f aca="true" t="shared" si="0" ref="C17:Y17">SUM(C6:C16)</f>
        <v>-11669671</v>
      </c>
      <c r="D17" s="25">
        <f>SUM(D6:D16)</f>
        <v>0</v>
      </c>
      <c r="E17" s="26">
        <f t="shared" si="0"/>
        <v>-20103696</v>
      </c>
      <c r="F17" s="27">
        <f t="shared" si="0"/>
        <v>-20227476</v>
      </c>
      <c r="G17" s="27">
        <f t="shared" si="0"/>
        <v>38801146</v>
      </c>
      <c r="H17" s="27">
        <f t="shared" si="0"/>
        <v>-11546624</v>
      </c>
      <c r="I17" s="27">
        <f t="shared" si="0"/>
        <v>-8183560</v>
      </c>
      <c r="J17" s="27">
        <f t="shared" si="0"/>
        <v>19070962</v>
      </c>
      <c r="K17" s="27">
        <f t="shared" si="0"/>
        <v>-7637219</v>
      </c>
      <c r="L17" s="27">
        <f t="shared" si="0"/>
        <v>-7420352</v>
      </c>
      <c r="M17" s="27">
        <f t="shared" si="0"/>
        <v>11643396</v>
      </c>
      <c r="N17" s="27">
        <f t="shared" si="0"/>
        <v>-3414175</v>
      </c>
      <c r="O17" s="27">
        <f t="shared" si="0"/>
        <v>-5505241</v>
      </c>
      <c r="P17" s="27">
        <f t="shared" si="0"/>
        <v>-9959926</v>
      </c>
      <c r="Q17" s="27">
        <f t="shared" si="0"/>
        <v>23010582</v>
      </c>
      <c r="R17" s="27">
        <f t="shared" si="0"/>
        <v>7545415</v>
      </c>
      <c r="S17" s="27">
        <f t="shared" si="0"/>
        <v>-24090</v>
      </c>
      <c r="T17" s="27">
        <f t="shared" si="0"/>
        <v>-14646084</v>
      </c>
      <c r="U17" s="27">
        <f t="shared" si="0"/>
        <v>-25503484</v>
      </c>
      <c r="V17" s="27">
        <f t="shared" si="0"/>
        <v>-40173658</v>
      </c>
      <c r="W17" s="27">
        <f t="shared" si="0"/>
        <v>-16971456</v>
      </c>
      <c r="X17" s="27">
        <f t="shared" si="0"/>
        <v>-20227476</v>
      </c>
      <c r="Y17" s="27">
        <f t="shared" si="0"/>
        <v>3256020</v>
      </c>
      <c r="Z17" s="28">
        <f>+IF(X17&lt;&gt;0,+(Y17/X17)*100,0)</f>
        <v>-16.097015762124744</v>
      </c>
      <c r="AA17" s="29">
        <f>SUM(AA6:AA16)</f>
        <v>-20227476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1099717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-300000</v>
      </c>
      <c r="D24" s="17"/>
      <c r="E24" s="18"/>
      <c r="F24" s="19">
        <v>5550000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5550000</v>
      </c>
      <c r="Y24" s="19">
        <v>-5550000</v>
      </c>
      <c r="Z24" s="20">
        <v>-100</v>
      </c>
      <c r="AA24" s="21">
        <v>5550000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-5582005</v>
      </c>
      <c r="D26" s="17"/>
      <c r="E26" s="18">
        <v>-15228800</v>
      </c>
      <c r="F26" s="19">
        <v>-12848013</v>
      </c>
      <c r="G26" s="19">
        <v>-6364</v>
      </c>
      <c r="H26" s="19">
        <v>-12654</v>
      </c>
      <c r="I26" s="19">
        <v>-146361</v>
      </c>
      <c r="J26" s="19">
        <v>-165379</v>
      </c>
      <c r="K26" s="19">
        <v>-1759223</v>
      </c>
      <c r="L26" s="19">
        <v>-116804</v>
      </c>
      <c r="M26" s="19">
        <v>-53414</v>
      </c>
      <c r="N26" s="19">
        <v>-1929441</v>
      </c>
      <c r="O26" s="19">
        <v>-448687</v>
      </c>
      <c r="P26" s="19">
        <v>-114371</v>
      </c>
      <c r="Q26" s="19">
        <v>-468744</v>
      </c>
      <c r="R26" s="19">
        <v>-1031802</v>
      </c>
      <c r="S26" s="19">
        <v>-6400</v>
      </c>
      <c r="T26" s="19">
        <v>-2921910</v>
      </c>
      <c r="U26" s="19">
        <v>-951885</v>
      </c>
      <c r="V26" s="19">
        <v>-3880195</v>
      </c>
      <c r="W26" s="19">
        <v>-7006817</v>
      </c>
      <c r="X26" s="19">
        <v>-12848013</v>
      </c>
      <c r="Y26" s="19">
        <v>5841196</v>
      </c>
      <c r="Z26" s="20">
        <v>-45.46</v>
      </c>
      <c r="AA26" s="21">
        <v>-12848013</v>
      </c>
    </row>
    <row r="27" spans="1:27" ht="13.5">
      <c r="A27" s="23" t="s">
        <v>51</v>
      </c>
      <c r="B27" s="24"/>
      <c r="C27" s="25">
        <f aca="true" t="shared" si="1" ref="C27:Y27">SUM(C21:C26)</f>
        <v>-4782288</v>
      </c>
      <c r="D27" s="25">
        <f>SUM(D21:D26)</f>
        <v>0</v>
      </c>
      <c r="E27" s="26">
        <f t="shared" si="1"/>
        <v>-15228800</v>
      </c>
      <c r="F27" s="27">
        <f t="shared" si="1"/>
        <v>-7298013</v>
      </c>
      <c r="G27" s="27">
        <f t="shared" si="1"/>
        <v>-6364</v>
      </c>
      <c r="H27" s="27">
        <f t="shared" si="1"/>
        <v>-12654</v>
      </c>
      <c r="I27" s="27">
        <f t="shared" si="1"/>
        <v>-146361</v>
      </c>
      <c r="J27" s="27">
        <f t="shared" si="1"/>
        <v>-165379</v>
      </c>
      <c r="K27" s="27">
        <f t="shared" si="1"/>
        <v>-1759223</v>
      </c>
      <c r="L27" s="27">
        <f t="shared" si="1"/>
        <v>-116804</v>
      </c>
      <c r="M27" s="27">
        <f t="shared" si="1"/>
        <v>-53414</v>
      </c>
      <c r="N27" s="27">
        <f t="shared" si="1"/>
        <v>-1929441</v>
      </c>
      <c r="O27" s="27">
        <f t="shared" si="1"/>
        <v>-448687</v>
      </c>
      <c r="P27" s="27">
        <f t="shared" si="1"/>
        <v>-114371</v>
      </c>
      <c r="Q27" s="27">
        <f t="shared" si="1"/>
        <v>-468744</v>
      </c>
      <c r="R27" s="27">
        <f t="shared" si="1"/>
        <v>-1031802</v>
      </c>
      <c r="S27" s="27">
        <f t="shared" si="1"/>
        <v>-6400</v>
      </c>
      <c r="T27" s="27">
        <f t="shared" si="1"/>
        <v>-2921910</v>
      </c>
      <c r="U27" s="27">
        <f t="shared" si="1"/>
        <v>-951885</v>
      </c>
      <c r="V27" s="27">
        <f t="shared" si="1"/>
        <v>-3880195</v>
      </c>
      <c r="W27" s="27">
        <f t="shared" si="1"/>
        <v>-7006817</v>
      </c>
      <c r="X27" s="27">
        <f t="shared" si="1"/>
        <v>-7298013</v>
      </c>
      <c r="Y27" s="27">
        <f t="shared" si="1"/>
        <v>291196</v>
      </c>
      <c r="Z27" s="28">
        <f>+IF(X27&lt;&gt;0,+(Y27/X27)*100,0)</f>
        <v>-3.990072366272847</v>
      </c>
      <c r="AA27" s="29">
        <f>SUM(AA21:AA26)</f>
        <v>-7298013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-1784602</v>
      </c>
      <c r="D35" s="17"/>
      <c r="E35" s="18">
        <v>-1800000</v>
      </c>
      <c r="F35" s="19">
        <v>-720000</v>
      </c>
      <c r="G35" s="19"/>
      <c r="H35" s="19"/>
      <c r="I35" s="19"/>
      <c r="J35" s="19"/>
      <c r="K35" s="19"/>
      <c r="L35" s="19"/>
      <c r="M35" s="19">
        <v>-964302</v>
      </c>
      <c r="N35" s="19">
        <v>-964302</v>
      </c>
      <c r="O35" s="19"/>
      <c r="P35" s="19"/>
      <c r="Q35" s="19"/>
      <c r="R35" s="19"/>
      <c r="S35" s="19"/>
      <c r="T35" s="19"/>
      <c r="U35" s="19">
        <v>-1029091</v>
      </c>
      <c r="V35" s="19">
        <v>-1029091</v>
      </c>
      <c r="W35" s="19">
        <v>-1993393</v>
      </c>
      <c r="X35" s="19">
        <v>-720000</v>
      </c>
      <c r="Y35" s="19">
        <v>-1273393</v>
      </c>
      <c r="Z35" s="20">
        <v>176.86</v>
      </c>
      <c r="AA35" s="21">
        <v>-720000</v>
      </c>
    </row>
    <row r="36" spans="1:27" ht="13.5">
      <c r="A36" s="23" t="s">
        <v>57</v>
      </c>
      <c r="B36" s="24"/>
      <c r="C36" s="25">
        <f aca="true" t="shared" si="2" ref="C36:Y36">SUM(C31:C35)</f>
        <v>-1784602</v>
      </c>
      <c r="D36" s="25">
        <f>SUM(D31:D35)</f>
        <v>0</v>
      </c>
      <c r="E36" s="26">
        <f t="shared" si="2"/>
        <v>-1800000</v>
      </c>
      <c r="F36" s="27">
        <f t="shared" si="2"/>
        <v>-720000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-964302</v>
      </c>
      <c r="N36" s="27">
        <f t="shared" si="2"/>
        <v>-964302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-1029091</v>
      </c>
      <c r="V36" s="27">
        <f t="shared" si="2"/>
        <v>-1029091</v>
      </c>
      <c r="W36" s="27">
        <f t="shared" si="2"/>
        <v>-1993393</v>
      </c>
      <c r="X36" s="27">
        <f t="shared" si="2"/>
        <v>-720000</v>
      </c>
      <c r="Y36" s="27">
        <f t="shared" si="2"/>
        <v>-1273393</v>
      </c>
      <c r="Z36" s="28">
        <f>+IF(X36&lt;&gt;0,+(Y36/X36)*100,0)</f>
        <v>176.86013888888888</v>
      </c>
      <c r="AA36" s="29">
        <f>SUM(AA31:AA35)</f>
        <v>-720000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-18236561</v>
      </c>
      <c r="D38" s="31">
        <f>+D17+D27+D36</f>
        <v>0</v>
      </c>
      <c r="E38" s="32">
        <f t="shared" si="3"/>
        <v>-37132496</v>
      </c>
      <c r="F38" s="33">
        <f t="shared" si="3"/>
        <v>-28245489</v>
      </c>
      <c r="G38" s="33">
        <f t="shared" si="3"/>
        <v>38794782</v>
      </c>
      <c r="H38" s="33">
        <f t="shared" si="3"/>
        <v>-11559278</v>
      </c>
      <c r="I38" s="33">
        <f t="shared" si="3"/>
        <v>-8329921</v>
      </c>
      <c r="J38" s="33">
        <f t="shared" si="3"/>
        <v>18905583</v>
      </c>
      <c r="K38" s="33">
        <f t="shared" si="3"/>
        <v>-9396442</v>
      </c>
      <c r="L38" s="33">
        <f t="shared" si="3"/>
        <v>-7537156</v>
      </c>
      <c r="M38" s="33">
        <f t="shared" si="3"/>
        <v>10625680</v>
      </c>
      <c r="N38" s="33">
        <f t="shared" si="3"/>
        <v>-6307918</v>
      </c>
      <c r="O38" s="33">
        <f t="shared" si="3"/>
        <v>-5953928</v>
      </c>
      <c r="P38" s="33">
        <f t="shared" si="3"/>
        <v>-10074297</v>
      </c>
      <c r="Q38" s="33">
        <f t="shared" si="3"/>
        <v>22541838</v>
      </c>
      <c r="R38" s="33">
        <f t="shared" si="3"/>
        <v>6513613</v>
      </c>
      <c r="S38" s="33">
        <f t="shared" si="3"/>
        <v>-30490</v>
      </c>
      <c r="T38" s="33">
        <f t="shared" si="3"/>
        <v>-17567994</v>
      </c>
      <c r="U38" s="33">
        <f t="shared" si="3"/>
        <v>-27484460</v>
      </c>
      <c r="V38" s="33">
        <f t="shared" si="3"/>
        <v>-45082944</v>
      </c>
      <c r="W38" s="33">
        <f t="shared" si="3"/>
        <v>-25971666</v>
      </c>
      <c r="X38" s="33">
        <f t="shared" si="3"/>
        <v>-28245489</v>
      </c>
      <c r="Y38" s="33">
        <f t="shared" si="3"/>
        <v>2273823</v>
      </c>
      <c r="Z38" s="34">
        <f>+IF(X38&lt;&gt;0,+(Y38/X38)*100,0)</f>
        <v>-8.050216443411548</v>
      </c>
      <c r="AA38" s="35">
        <f>+AA17+AA27+AA36</f>
        <v>-28245489</v>
      </c>
    </row>
    <row r="39" spans="1:27" ht="13.5">
      <c r="A39" s="22" t="s">
        <v>59</v>
      </c>
      <c r="B39" s="16"/>
      <c r="C39" s="31">
        <v>87482573</v>
      </c>
      <c r="D39" s="31"/>
      <c r="E39" s="32">
        <v>78769193</v>
      </c>
      <c r="F39" s="33">
        <v>69275054</v>
      </c>
      <c r="G39" s="33">
        <v>69275000</v>
      </c>
      <c r="H39" s="33">
        <v>108069782</v>
      </c>
      <c r="I39" s="33">
        <v>96510504</v>
      </c>
      <c r="J39" s="33">
        <v>69275000</v>
      </c>
      <c r="K39" s="33">
        <v>88180583</v>
      </c>
      <c r="L39" s="33">
        <v>78784141</v>
      </c>
      <c r="M39" s="33">
        <v>71246985</v>
      </c>
      <c r="N39" s="33">
        <v>88180583</v>
      </c>
      <c r="O39" s="33">
        <v>81872665</v>
      </c>
      <c r="P39" s="33">
        <v>75918737</v>
      </c>
      <c r="Q39" s="33">
        <v>65844440</v>
      </c>
      <c r="R39" s="33">
        <v>81872665</v>
      </c>
      <c r="S39" s="33">
        <v>88386278</v>
      </c>
      <c r="T39" s="33">
        <v>88355788</v>
      </c>
      <c r="U39" s="33">
        <v>70787794</v>
      </c>
      <c r="V39" s="33">
        <v>88386278</v>
      </c>
      <c r="W39" s="33">
        <v>69275000</v>
      </c>
      <c r="X39" s="33">
        <v>69275054</v>
      </c>
      <c r="Y39" s="33">
        <v>-54</v>
      </c>
      <c r="Z39" s="34"/>
      <c r="AA39" s="35">
        <v>69275054</v>
      </c>
    </row>
    <row r="40" spans="1:27" ht="13.5">
      <c r="A40" s="41" t="s">
        <v>60</v>
      </c>
      <c r="B40" s="42"/>
      <c r="C40" s="43">
        <v>69246012</v>
      </c>
      <c r="D40" s="43"/>
      <c r="E40" s="44">
        <v>41636697</v>
      </c>
      <c r="F40" s="45">
        <v>41029565</v>
      </c>
      <c r="G40" s="45">
        <v>108069782</v>
      </c>
      <c r="H40" s="45">
        <v>96510504</v>
      </c>
      <c r="I40" s="45">
        <v>88180583</v>
      </c>
      <c r="J40" s="45">
        <v>88180583</v>
      </c>
      <c r="K40" s="45">
        <v>78784141</v>
      </c>
      <c r="L40" s="45">
        <v>71246985</v>
      </c>
      <c r="M40" s="45">
        <v>81872665</v>
      </c>
      <c r="N40" s="45">
        <v>81872665</v>
      </c>
      <c r="O40" s="45">
        <v>75918737</v>
      </c>
      <c r="P40" s="45">
        <v>65844440</v>
      </c>
      <c r="Q40" s="45">
        <v>88386278</v>
      </c>
      <c r="R40" s="45">
        <v>75918737</v>
      </c>
      <c r="S40" s="45">
        <v>88355788</v>
      </c>
      <c r="T40" s="45">
        <v>70787794</v>
      </c>
      <c r="U40" s="45">
        <v>43303334</v>
      </c>
      <c r="V40" s="45">
        <v>43303334</v>
      </c>
      <c r="W40" s="45">
        <v>43303334</v>
      </c>
      <c r="X40" s="45">
        <v>41029565</v>
      </c>
      <c r="Y40" s="45">
        <v>2273769</v>
      </c>
      <c r="Z40" s="46">
        <v>5.54</v>
      </c>
      <c r="AA40" s="47">
        <v>41029565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416150325</v>
      </c>
      <c r="D6" s="17"/>
      <c r="E6" s="18">
        <v>267191568</v>
      </c>
      <c r="F6" s="19">
        <v>50811668</v>
      </c>
      <c r="G6" s="19">
        <v>342133430</v>
      </c>
      <c r="H6" s="19">
        <v>-255153137</v>
      </c>
      <c r="I6" s="19">
        <v>500</v>
      </c>
      <c r="J6" s="19">
        <v>86980793</v>
      </c>
      <c r="K6" s="19">
        <v>19415901</v>
      </c>
      <c r="L6" s="19">
        <v>5646876</v>
      </c>
      <c r="M6" s="19">
        <v>1001540</v>
      </c>
      <c r="N6" s="19">
        <v>26064317</v>
      </c>
      <c r="O6" s="19"/>
      <c r="P6" s="19"/>
      <c r="Q6" s="19"/>
      <c r="R6" s="19"/>
      <c r="S6" s="19">
        <v>15044557</v>
      </c>
      <c r="T6" s="19">
        <v>8125879</v>
      </c>
      <c r="U6" s="19">
        <v>15030651</v>
      </c>
      <c r="V6" s="19">
        <v>38201087</v>
      </c>
      <c r="W6" s="19">
        <v>151246197</v>
      </c>
      <c r="X6" s="19">
        <v>50811668</v>
      </c>
      <c r="Y6" s="19">
        <v>100434529</v>
      </c>
      <c r="Z6" s="20">
        <v>197.66</v>
      </c>
      <c r="AA6" s="21">
        <v>50811668</v>
      </c>
    </row>
    <row r="7" spans="1:27" ht="13.5">
      <c r="A7" s="22" t="s">
        <v>34</v>
      </c>
      <c r="B7" s="16"/>
      <c r="C7" s="17">
        <v>228795419</v>
      </c>
      <c r="D7" s="17"/>
      <c r="E7" s="18">
        <v>290740020</v>
      </c>
      <c r="F7" s="19">
        <v>291146353</v>
      </c>
      <c r="G7" s="19">
        <v>31991694</v>
      </c>
      <c r="H7" s="19">
        <v>-49138376</v>
      </c>
      <c r="I7" s="19">
        <v>5128812</v>
      </c>
      <c r="J7" s="19">
        <v>-12017870</v>
      </c>
      <c r="K7" s="19">
        <v>14325994</v>
      </c>
      <c r="L7" s="19">
        <v>11386678</v>
      </c>
      <c r="M7" s="19">
        <v>1094047</v>
      </c>
      <c r="N7" s="19">
        <v>26806719</v>
      </c>
      <c r="O7" s="19">
        <v>854685</v>
      </c>
      <c r="P7" s="19">
        <v>1133849</v>
      </c>
      <c r="Q7" s="19">
        <v>3743384</v>
      </c>
      <c r="R7" s="19">
        <v>5731918</v>
      </c>
      <c r="S7" s="19">
        <v>44828024</v>
      </c>
      <c r="T7" s="19">
        <v>21815247</v>
      </c>
      <c r="U7" s="19">
        <v>84157598</v>
      </c>
      <c r="V7" s="19">
        <v>150800869</v>
      </c>
      <c r="W7" s="19">
        <v>171321636</v>
      </c>
      <c r="X7" s="19">
        <v>291146353</v>
      </c>
      <c r="Y7" s="19">
        <v>-119824717</v>
      </c>
      <c r="Z7" s="20">
        <v>-41.16</v>
      </c>
      <c r="AA7" s="21">
        <v>291146353</v>
      </c>
    </row>
    <row r="8" spans="1:27" ht="13.5">
      <c r="A8" s="22" t="s">
        <v>35</v>
      </c>
      <c r="B8" s="16"/>
      <c r="C8" s="17">
        <v>5658155</v>
      </c>
      <c r="D8" s="17"/>
      <c r="E8" s="18">
        <v>7359060</v>
      </c>
      <c r="F8" s="19">
        <v>24645227</v>
      </c>
      <c r="G8" s="19">
        <v>8917378</v>
      </c>
      <c r="H8" s="19">
        <v>145600</v>
      </c>
      <c r="I8" s="19">
        <v>158130</v>
      </c>
      <c r="J8" s="19">
        <v>9221108</v>
      </c>
      <c r="K8" s="19">
        <v>996134</v>
      </c>
      <c r="L8" s="19">
        <v>1744938</v>
      </c>
      <c r="M8" s="19">
        <v>-384738</v>
      </c>
      <c r="N8" s="19">
        <v>2356334</v>
      </c>
      <c r="O8" s="19">
        <v>-988822</v>
      </c>
      <c r="P8" s="19">
        <v>-1293237</v>
      </c>
      <c r="Q8" s="19">
        <v>101386</v>
      </c>
      <c r="R8" s="19">
        <v>-2180673</v>
      </c>
      <c r="S8" s="19">
        <v>6473490</v>
      </c>
      <c r="T8" s="19">
        <v>3031998</v>
      </c>
      <c r="U8" s="19">
        <v>-3216018</v>
      </c>
      <c r="V8" s="19">
        <v>6289470</v>
      </c>
      <c r="W8" s="19">
        <v>15686239</v>
      </c>
      <c r="X8" s="19">
        <v>24645227</v>
      </c>
      <c r="Y8" s="19">
        <v>-8958988</v>
      </c>
      <c r="Z8" s="20">
        <v>-36.35</v>
      </c>
      <c r="AA8" s="21">
        <v>24645227</v>
      </c>
    </row>
    <row r="9" spans="1:27" ht="13.5">
      <c r="A9" s="22" t="s">
        <v>36</v>
      </c>
      <c r="B9" s="16"/>
      <c r="C9" s="17">
        <v>60469129</v>
      </c>
      <c r="D9" s="17"/>
      <c r="E9" s="18">
        <v>28792000</v>
      </c>
      <c r="F9" s="19">
        <v>20798348</v>
      </c>
      <c r="G9" s="19">
        <v>-21586046</v>
      </c>
      <c r="H9" s="19">
        <v>16205388</v>
      </c>
      <c r="I9" s="19"/>
      <c r="J9" s="19">
        <v>-5380658</v>
      </c>
      <c r="K9" s="19"/>
      <c r="L9" s="19"/>
      <c r="M9" s="19"/>
      <c r="N9" s="19"/>
      <c r="O9" s="19"/>
      <c r="P9" s="19"/>
      <c r="Q9" s="19">
        <v>60760</v>
      </c>
      <c r="R9" s="19">
        <v>60760</v>
      </c>
      <c r="S9" s="19"/>
      <c r="T9" s="19"/>
      <c r="U9" s="19">
        <v>54136959</v>
      </c>
      <c r="V9" s="19">
        <v>54136959</v>
      </c>
      <c r="W9" s="19">
        <v>48817061</v>
      </c>
      <c r="X9" s="19">
        <v>20798348</v>
      </c>
      <c r="Y9" s="19">
        <v>28018713</v>
      </c>
      <c r="Z9" s="20">
        <v>134.72</v>
      </c>
      <c r="AA9" s="21">
        <v>20798348</v>
      </c>
    </row>
    <row r="10" spans="1:27" ht="13.5">
      <c r="A10" s="22" t="s">
        <v>37</v>
      </c>
      <c r="B10" s="16"/>
      <c r="C10" s="17"/>
      <c r="D10" s="17"/>
      <c r="E10" s="18">
        <v>45102996</v>
      </c>
      <c r="F10" s="19">
        <v>48992603</v>
      </c>
      <c r="G10" s="19"/>
      <c r="H10" s="19"/>
      <c r="I10" s="19">
        <v>377957</v>
      </c>
      <c r="J10" s="19">
        <v>377957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377957</v>
      </c>
      <c r="X10" s="19">
        <v>48992603</v>
      </c>
      <c r="Y10" s="19">
        <v>-48614646</v>
      </c>
      <c r="Z10" s="20">
        <v>-99.23</v>
      </c>
      <c r="AA10" s="21">
        <v>48992603</v>
      </c>
    </row>
    <row r="11" spans="1:27" ht="13.5">
      <c r="A11" s="22" t="s">
        <v>38</v>
      </c>
      <c r="B11" s="16"/>
      <c r="C11" s="17">
        <v>265942</v>
      </c>
      <c r="D11" s="17"/>
      <c r="E11" s="18">
        <v>450000</v>
      </c>
      <c r="F11" s="19">
        <v>427499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155</v>
      </c>
      <c r="R11" s="19">
        <v>155</v>
      </c>
      <c r="S11" s="19"/>
      <c r="T11" s="19">
        <v>150</v>
      </c>
      <c r="U11" s="19">
        <v>186957</v>
      </c>
      <c r="V11" s="19">
        <v>187107</v>
      </c>
      <c r="W11" s="19">
        <v>187262</v>
      </c>
      <c r="X11" s="19">
        <v>427499</v>
      </c>
      <c r="Y11" s="19">
        <v>-240237</v>
      </c>
      <c r="Z11" s="20">
        <v>-56.2</v>
      </c>
      <c r="AA11" s="21">
        <v>427499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-610432389</v>
      </c>
      <c r="D14" s="17"/>
      <c r="E14" s="18">
        <v>-395816265</v>
      </c>
      <c r="F14" s="19">
        <v>-425158624</v>
      </c>
      <c r="G14" s="19">
        <v>-17214064</v>
      </c>
      <c r="H14" s="19">
        <v>48761634</v>
      </c>
      <c r="I14" s="19">
        <v>-26029417</v>
      </c>
      <c r="J14" s="19">
        <v>5518153</v>
      </c>
      <c r="K14" s="19">
        <v>-27670063</v>
      </c>
      <c r="L14" s="19">
        <v>-46302292</v>
      </c>
      <c r="M14" s="19">
        <v>-28773754</v>
      </c>
      <c r="N14" s="19">
        <v>-102746109</v>
      </c>
      <c r="O14" s="19">
        <v>816115</v>
      </c>
      <c r="P14" s="19">
        <v>-12765483</v>
      </c>
      <c r="Q14" s="19">
        <v>4971807</v>
      </c>
      <c r="R14" s="19">
        <v>-6977561</v>
      </c>
      <c r="S14" s="19">
        <v>-85973363</v>
      </c>
      <c r="T14" s="19">
        <v>-15281945</v>
      </c>
      <c r="U14" s="19">
        <v>-68512240</v>
      </c>
      <c r="V14" s="19">
        <v>-169767548</v>
      </c>
      <c r="W14" s="19">
        <v>-273973065</v>
      </c>
      <c r="X14" s="19">
        <v>-425158624</v>
      </c>
      <c r="Y14" s="19">
        <v>151185559</v>
      </c>
      <c r="Z14" s="20">
        <v>-35.56</v>
      </c>
      <c r="AA14" s="21">
        <v>-425158624</v>
      </c>
    </row>
    <row r="15" spans="1:27" ht="13.5">
      <c r="A15" s="22" t="s">
        <v>42</v>
      </c>
      <c r="B15" s="16"/>
      <c r="C15" s="17">
        <v>-3922833</v>
      </c>
      <c r="D15" s="17"/>
      <c r="E15" s="18">
        <v>-5044032</v>
      </c>
      <c r="F15" s="19">
        <v>-23000001</v>
      </c>
      <c r="G15" s="19">
        <v>-137280</v>
      </c>
      <c r="H15" s="19">
        <v>-1445</v>
      </c>
      <c r="I15" s="19">
        <v>-8809</v>
      </c>
      <c r="J15" s="19">
        <v>-147534</v>
      </c>
      <c r="K15" s="19"/>
      <c r="L15" s="19"/>
      <c r="M15" s="19"/>
      <c r="N15" s="19"/>
      <c r="O15" s="19"/>
      <c r="P15" s="19">
        <v>-148</v>
      </c>
      <c r="Q15" s="19"/>
      <c r="R15" s="19">
        <v>-148</v>
      </c>
      <c r="S15" s="19">
        <v>-161891</v>
      </c>
      <c r="T15" s="19">
        <v>-1307</v>
      </c>
      <c r="U15" s="19">
        <v>-42249</v>
      </c>
      <c r="V15" s="19">
        <v>-205447</v>
      </c>
      <c r="W15" s="19">
        <v>-353129</v>
      </c>
      <c r="X15" s="19">
        <v>-23000001</v>
      </c>
      <c r="Y15" s="19">
        <v>22646872</v>
      </c>
      <c r="Z15" s="20">
        <v>-98.46</v>
      </c>
      <c r="AA15" s="21">
        <v>-23000001</v>
      </c>
    </row>
    <row r="16" spans="1:27" ht="13.5">
      <c r="A16" s="22" t="s">
        <v>43</v>
      </c>
      <c r="B16" s="16"/>
      <c r="C16" s="17"/>
      <c r="D16" s="17"/>
      <c r="E16" s="18"/>
      <c r="F16" s="19">
        <v>-25681597</v>
      </c>
      <c r="G16" s="19">
        <v>-16584</v>
      </c>
      <c r="H16" s="19">
        <v>-588799</v>
      </c>
      <c r="I16" s="19">
        <v>-15844</v>
      </c>
      <c r="J16" s="19">
        <v>-621227</v>
      </c>
      <c r="K16" s="19">
        <v>-111724</v>
      </c>
      <c r="L16" s="19">
        <v>-111724</v>
      </c>
      <c r="M16" s="19">
        <v>-329298</v>
      </c>
      <c r="N16" s="19">
        <v>-552746</v>
      </c>
      <c r="O16" s="19">
        <v>-11970</v>
      </c>
      <c r="P16" s="19">
        <v>-49232</v>
      </c>
      <c r="Q16" s="19">
        <v>-23940</v>
      </c>
      <c r="R16" s="19">
        <v>-85142</v>
      </c>
      <c r="S16" s="19">
        <v>-599958</v>
      </c>
      <c r="T16" s="19">
        <v>-488055</v>
      </c>
      <c r="U16" s="19">
        <v>-839706</v>
      </c>
      <c r="V16" s="19">
        <v>-1927719</v>
      </c>
      <c r="W16" s="19">
        <v>-3186834</v>
      </c>
      <c r="X16" s="19">
        <v>-25681597</v>
      </c>
      <c r="Y16" s="19">
        <v>22494763</v>
      </c>
      <c r="Z16" s="20">
        <v>-87.59</v>
      </c>
      <c r="AA16" s="21">
        <v>-25681597</v>
      </c>
    </row>
    <row r="17" spans="1:27" ht="13.5">
      <c r="A17" s="23" t="s">
        <v>44</v>
      </c>
      <c r="B17" s="24"/>
      <c r="C17" s="25">
        <f aca="true" t="shared" si="0" ref="C17:Y17">SUM(C6:C16)</f>
        <v>96983748</v>
      </c>
      <c r="D17" s="25">
        <f>SUM(D6:D16)</f>
        <v>0</v>
      </c>
      <c r="E17" s="26">
        <f t="shared" si="0"/>
        <v>238775347</v>
      </c>
      <c r="F17" s="27">
        <f t="shared" si="0"/>
        <v>-37018524</v>
      </c>
      <c r="G17" s="27">
        <f t="shared" si="0"/>
        <v>344088528</v>
      </c>
      <c r="H17" s="27">
        <f t="shared" si="0"/>
        <v>-239769135</v>
      </c>
      <c r="I17" s="27">
        <f t="shared" si="0"/>
        <v>-20388671</v>
      </c>
      <c r="J17" s="27">
        <f t="shared" si="0"/>
        <v>83930722</v>
      </c>
      <c r="K17" s="27">
        <f t="shared" si="0"/>
        <v>6956242</v>
      </c>
      <c r="L17" s="27">
        <f t="shared" si="0"/>
        <v>-27635524</v>
      </c>
      <c r="M17" s="27">
        <f t="shared" si="0"/>
        <v>-27392203</v>
      </c>
      <c r="N17" s="27">
        <f t="shared" si="0"/>
        <v>-48071485</v>
      </c>
      <c r="O17" s="27">
        <f t="shared" si="0"/>
        <v>670008</v>
      </c>
      <c r="P17" s="27">
        <f t="shared" si="0"/>
        <v>-12974251</v>
      </c>
      <c r="Q17" s="27">
        <f t="shared" si="0"/>
        <v>8853552</v>
      </c>
      <c r="R17" s="27">
        <f t="shared" si="0"/>
        <v>-3450691</v>
      </c>
      <c r="S17" s="27">
        <f t="shared" si="0"/>
        <v>-20389141</v>
      </c>
      <c r="T17" s="27">
        <f t="shared" si="0"/>
        <v>17201967</v>
      </c>
      <c r="U17" s="27">
        <f t="shared" si="0"/>
        <v>80901952</v>
      </c>
      <c r="V17" s="27">
        <f t="shared" si="0"/>
        <v>77714778</v>
      </c>
      <c r="W17" s="27">
        <f t="shared" si="0"/>
        <v>110123324</v>
      </c>
      <c r="X17" s="27">
        <f t="shared" si="0"/>
        <v>-37018524</v>
      </c>
      <c r="Y17" s="27">
        <f t="shared" si="0"/>
        <v>147141848</v>
      </c>
      <c r="Z17" s="28">
        <f>+IF(X17&lt;&gt;0,+(Y17/X17)*100,0)</f>
        <v>-397.4816716085169</v>
      </c>
      <c r="AA17" s="29">
        <f>SUM(AA6:AA16)</f>
        <v>-37018524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553787</v>
      </c>
      <c r="D21" s="17"/>
      <c r="E21" s="18">
        <v>53648747</v>
      </c>
      <c r="F21" s="19">
        <v>1517182</v>
      </c>
      <c r="G21" s="36"/>
      <c r="H21" s="36"/>
      <c r="I21" s="36">
        <v>42544</v>
      </c>
      <c r="J21" s="19">
        <v>42544</v>
      </c>
      <c r="K21" s="36">
        <v>43860</v>
      </c>
      <c r="L21" s="36">
        <v>43860</v>
      </c>
      <c r="M21" s="19"/>
      <c r="N21" s="36">
        <v>87720</v>
      </c>
      <c r="O21" s="36">
        <v>30000</v>
      </c>
      <c r="P21" s="36"/>
      <c r="Q21" s="19">
        <v>43860</v>
      </c>
      <c r="R21" s="36">
        <v>73860</v>
      </c>
      <c r="S21" s="36"/>
      <c r="T21" s="19">
        <v>127554</v>
      </c>
      <c r="U21" s="36">
        <v>2127364</v>
      </c>
      <c r="V21" s="36">
        <v>2254918</v>
      </c>
      <c r="W21" s="36">
        <v>2459042</v>
      </c>
      <c r="X21" s="19">
        <v>1517182</v>
      </c>
      <c r="Y21" s="36">
        <v>941860</v>
      </c>
      <c r="Z21" s="37">
        <v>62.08</v>
      </c>
      <c r="AA21" s="38">
        <v>1517182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-64689711</v>
      </c>
      <c r="D26" s="17"/>
      <c r="E26" s="18">
        <v>-231075219</v>
      </c>
      <c r="F26" s="19">
        <v>-68474245</v>
      </c>
      <c r="G26" s="19">
        <v>58279642</v>
      </c>
      <c r="H26" s="19">
        <v>-43961145</v>
      </c>
      <c r="I26" s="19">
        <v>-2372009</v>
      </c>
      <c r="J26" s="19">
        <v>11946488</v>
      </c>
      <c r="K26" s="19"/>
      <c r="L26" s="19">
        <v>-2156654</v>
      </c>
      <c r="M26" s="19"/>
      <c r="N26" s="19">
        <v>-2156654</v>
      </c>
      <c r="O26" s="19">
        <v>-488385</v>
      </c>
      <c r="P26" s="19">
        <v>-237707</v>
      </c>
      <c r="Q26" s="19">
        <v>-410577</v>
      </c>
      <c r="R26" s="19">
        <v>-1136669</v>
      </c>
      <c r="S26" s="19">
        <v>-996973</v>
      </c>
      <c r="T26" s="19">
        <v>-3591145</v>
      </c>
      <c r="U26" s="19">
        <v>-14061749</v>
      </c>
      <c r="V26" s="19">
        <v>-18649867</v>
      </c>
      <c r="W26" s="19">
        <v>-9996702</v>
      </c>
      <c r="X26" s="19">
        <v>-68474245</v>
      </c>
      <c r="Y26" s="19">
        <v>58477543</v>
      </c>
      <c r="Z26" s="20">
        <v>-85.4</v>
      </c>
      <c r="AA26" s="21">
        <v>-68474245</v>
      </c>
    </row>
    <row r="27" spans="1:27" ht="13.5">
      <c r="A27" s="23" t="s">
        <v>51</v>
      </c>
      <c r="B27" s="24"/>
      <c r="C27" s="25">
        <f aca="true" t="shared" si="1" ref="C27:Y27">SUM(C21:C26)</f>
        <v>-64135924</v>
      </c>
      <c r="D27" s="25">
        <f>SUM(D21:D26)</f>
        <v>0</v>
      </c>
      <c r="E27" s="26">
        <f t="shared" si="1"/>
        <v>-177426472</v>
      </c>
      <c r="F27" s="27">
        <f t="shared" si="1"/>
        <v>-66957063</v>
      </c>
      <c r="G27" s="27">
        <f t="shared" si="1"/>
        <v>58279642</v>
      </c>
      <c r="H27" s="27">
        <f t="shared" si="1"/>
        <v>-43961145</v>
      </c>
      <c r="I27" s="27">
        <f t="shared" si="1"/>
        <v>-2329465</v>
      </c>
      <c r="J27" s="27">
        <f t="shared" si="1"/>
        <v>11989032</v>
      </c>
      <c r="K27" s="27">
        <f t="shared" si="1"/>
        <v>43860</v>
      </c>
      <c r="L27" s="27">
        <f t="shared" si="1"/>
        <v>-2112794</v>
      </c>
      <c r="M27" s="27">
        <f t="shared" si="1"/>
        <v>0</v>
      </c>
      <c r="N27" s="27">
        <f t="shared" si="1"/>
        <v>-2068934</v>
      </c>
      <c r="O27" s="27">
        <f t="shared" si="1"/>
        <v>-458385</v>
      </c>
      <c r="P27" s="27">
        <f t="shared" si="1"/>
        <v>-237707</v>
      </c>
      <c r="Q27" s="27">
        <f t="shared" si="1"/>
        <v>-366717</v>
      </c>
      <c r="R27" s="27">
        <f t="shared" si="1"/>
        <v>-1062809</v>
      </c>
      <c r="S27" s="27">
        <f t="shared" si="1"/>
        <v>-996973</v>
      </c>
      <c r="T27" s="27">
        <f t="shared" si="1"/>
        <v>-3463591</v>
      </c>
      <c r="U27" s="27">
        <f t="shared" si="1"/>
        <v>-11934385</v>
      </c>
      <c r="V27" s="27">
        <f t="shared" si="1"/>
        <v>-16394949</v>
      </c>
      <c r="W27" s="27">
        <f t="shared" si="1"/>
        <v>-7537660</v>
      </c>
      <c r="X27" s="27">
        <f t="shared" si="1"/>
        <v>-66957063</v>
      </c>
      <c r="Y27" s="27">
        <f t="shared" si="1"/>
        <v>59419403</v>
      </c>
      <c r="Z27" s="28">
        <f>+IF(X27&lt;&gt;0,+(Y27/X27)*100,0)</f>
        <v>-88.74254684677553</v>
      </c>
      <c r="AA27" s="29">
        <f>SUM(AA21:AA26)</f>
        <v>-66957063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2299429</v>
      </c>
      <c r="V32" s="19">
        <v>2299429</v>
      </c>
      <c r="W32" s="19">
        <v>417538</v>
      </c>
      <c r="X32" s="19"/>
      <c r="Y32" s="19">
        <v>417538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</v>
      </c>
      <c r="G33" s="19">
        <v>-337203429</v>
      </c>
      <c r="H33" s="36">
        <v>258988280</v>
      </c>
      <c r="I33" s="36">
        <v>108799</v>
      </c>
      <c r="J33" s="36">
        <v>-78106350</v>
      </c>
      <c r="K33" s="19">
        <v>-6977688</v>
      </c>
      <c r="L33" s="19">
        <v>1642281</v>
      </c>
      <c r="M33" s="19">
        <v>-4333340</v>
      </c>
      <c r="N33" s="19">
        <v>-9668747</v>
      </c>
      <c r="O33" s="36">
        <v>-1389031</v>
      </c>
      <c r="P33" s="36">
        <v>163429</v>
      </c>
      <c r="Q33" s="36">
        <v>887289</v>
      </c>
      <c r="R33" s="19">
        <v>-338313</v>
      </c>
      <c r="S33" s="19">
        <v>-979279</v>
      </c>
      <c r="T33" s="19">
        <v>-508818</v>
      </c>
      <c r="U33" s="19">
        <v>-23868457</v>
      </c>
      <c r="V33" s="36">
        <v>-25356554</v>
      </c>
      <c r="W33" s="36">
        <v>-113469964</v>
      </c>
      <c r="X33" s="36">
        <v>1</v>
      </c>
      <c r="Y33" s="19">
        <v>-113469965</v>
      </c>
      <c r="Z33" s="20">
        <v>-11346996500</v>
      </c>
      <c r="AA33" s="21">
        <v>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-532300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-532300</v>
      </c>
      <c r="D36" s="25">
        <f>SUM(D31:D35)</f>
        <v>0</v>
      </c>
      <c r="E36" s="26">
        <f t="shared" si="2"/>
        <v>0</v>
      </c>
      <c r="F36" s="27">
        <f t="shared" si="2"/>
        <v>1</v>
      </c>
      <c r="G36" s="27">
        <f t="shared" si="2"/>
        <v>-341353895</v>
      </c>
      <c r="H36" s="27">
        <f t="shared" si="2"/>
        <v>268801037</v>
      </c>
      <c r="I36" s="27">
        <f t="shared" si="2"/>
        <v>108799</v>
      </c>
      <c r="J36" s="27">
        <f t="shared" si="2"/>
        <v>-72444059</v>
      </c>
      <c r="K36" s="27">
        <f t="shared" si="2"/>
        <v>-6977688</v>
      </c>
      <c r="L36" s="27">
        <f t="shared" si="2"/>
        <v>1642281</v>
      </c>
      <c r="M36" s="27">
        <f t="shared" si="2"/>
        <v>-4333340</v>
      </c>
      <c r="N36" s="27">
        <f t="shared" si="2"/>
        <v>-9668747</v>
      </c>
      <c r="O36" s="27">
        <f t="shared" si="2"/>
        <v>-1389031</v>
      </c>
      <c r="P36" s="27">
        <f t="shared" si="2"/>
        <v>163429</v>
      </c>
      <c r="Q36" s="27">
        <f t="shared" si="2"/>
        <v>887289</v>
      </c>
      <c r="R36" s="27">
        <f t="shared" si="2"/>
        <v>-338313</v>
      </c>
      <c r="S36" s="27">
        <f t="shared" si="2"/>
        <v>-979279</v>
      </c>
      <c r="T36" s="27">
        <f t="shared" si="2"/>
        <v>-508818</v>
      </c>
      <c r="U36" s="27">
        <f t="shared" si="2"/>
        <v>-21569028</v>
      </c>
      <c r="V36" s="27">
        <f t="shared" si="2"/>
        <v>-23057125</v>
      </c>
      <c r="W36" s="27">
        <f t="shared" si="2"/>
        <v>-105508244</v>
      </c>
      <c r="X36" s="27">
        <f t="shared" si="2"/>
        <v>1</v>
      </c>
      <c r="Y36" s="27">
        <f t="shared" si="2"/>
        <v>-105508245</v>
      </c>
      <c r="Z36" s="28">
        <f>+IF(X36&lt;&gt;0,+(Y36/X36)*100,0)</f>
        <v>-10550824500</v>
      </c>
      <c r="AA36" s="29">
        <f>SUM(AA31:AA35)</f>
        <v>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32315524</v>
      </c>
      <c r="D38" s="31">
        <f>+D17+D27+D36</f>
        <v>0</v>
      </c>
      <c r="E38" s="32">
        <f t="shared" si="3"/>
        <v>61348875</v>
      </c>
      <c r="F38" s="33">
        <f t="shared" si="3"/>
        <v>-103975586</v>
      </c>
      <c r="G38" s="33">
        <f t="shared" si="3"/>
        <v>61014275</v>
      </c>
      <c r="H38" s="33">
        <f t="shared" si="3"/>
        <v>-14929243</v>
      </c>
      <c r="I38" s="33">
        <f t="shared" si="3"/>
        <v>-22609337</v>
      </c>
      <c r="J38" s="33">
        <f t="shared" si="3"/>
        <v>23475695</v>
      </c>
      <c r="K38" s="33">
        <f t="shared" si="3"/>
        <v>22414</v>
      </c>
      <c r="L38" s="33">
        <f t="shared" si="3"/>
        <v>-28106037</v>
      </c>
      <c r="M38" s="33">
        <f t="shared" si="3"/>
        <v>-31725543</v>
      </c>
      <c r="N38" s="33">
        <f t="shared" si="3"/>
        <v>-59809166</v>
      </c>
      <c r="O38" s="33">
        <f t="shared" si="3"/>
        <v>-1177408</v>
      </c>
      <c r="P38" s="33">
        <f t="shared" si="3"/>
        <v>-13048529</v>
      </c>
      <c r="Q38" s="33">
        <f t="shared" si="3"/>
        <v>9374124</v>
      </c>
      <c r="R38" s="33">
        <f t="shared" si="3"/>
        <v>-4851813</v>
      </c>
      <c r="S38" s="33">
        <f t="shared" si="3"/>
        <v>-22365393</v>
      </c>
      <c r="T38" s="33">
        <f t="shared" si="3"/>
        <v>13229558</v>
      </c>
      <c r="U38" s="33">
        <f t="shared" si="3"/>
        <v>47398539</v>
      </c>
      <c r="V38" s="33">
        <f t="shared" si="3"/>
        <v>38262704</v>
      </c>
      <c r="W38" s="33">
        <f t="shared" si="3"/>
        <v>-2922580</v>
      </c>
      <c r="X38" s="33">
        <f t="shared" si="3"/>
        <v>-103975586</v>
      </c>
      <c r="Y38" s="33">
        <f t="shared" si="3"/>
        <v>101053006</v>
      </c>
      <c r="Z38" s="34">
        <f>+IF(X38&lt;&gt;0,+(Y38/X38)*100,0)</f>
        <v>-97.18916708004896</v>
      </c>
      <c r="AA38" s="35">
        <f>+AA17+AA27+AA36</f>
        <v>-103975586</v>
      </c>
    </row>
    <row r="39" spans="1:27" ht="13.5">
      <c r="A39" s="22" t="s">
        <v>59</v>
      </c>
      <c r="B39" s="16"/>
      <c r="C39" s="31">
        <v>-19019112</v>
      </c>
      <c r="D39" s="31"/>
      <c r="E39" s="32">
        <v>-20043692</v>
      </c>
      <c r="F39" s="33">
        <v>13070801</v>
      </c>
      <c r="G39" s="33">
        <v>-99205805</v>
      </c>
      <c r="H39" s="33">
        <v>-38191530</v>
      </c>
      <c r="I39" s="33">
        <v>-53120773</v>
      </c>
      <c r="J39" s="33">
        <v>-99205805</v>
      </c>
      <c r="K39" s="33">
        <v>-75730110</v>
      </c>
      <c r="L39" s="33">
        <v>-75707696</v>
      </c>
      <c r="M39" s="33">
        <v>-103813733</v>
      </c>
      <c r="N39" s="33">
        <v>-75730110</v>
      </c>
      <c r="O39" s="33">
        <v>-135539276</v>
      </c>
      <c r="P39" s="33">
        <v>-136716684</v>
      </c>
      <c r="Q39" s="33">
        <v>-149765213</v>
      </c>
      <c r="R39" s="33">
        <v>-135539276</v>
      </c>
      <c r="S39" s="33">
        <v>-140391089</v>
      </c>
      <c r="T39" s="33">
        <v>-162756482</v>
      </c>
      <c r="U39" s="33">
        <v>-149526924</v>
      </c>
      <c r="V39" s="33">
        <v>-140391089</v>
      </c>
      <c r="W39" s="33">
        <v>-99205805</v>
      </c>
      <c r="X39" s="33">
        <v>13070801</v>
      </c>
      <c r="Y39" s="33">
        <v>-112276606</v>
      </c>
      <c r="Z39" s="34">
        <v>-858.99</v>
      </c>
      <c r="AA39" s="35">
        <v>13070801</v>
      </c>
    </row>
    <row r="40" spans="1:27" ht="13.5">
      <c r="A40" s="41" t="s">
        <v>60</v>
      </c>
      <c r="B40" s="42"/>
      <c r="C40" s="43">
        <v>13296412</v>
      </c>
      <c r="D40" s="43"/>
      <c r="E40" s="44">
        <v>41305179</v>
      </c>
      <c r="F40" s="45">
        <v>-90904787</v>
      </c>
      <c r="G40" s="45">
        <v>-38191530</v>
      </c>
      <c r="H40" s="45">
        <v>-53120773</v>
      </c>
      <c r="I40" s="45">
        <v>-75730110</v>
      </c>
      <c r="J40" s="45">
        <v>-75730110</v>
      </c>
      <c r="K40" s="45">
        <v>-75707696</v>
      </c>
      <c r="L40" s="45">
        <v>-103813733</v>
      </c>
      <c r="M40" s="45">
        <v>-135539276</v>
      </c>
      <c r="N40" s="45">
        <v>-135539276</v>
      </c>
      <c r="O40" s="45">
        <v>-136716684</v>
      </c>
      <c r="P40" s="45">
        <v>-149765213</v>
      </c>
      <c r="Q40" s="45">
        <v>-140391089</v>
      </c>
      <c r="R40" s="45">
        <v>-136716684</v>
      </c>
      <c r="S40" s="45">
        <v>-162756482</v>
      </c>
      <c r="T40" s="45">
        <v>-149526924</v>
      </c>
      <c r="U40" s="45">
        <v>-102128385</v>
      </c>
      <c r="V40" s="45">
        <v>-102128385</v>
      </c>
      <c r="W40" s="45">
        <v>-102128385</v>
      </c>
      <c r="X40" s="45">
        <v>-90904787</v>
      </c>
      <c r="Y40" s="45">
        <v>-11223598</v>
      </c>
      <c r="Z40" s="46">
        <v>12.35</v>
      </c>
      <c r="AA40" s="47">
        <v>-90904787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6609982</v>
      </c>
      <c r="D8" s="17"/>
      <c r="E8" s="18">
        <v>5099352</v>
      </c>
      <c r="F8" s="19">
        <v>1995502</v>
      </c>
      <c r="G8" s="19">
        <v>2456976</v>
      </c>
      <c r="H8" s="19">
        <v>88588</v>
      </c>
      <c r="I8" s="19">
        <v>223605</v>
      </c>
      <c r="J8" s="19">
        <v>2769169</v>
      </c>
      <c r="K8" s="19">
        <v>258897</v>
      </c>
      <c r="L8" s="19">
        <v>317334</v>
      </c>
      <c r="M8" s="19">
        <v>578950</v>
      </c>
      <c r="N8" s="19">
        <v>1155181</v>
      </c>
      <c r="O8" s="19">
        <v>83669</v>
      </c>
      <c r="P8" s="19">
        <v>70764</v>
      </c>
      <c r="Q8" s="19">
        <v>1772</v>
      </c>
      <c r="R8" s="19">
        <v>156205</v>
      </c>
      <c r="S8" s="19">
        <v>1751012</v>
      </c>
      <c r="T8" s="19">
        <v>5912692</v>
      </c>
      <c r="U8" s="19">
        <v>339333</v>
      </c>
      <c r="V8" s="19">
        <v>8003037</v>
      </c>
      <c r="W8" s="19">
        <v>12083592</v>
      </c>
      <c r="X8" s="19">
        <v>1995502</v>
      </c>
      <c r="Y8" s="19">
        <v>10088090</v>
      </c>
      <c r="Z8" s="20">
        <v>505.54</v>
      </c>
      <c r="AA8" s="21">
        <v>1995502</v>
      </c>
    </row>
    <row r="9" spans="1:27" ht="13.5">
      <c r="A9" s="22" t="s">
        <v>36</v>
      </c>
      <c r="B9" s="16"/>
      <c r="C9" s="17">
        <v>77660671</v>
      </c>
      <c r="D9" s="17"/>
      <c r="E9" s="18">
        <v>74448000</v>
      </c>
      <c r="F9" s="19">
        <v>73601987</v>
      </c>
      <c r="G9" s="19">
        <v>27635000</v>
      </c>
      <c r="H9" s="19">
        <v>1500000</v>
      </c>
      <c r="I9" s="19">
        <v>2400000</v>
      </c>
      <c r="J9" s="19">
        <v>31535000</v>
      </c>
      <c r="K9" s="19"/>
      <c r="L9" s="19">
        <v>1154987</v>
      </c>
      <c r="M9" s="19">
        <v>20483000</v>
      </c>
      <c r="N9" s="19">
        <v>21637987</v>
      </c>
      <c r="O9" s="19"/>
      <c r="P9" s="19">
        <v>1900000</v>
      </c>
      <c r="Q9" s="19">
        <v>16582000</v>
      </c>
      <c r="R9" s="19">
        <v>18482000</v>
      </c>
      <c r="S9" s="19"/>
      <c r="T9" s="19"/>
      <c r="U9" s="19"/>
      <c r="V9" s="19"/>
      <c r="W9" s="19">
        <v>71654987</v>
      </c>
      <c r="X9" s="19">
        <v>73601987</v>
      </c>
      <c r="Y9" s="19">
        <v>-1947000</v>
      </c>
      <c r="Z9" s="20">
        <v>-2.65</v>
      </c>
      <c r="AA9" s="21">
        <v>73601987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2252027</v>
      </c>
      <c r="D11" s="17"/>
      <c r="E11" s="18">
        <v>1458504</v>
      </c>
      <c r="F11" s="19">
        <v>1358999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2756</v>
      </c>
      <c r="R11" s="19">
        <v>2756</v>
      </c>
      <c r="S11" s="19"/>
      <c r="T11" s="19">
        <v>2126824</v>
      </c>
      <c r="U11" s="19">
        <v>57452</v>
      </c>
      <c r="V11" s="19">
        <v>2184276</v>
      </c>
      <c r="W11" s="19">
        <v>2187032</v>
      </c>
      <c r="X11" s="19">
        <v>1358999</v>
      </c>
      <c r="Y11" s="19">
        <v>828033</v>
      </c>
      <c r="Z11" s="20">
        <v>60.93</v>
      </c>
      <c r="AA11" s="21">
        <v>1358999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-98914396</v>
      </c>
      <c r="D14" s="17"/>
      <c r="E14" s="18">
        <v>-90780702</v>
      </c>
      <c r="F14" s="19">
        <v>-87023353</v>
      </c>
      <c r="G14" s="19">
        <v>-7457968</v>
      </c>
      <c r="H14" s="19">
        <v>-5771933</v>
      </c>
      <c r="I14" s="19">
        <v>-20176197</v>
      </c>
      <c r="J14" s="19">
        <v>-33406098</v>
      </c>
      <c r="K14" s="19">
        <v>2402210</v>
      </c>
      <c r="L14" s="19">
        <v>-2429265</v>
      </c>
      <c r="M14" s="19">
        <v>-17513625</v>
      </c>
      <c r="N14" s="19">
        <v>-17540680</v>
      </c>
      <c r="O14" s="19">
        <v>1433320</v>
      </c>
      <c r="P14" s="19">
        <v>-5383021</v>
      </c>
      <c r="Q14" s="19">
        <v>-5674372</v>
      </c>
      <c r="R14" s="19">
        <v>-9624073</v>
      </c>
      <c r="S14" s="19">
        <v>-863270</v>
      </c>
      <c r="T14" s="19">
        <v>-5690912</v>
      </c>
      <c r="U14" s="19">
        <v>-2785976</v>
      </c>
      <c r="V14" s="19">
        <v>-9340158</v>
      </c>
      <c r="W14" s="19">
        <v>-69911009</v>
      </c>
      <c r="X14" s="19">
        <v>-87023353</v>
      </c>
      <c r="Y14" s="19">
        <v>17112344</v>
      </c>
      <c r="Z14" s="20">
        <v>-19.66</v>
      </c>
      <c r="AA14" s="21">
        <v>-87023353</v>
      </c>
    </row>
    <row r="15" spans="1:27" ht="13.5">
      <c r="A15" s="22" t="s">
        <v>42</v>
      </c>
      <c r="B15" s="16"/>
      <c r="C15" s="17">
        <v>-786775</v>
      </c>
      <c r="D15" s="17"/>
      <c r="E15" s="18">
        <v>-306908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-197561</v>
      </c>
      <c r="V15" s="19">
        <v>-197561</v>
      </c>
      <c r="W15" s="19">
        <v>-197561</v>
      </c>
      <c r="X15" s="19"/>
      <c r="Y15" s="19">
        <v>-197561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-3083257</v>
      </c>
      <c r="F16" s="19">
        <v>-3760833</v>
      </c>
      <c r="G16" s="19">
        <v>-215538</v>
      </c>
      <c r="H16" s="19">
        <v>-567532</v>
      </c>
      <c r="I16" s="19">
        <v>-581983</v>
      </c>
      <c r="J16" s="19">
        <v>-1365053</v>
      </c>
      <c r="K16" s="19">
        <v>-776297</v>
      </c>
      <c r="L16" s="19">
        <v>-940033</v>
      </c>
      <c r="M16" s="19">
        <v>-867358</v>
      </c>
      <c r="N16" s="19">
        <v>-2583688</v>
      </c>
      <c r="O16" s="19">
        <v>-550493</v>
      </c>
      <c r="P16" s="19">
        <v>-291191</v>
      </c>
      <c r="Q16" s="19">
        <v>-398956</v>
      </c>
      <c r="R16" s="19">
        <v>-1240640</v>
      </c>
      <c r="S16" s="19">
        <v>-68126</v>
      </c>
      <c r="T16" s="19">
        <v>-224604</v>
      </c>
      <c r="U16" s="19">
        <v>-948779</v>
      </c>
      <c r="V16" s="19">
        <v>-1241509</v>
      </c>
      <c r="W16" s="19">
        <v>-6430890</v>
      </c>
      <c r="X16" s="19">
        <v>-3760833</v>
      </c>
      <c r="Y16" s="19">
        <v>-2670057</v>
      </c>
      <c r="Z16" s="20">
        <v>71</v>
      </c>
      <c r="AA16" s="21">
        <v>-3760833</v>
      </c>
    </row>
    <row r="17" spans="1:27" ht="13.5">
      <c r="A17" s="23" t="s">
        <v>44</v>
      </c>
      <c r="B17" s="24"/>
      <c r="C17" s="25">
        <f aca="true" t="shared" si="0" ref="C17:Y17">SUM(C6:C16)</f>
        <v>-13178491</v>
      </c>
      <c r="D17" s="25">
        <f>SUM(D6:D16)</f>
        <v>0</v>
      </c>
      <c r="E17" s="26">
        <f t="shared" si="0"/>
        <v>-13165011</v>
      </c>
      <c r="F17" s="27">
        <f t="shared" si="0"/>
        <v>-13827698</v>
      </c>
      <c r="G17" s="27">
        <f t="shared" si="0"/>
        <v>22418470</v>
      </c>
      <c r="H17" s="27">
        <f t="shared" si="0"/>
        <v>-4750877</v>
      </c>
      <c r="I17" s="27">
        <f t="shared" si="0"/>
        <v>-18134575</v>
      </c>
      <c r="J17" s="27">
        <f t="shared" si="0"/>
        <v>-466982</v>
      </c>
      <c r="K17" s="27">
        <f t="shared" si="0"/>
        <v>1884810</v>
      </c>
      <c r="L17" s="27">
        <f t="shared" si="0"/>
        <v>-1896977</v>
      </c>
      <c r="M17" s="27">
        <f t="shared" si="0"/>
        <v>2680967</v>
      </c>
      <c r="N17" s="27">
        <f t="shared" si="0"/>
        <v>2668800</v>
      </c>
      <c r="O17" s="27">
        <f t="shared" si="0"/>
        <v>966496</v>
      </c>
      <c r="P17" s="27">
        <f t="shared" si="0"/>
        <v>-3703448</v>
      </c>
      <c r="Q17" s="27">
        <f t="shared" si="0"/>
        <v>10513200</v>
      </c>
      <c r="R17" s="27">
        <f t="shared" si="0"/>
        <v>7776248</v>
      </c>
      <c r="S17" s="27">
        <f t="shared" si="0"/>
        <v>819616</v>
      </c>
      <c r="T17" s="27">
        <f t="shared" si="0"/>
        <v>2124000</v>
      </c>
      <c r="U17" s="27">
        <f t="shared" si="0"/>
        <v>-3535531</v>
      </c>
      <c r="V17" s="27">
        <f t="shared" si="0"/>
        <v>-591915</v>
      </c>
      <c r="W17" s="27">
        <f t="shared" si="0"/>
        <v>9386151</v>
      </c>
      <c r="X17" s="27">
        <f t="shared" si="0"/>
        <v>-13827698</v>
      </c>
      <c r="Y17" s="27">
        <f t="shared" si="0"/>
        <v>23213849</v>
      </c>
      <c r="Z17" s="28">
        <f>+IF(X17&lt;&gt;0,+(Y17/X17)*100,0)</f>
        <v>-167.87934622234303</v>
      </c>
      <c r="AA17" s="29">
        <f>SUM(AA6:AA16)</f>
        <v>-13827698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-4100000</v>
      </c>
      <c r="F26" s="19">
        <v>-1237200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-1237200</v>
      </c>
      <c r="Y26" s="19">
        <v>1237200</v>
      </c>
      <c r="Z26" s="20">
        <v>-100</v>
      </c>
      <c r="AA26" s="21">
        <v>-1237200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-4100000</v>
      </c>
      <c r="F27" s="27">
        <f t="shared" si="1"/>
        <v>-1237200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-1237200</v>
      </c>
      <c r="Y27" s="27">
        <f t="shared" si="1"/>
        <v>1237200</v>
      </c>
      <c r="Z27" s="28">
        <f>+IF(X27&lt;&gt;0,+(Y27/X27)*100,0)</f>
        <v>-100</v>
      </c>
      <c r="AA27" s="29">
        <f>SUM(AA21:AA26)</f>
        <v>-1237200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-505133</v>
      </c>
      <c r="F35" s="19">
        <v>-443561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-443561</v>
      </c>
      <c r="Y35" s="19">
        <v>443561</v>
      </c>
      <c r="Z35" s="20">
        <v>-100</v>
      </c>
      <c r="AA35" s="21">
        <v>-443561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-505133</v>
      </c>
      <c r="F36" s="27">
        <f t="shared" si="2"/>
        <v>-443561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-443561</v>
      </c>
      <c r="Y36" s="27">
        <f t="shared" si="2"/>
        <v>443561</v>
      </c>
      <c r="Z36" s="28">
        <f>+IF(X36&lt;&gt;0,+(Y36/X36)*100,0)</f>
        <v>-100</v>
      </c>
      <c r="AA36" s="29">
        <f>SUM(AA31:AA35)</f>
        <v>-443561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-13178491</v>
      </c>
      <c r="D38" s="31">
        <f>+D17+D27+D36</f>
        <v>0</v>
      </c>
      <c r="E38" s="32">
        <f t="shared" si="3"/>
        <v>-17770144</v>
      </c>
      <c r="F38" s="33">
        <f t="shared" si="3"/>
        <v>-15508459</v>
      </c>
      <c r="G38" s="33">
        <f t="shared" si="3"/>
        <v>22418470</v>
      </c>
      <c r="H38" s="33">
        <f t="shared" si="3"/>
        <v>-4750877</v>
      </c>
      <c r="I38" s="33">
        <f t="shared" si="3"/>
        <v>-18134575</v>
      </c>
      <c r="J38" s="33">
        <f t="shared" si="3"/>
        <v>-466982</v>
      </c>
      <c r="K38" s="33">
        <f t="shared" si="3"/>
        <v>1884810</v>
      </c>
      <c r="L38" s="33">
        <f t="shared" si="3"/>
        <v>-1896977</v>
      </c>
      <c r="M38" s="33">
        <f t="shared" si="3"/>
        <v>2680967</v>
      </c>
      <c r="N38" s="33">
        <f t="shared" si="3"/>
        <v>2668800</v>
      </c>
      <c r="O38" s="33">
        <f t="shared" si="3"/>
        <v>966496</v>
      </c>
      <c r="P38" s="33">
        <f t="shared" si="3"/>
        <v>-3703448</v>
      </c>
      <c r="Q38" s="33">
        <f t="shared" si="3"/>
        <v>10513200</v>
      </c>
      <c r="R38" s="33">
        <f t="shared" si="3"/>
        <v>7776248</v>
      </c>
      <c r="S38" s="33">
        <f t="shared" si="3"/>
        <v>819616</v>
      </c>
      <c r="T38" s="33">
        <f t="shared" si="3"/>
        <v>2124000</v>
      </c>
      <c r="U38" s="33">
        <f t="shared" si="3"/>
        <v>-3535531</v>
      </c>
      <c r="V38" s="33">
        <f t="shared" si="3"/>
        <v>-591915</v>
      </c>
      <c r="W38" s="33">
        <f t="shared" si="3"/>
        <v>9386151</v>
      </c>
      <c r="X38" s="33">
        <f t="shared" si="3"/>
        <v>-15508459</v>
      </c>
      <c r="Y38" s="33">
        <f t="shared" si="3"/>
        <v>24894610</v>
      </c>
      <c r="Z38" s="34">
        <f>+IF(X38&lt;&gt;0,+(Y38/X38)*100,0)</f>
        <v>-160.52278308244553</v>
      </c>
      <c r="AA38" s="35">
        <f>+AA17+AA27+AA36</f>
        <v>-15508459</v>
      </c>
    </row>
    <row r="39" spans="1:27" ht="13.5">
      <c r="A39" s="22" t="s">
        <v>59</v>
      </c>
      <c r="B39" s="16"/>
      <c r="C39" s="31"/>
      <c r="D39" s="31"/>
      <c r="E39" s="32">
        <v>2464248</v>
      </c>
      <c r="F39" s="33">
        <v>923000</v>
      </c>
      <c r="G39" s="33">
        <v>613005</v>
      </c>
      <c r="H39" s="33">
        <v>23031475</v>
      </c>
      <c r="I39" s="33">
        <v>18280598</v>
      </c>
      <c r="J39" s="33">
        <v>613005</v>
      </c>
      <c r="K39" s="33">
        <v>146023</v>
      </c>
      <c r="L39" s="33">
        <v>2030833</v>
      </c>
      <c r="M39" s="33">
        <v>133856</v>
      </c>
      <c r="N39" s="33">
        <v>146023</v>
      </c>
      <c r="O39" s="33">
        <v>2814823</v>
      </c>
      <c r="P39" s="33">
        <v>3781319</v>
      </c>
      <c r="Q39" s="33">
        <v>77871</v>
      </c>
      <c r="R39" s="33">
        <v>2814823</v>
      </c>
      <c r="S39" s="33">
        <v>10591071</v>
      </c>
      <c r="T39" s="33">
        <v>11410687</v>
      </c>
      <c r="U39" s="33">
        <v>13534687</v>
      </c>
      <c r="V39" s="33">
        <v>10591071</v>
      </c>
      <c r="W39" s="33">
        <v>613005</v>
      </c>
      <c r="X39" s="33">
        <v>923000</v>
      </c>
      <c r="Y39" s="33">
        <v>-309995</v>
      </c>
      <c r="Z39" s="34">
        <v>-33.59</v>
      </c>
      <c r="AA39" s="35">
        <v>923000</v>
      </c>
    </row>
    <row r="40" spans="1:27" ht="13.5">
      <c r="A40" s="41" t="s">
        <v>60</v>
      </c>
      <c r="B40" s="42"/>
      <c r="C40" s="43">
        <v>-13178491</v>
      </c>
      <c r="D40" s="43"/>
      <c r="E40" s="44">
        <v>-15305898</v>
      </c>
      <c r="F40" s="45">
        <v>-14585459</v>
      </c>
      <c r="G40" s="45">
        <v>23031475</v>
      </c>
      <c r="H40" s="45">
        <v>18280598</v>
      </c>
      <c r="I40" s="45">
        <v>146023</v>
      </c>
      <c r="J40" s="45">
        <v>146023</v>
      </c>
      <c r="K40" s="45">
        <v>2030833</v>
      </c>
      <c r="L40" s="45">
        <v>133856</v>
      </c>
      <c r="M40" s="45">
        <v>2814823</v>
      </c>
      <c r="N40" s="45">
        <v>2814823</v>
      </c>
      <c r="O40" s="45">
        <v>3781319</v>
      </c>
      <c r="P40" s="45">
        <v>77871</v>
      </c>
      <c r="Q40" s="45">
        <v>10591071</v>
      </c>
      <c r="R40" s="45">
        <v>3781319</v>
      </c>
      <c r="S40" s="45">
        <v>11410687</v>
      </c>
      <c r="T40" s="45">
        <v>13534687</v>
      </c>
      <c r="U40" s="45">
        <v>9999156</v>
      </c>
      <c r="V40" s="45">
        <v>9999156</v>
      </c>
      <c r="W40" s="45">
        <v>9999156</v>
      </c>
      <c r="X40" s="45">
        <v>-14585459</v>
      </c>
      <c r="Y40" s="45">
        <v>24584615</v>
      </c>
      <c r="Z40" s="46">
        <v>-168.56</v>
      </c>
      <c r="AA40" s="47">
        <v>-14585459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6566401</v>
      </c>
      <c r="D6" s="17"/>
      <c r="E6" s="18">
        <v>8134980</v>
      </c>
      <c r="F6" s="19">
        <v>8245001</v>
      </c>
      <c r="G6" s="19">
        <v>219090</v>
      </c>
      <c r="H6" s="19">
        <v>737556</v>
      </c>
      <c r="I6" s="19">
        <v>1190145</v>
      </c>
      <c r="J6" s="19">
        <v>2146791</v>
      </c>
      <c r="K6" s="19">
        <v>940197</v>
      </c>
      <c r="L6" s="19">
        <v>1732287</v>
      </c>
      <c r="M6" s="19">
        <v>689278</v>
      </c>
      <c r="N6" s="19">
        <v>3361762</v>
      </c>
      <c r="O6" s="19">
        <v>364947</v>
      </c>
      <c r="P6" s="19">
        <v>547865</v>
      </c>
      <c r="Q6" s="19">
        <v>579281</v>
      </c>
      <c r="R6" s="19">
        <v>1492093</v>
      </c>
      <c r="S6" s="19">
        <v>627458</v>
      </c>
      <c r="T6" s="19">
        <v>664527</v>
      </c>
      <c r="U6" s="19">
        <v>201715</v>
      </c>
      <c r="V6" s="19">
        <v>1493700</v>
      </c>
      <c r="W6" s="19">
        <v>8494346</v>
      </c>
      <c r="X6" s="19">
        <v>8245001</v>
      </c>
      <c r="Y6" s="19">
        <v>249345</v>
      </c>
      <c r="Z6" s="20">
        <v>3.02</v>
      </c>
      <c r="AA6" s="21">
        <v>8245001</v>
      </c>
    </row>
    <row r="7" spans="1:27" ht="13.5">
      <c r="A7" s="22" t="s">
        <v>34</v>
      </c>
      <c r="B7" s="16"/>
      <c r="C7" s="17">
        <v>18942640</v>
      </c>
      <c r="D7" s="17"/>
      <c r="E7" s="18">
        <v>25225841</v>
      </c>
      <c r="F7" s="19">
        <v>25225833</v>
      </c>
      <c r="G7" s="19">
        <v>1296026</v>
      </c>
      <c r="H7" s="19">
        <v>1742342</v>
      </c>
      <c r="I7" s="19">
        <v>1822226</v>
      </c>
      <c r="J7" s="19">
        <v>4860594</v>
      </c>
      <c r="K7" s="19">
        <v>1638133</v>
      </c>
      <c r="L7" s="19">
        <v>1471243</v>
      </c>
      <c r="M7" s="19">
        <v>1818952</v>
      </c>
      <c r="N7" s="19">
        <v>4928328</v>
      </c>
      <c r="O7" s="19">
        <v>1476464</v>
      </c>
      <c r="P7" s="19">
        <v>1517153</v>
      </c>
      <c r="Q7" s="19">
        <v>1863297</v>
      </c>
      <c r="R7" s="19">
        <v>4856914</v>
      </c>
      <c r="S7" s="19">
        <v>1510739</v>
      </c>
      <c r="T7" s="19">
        <v>2005373</v>
      </c>
      <c r="U7" s="19">
        <v>1813117</v>
      </c>
      <c r="V7" s="19">
        <v>5329229</v>
      </c>
      <c r="W7" s="19">
        <v>19975065</v>
      </c>
      <c r="X7" s="19">
        <v>25225833</v>
      </c>
      <c r="Y7" s="19">
        <v>-5250768</v>
      </c>
      <c r="Z7" s="20">
        <v>-20.82</v>
      </c>
      <c r="AA7" s="21">
        <v>25225833</v>
      </c>
    </row>
    <row r="8" spans="1:27" ht="13.5">
      <c r="A8" s="22" t="s">
        <v>35</v>
      </c>
      <c r="B8" s="16"/>
      <c r="C8" s="17">
        <v>2890932</v>
      </c>
      <c r="D8" s="17"/>
      <c r="E8" s="18">
        <v>4967304</v>
      </c>
      <c r="F8" s="19">
        <v>4967309</v>
      </c>
      <c r="G8" s="19">
        <v>1603687</v>
      </c>
      <c r="H8" s="19">
        <v>886757</v>
      </c>
      <c r="I8" s="19">
        <v>760562</v>
      </c>
      <c r="J8" s="19">
        <v>3251006</v>
      </c>
      <c r="K8" s="19">
        <v>2647862</v>
      </c>
      <c r="L8" s="19">
        <v>775156</v>
      </c>
      <c r="M8" s="19">
        <v>865302</v>
      </c>
      <c r="N8" s="19">
        <v>4288320</v>
      </c>
      <c r="O8" s="19">
        <v>802946</v>
      </c>
      <c r="P8" s="19">
        <v>1122566</v>
      </c>
      <c r="Q8" s="19">
        <v>1403491</v>
      </c>
      <c r="R8" s="19">
        <v>3329003</v>
      </c>
      <c r="S8" s="19">
        <v>828116</v>
      </c>
      <c r="T8" s="19">
        <v>1531640</v>
      </c>
      <c r="U8" s="19">
        <v>772933</v>
      </c>
      <c r="V8" s="19">
        <v>3132689</v>
      </c>
      <c r="W8" s="19">
        <v>14001018</v>
      </c>
      <c r="X8" s="19">
        <v>4967309</v>
      </c>
      <c r="Y8" s="19">
        <v>9033709</v>
      </c>
      <c r="Z8" s="20">
        <v>181.86</v>
      </c>
      <c r="AA8" s="21">
        <v>4967309</v>
      </c>
    </row>
    <row r="9" spans="1:27" ht="13.5">
      <c r="A9" s="22" t="s">
        <v>36</v>
      </c>
      <c r="B9" s="16"/>
      <c r="C9" s="17">
        <v>19027000</v>
      </c>
      <c r="D9" s="17"/>
      <c r="E9" s="18">
        <v>17550996</v>
      </c>
      <c r="F9" s="19">
        <v>17551000</v>
      </c>
      <c r="G9" s="19">
        <v>5624140</v>
      </c>
      <c r="H9" s="19">
        <v>250220</v>
      </c>
      <c r="I9" s="19">
        <v>140</v>
      </c>
      <c r="J9" s="19">
        <v>5874500</v>
      </c>
      <c r="K9" s="19">
        <v>465</v>
      </c>
      <c r="L9" s="19">
        <v>450000</v>
      </c>
      <c r="M9" s="19">
        <v>4502723</v>
      </c>
      <c r="N9" s="19">
        <v>4953188</v>
      </c>
      <c r="O9" s="19">
        <v>140</v>
      </c>
      <c r="P9" s="19">
        <v>20140</v>
      </c>
      <c r="Q9" s="19">
        <v>3675140</v>
      </c>
      <c r="R9" s="19">
        <v>3695420</v>
      </c>
      <c r="S9" s="19"/>
      <c r="T9" s="19">
        <v>140</v>
      </c>
      <c r="U9" s="19">
        <v>140</v>
      </c>
      <c r="V9" s="19">
        <v>280</v>
      </c>
      <c r="W9" s="19">
        <v>14523388</v>
      </c>
      <c r="X9" s="19">
        <v>17551000</v>
      </c>
      <c r="Y9" s="19">
        <v>-3027612</v>
      </c>
      <c r="Z9" s="20">
        <v>-17.25</v>
      </c>
      <c r="AA9" s="21">
        <v>17551000</v>
      </c>
    </row>
    <row r="10" spans="1:27" ht="13.5">
      <c r="A10" s="22" t="s">
        <v>37</v>
      </c>
      <c r="B10" s="16"/>
      <c r="C10" s="17">
        <v>5202000</v>
      </c>
      <c r="D10" s="17"/>
      <c r="E10" s="18">
        <v>24357996</v>
      </c>
      <c r="F10" s="19">
        <v>8501000</v>
      </c>
      <c r="G10" s="19">
        <v>3500000</v>
      </c>
      <c r="H10" s="19"/>
      <c r="I10" s="19"/>
      <c r="J10" s="19">
        <v>3500000</v>
      </c>
      <c r="K10" s="19"/>
      <c r="L10" s="19"/>
      <c r="M10" s="19">
        <v>4500000</v>
      </c>
      <c r="N10" s="19">
        <v>4500000</v>
      </c>
      <c r="O10" s="19"/>
      <c r="P10" s="19"/>
      <c r="Q10" s="19">
        <v>501000</v>
      </c>
      <c r="R10" s="19">
        <v>501000</v>
      </c>
      <c r="S10" s="19"/>
      <c r="T10" s="19"/>
      <c r="U10" s="19"/>
      <c r="V10" s="19"/>
      <c r="W10" s="19">
        <v>8501000</v>
      </c>
      <c r="X10" s="19">
        <v>8501000</v>
      </c>
      <c r="Y10" s="19"/>
      <c r="Z10" s="20"/>
      <c r="AA10" s="21">
        <v>8501000</v>
      </c>
    </row>
    <row r="11" spans="1:27" ht="13.5">
      <c r="A11" s="22" t="s">
        <v>38</v>
      </c>
      <c r="B11" s="16"/>
      <c r="C11" s="17">
        <v>390007</v>
      </c>
      <c r="D11" s="17"/>
      <c r="E11" s="18">
        <v>2238565</v>
      </c>
      <c r="F11" s="19">
        <v>2239550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2239550</v>
      </c>
      <c r="Y11" s="19">
        <v>-2239550</v>
      </c>
      <c r="Z11" s="20">
        <v>-100</v>
      </c>
      <c r="AA11" s="21">
        <v>2239550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-47621234</v>
      </c>
      <c r="D14" s="17"/>
      <c r="E14" s="18">
        <v>-53847347</v>
      </c>
      <c r="F14" s="19">
        <v>-55700393</v>
      </c>
      <c r="G14" s="19">
        <v>-11833020</v>
      </c>
      <c r="H14" s="19">
        <v>-2716565</v>
      </c>
      <c r="I14" s="19">
        <v>-4419965</v>
      </c>
      <c r="J14" s="19">
        <v>-18969550</v>
      </c>
      <c r="K14" s="19">
        <v>-4104847</v>
      </c>
      <c r="L14" s="19">
        <v>-3228107</v>
      </c>
      <c r="M14" s="19">
        <v>-9756216</v>
      </c>
      <c r="N14" s="19">
        <v>-17089170</v>
      </c>
      <c r="O14" s="19">
        <v>-2240417</v>
      </c>
      <c r="P14" s="19">
        <v>-3180456</v>
      </c>
      <c r="Q14" s="19">
        <v>-6928791</v>
      </c>
      <c r="R14" s="19">
        <v>-12349664</v>
      </c>
      <c r="S14" s="19">
        <v>-2152980</v>
      </c>
      <c r="T14" s="19">
        <v>-4033162</v>
      </c>
      <c r="U14" s="19">
        <v>-1789652</v>
      </c>
      <c r="V14" s="19">
        <v>-7975794</v>
      </c>
      <c r="W14" s="19">
        <v>-56384178</v>
      </c>
      <c r="X14" s="19">
        <v>-55700393</v>
      </c>
      <c r="Y14" s="19">
        <v>-683785</v>
      </c>
      <c r="Z14" s="20">
        <v>1.23</v>
      </c>
      <c r="AA14" s="21">
        <v>-55700393</v>
      </c>
    </row>
    <row r="15" spans="1:27" ht="13.5">
      <c r="A15" s="22" t="s">
        <v>42</v>
      </c>
      <c r="B15" s="16"/>
      <c r="C15" s="17">
        <v>-94500</v>
      </c>
      <c r="D15" s="17"/>
      <c r="E15" s="18">
        <v>-1508292</v>
      </c>
      <c r="F15" s="19">
        <v>-1494597</v>
      </c>
      <c r="G15" s="19">
        <v>-6240</v>
      </c>
      <c r="H15" s="19">
        <v>-39</v>
      </c>
      <c r="I15" s="19">
        <v>-208</v>
      </c>
      <c r="J15" s="19">
        <v>-6487</v>
      </c>
      <c r="K15" s="19">
        <v>-864</v>
      </c>
      <c r="L15" s="19">
        <v>-400</v>
      </c>
      <c r="M15" s="19"/>
      <c r="N15" s="19">
        <v>-1264</v>
      </c>
      <c r="O15" s="19">
        <v>-12</v>
      </c>
      <c r="P15" s="19"/>
      <c r="Q15" s="19">
        <v>-8691</v>
      </c>
      <c r="R15" s="19">
        <v>-8703</v>
      </c>
      <c r="S15" s="19">
        <v>-316</v>
      </c>
      <c r="T15" s="19">
        <v>-81</v>
      </c>
      <c r="U15" s="19">
        <v>-40592</v>
      </c>
      <c r="V15" s="19">
        <v>-40989</v>
      </c>
      <c r="W15" s="19">
        <v>-57443</v>
      </c>
      <c r="X15" s="19">
        <v>-1494597</v>
      </c>
      <c r="Y15" s="19">
        <v>1437154</v>
      </c>
      <c r="Z15" s="20">
        <v>-96.16</v>
      </c>
      <c r="AA15" s="21">
        <v>-1494597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5303246</v>
      </c>
      <c r="D17" s="25">
        <f>SUM(D6:D16)</f>
        <v>0</v>
      </c>
      <c r="E17" s="26">
        <f t="shared" si="0"/>
        <v>27120043</v>
      </c>
      <c r="F17" s="27">
        <f t="shared" si="0"/>
        <v>9534703</v>
      </c>
      <c r="G17" s="27">
        <f t="shared" si="0"/>
        <v>403683</v>
      </c>
      <c r="H17" s="27">
        <f t="shared" si="0"/>
        <v>900271</v>
      </c>
      <c r="I17" s="27">
        <f t="shared" si="0"/>
        <v>-647100</v>
      </c>
      <c r="J17" s="27">
        <f t="shared" si="0"/>
        <v>656854</v>
      </c>
      <c r="K17" s="27">
        <f t="shared" si="0"/>
        <v>1120946</v>
      </c>
      <c r="L17" s="27">
        <f t="shared" si="0"/>
        <v>1200179</v>
      </c>
      <c r="M17" s="27">
        <f t="shared" si="0"/>
        <v>2620039</v>
      </c>
      <c r="N17" s="27">
        <f t="shared" si="0"/>
        <v>4941164</v>
      </c>
      <c r="O17" s="27">
        <f t="shared" si="0"/>
        <v>404068</v>
      </c>
      <c r="P17" s="27">
        <f t="shared" si="0"/>
        <v>27268</v>
      </c>
      <c r="Q17" s="27">
        <f t="shared" si="0"/>
        <v>1084727</v>
      </c>
      <c r="R17" s="27">
        <f t="shared" si="0"/>
        <v>1516063</v>
      </c>
      <c r="S17" s="27">
        <f t="shared" si="0"/>
        <v>813017</v>
      </c>
      <c r="T17" s="27">
        <f t="shared" si="0"/>
        <v>168437</v>
      </c>
      <c r="U17" s="27">
        <f t="shared" si="0"/>
        <v>957661</v>
      </c>
      <c r="V17" s="27">
        <f t="shared" si="0"/>
        <v>1939115</v>
      </c>
      <c r="W17" s="27">
        <f t="shared" si="0"/>
        <v>9053196</v>
      </c>
      <c r="X17" s="27">
        <f t="shared" si="0"/>
        <v>9534703</v>
      </c>
      <c r="Y17" s="27">
        <f t="shared" si="0"/>
        <v>-481507</v>
      </c>
      <c r="Z17" s="28">
        <f>+IF(X17&lt;&gt;0,+(Y17/X17)*100,0)</f>
        <v>-5.050047180284483</v>
      </c>
      <c r="AA17" s="29">
        <f>SUM(AA6:AA16)</f>
        <v>9534703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3176600</v>
      </c>
      <c r="F21" s="19">
        <v>3176600</v>
      </c>
      <c r="G21" s="36">
        <v>28862</v>
      </c>
      <c r="H21" s="36">
        <v>10500</v>
      </c>
      <c r="I21" s="36">
        <v>5400</v>
      </c>
      <c r="J21" s="19">
        <v>44762</v>
      </c>
      <c r="K21" s="36">
        <v>1129</v>
      </c>
      <c r="L21" s="36">
        <v>9379</v>
      </c>
      <c r="M21" s="19">
        <v>7013</v>
      </c>
      <c r="N21" s="36">
        <v>17521</v>
      </c>
      <c r="O21" s="36">
        <v>5940</v>
      </c>
      <c r="P21" s="36">
        <v>156005</v>
      </c>
      <c r="Q21" s="19">
        <v>19000</v>
      </c>
      <c r="R21" s="36">
        <v>180945</v>
      </c>
      <c r="S21" s="36">
        <v>2000</v>
      </c>
      <c r="T21" s="19">
        <v>206454</v>
      </c>
      <c r="U21" s="36">
        <v>1140551</v>
      </c>
      <c r="V21" s="36">
        <v>1349005</v>
      </c>
      <c r="W21" s="36">
        <v>1592233</v>
      </c>
      <c r="X21" s="19">
        <v>3176600</v>
      </c>
      <c r="Y21" s="36">
        <v>-1584367</v>
      </c>
      <c r="Z21" s="37">
        <v>-49.88</v>
      </c>
      <c r="AA21" s="38">
        <v>3176600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10814</v>
      </c>
      <c r="F23" s="19">
        <v>10814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10814</v>
      </c>
      <c r="Y23" s="36">
        <v>-10814</v>
      </c>
      <c r="Z23" s="37">
        <v>-100</v>
      </c>
      <c r="AA23" s="38">
        <v>10814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-5975259</v>
      </c>
      <c r="D26" s="17"/>
      <c r="E26" s="18">
        <v>-28279880</v>
      </c>
      <c r="F26" s="19">
        <v>-8601002</v>
      </c>
      <c r="G26" s="19">
        <v>-234215</v>
      </c>
      <c r="H26" s="19">
        <v>-42296</v>
      </c>
      <c r="I26" s="19">
        <v>-1814</v>
      </c>
      <c r="J26" s="19">
        <v>-278325</v>
      </c>
      <c r="K26" s="19">
        <v>-842718</v>
      </c>
      <c r="L26" s="19">
        <v>-1009970</v>
      </c>
      <c r="M26" s="19">
        <v>-2301220</v>
      </c>
      <c r="N26" s="19">
        <v>-4153908</v>
      </c>
      <c r="O26" s="19">
        <v>-364383</v>
      </c>
      <c r="P26" s="19">
        <v>-22526</v>
      </c>
      <c r="Q26" s="19">
        <v>-853229</v>
      </c>
      <c r="R26" s="19">
        <v>-1240138</v>
      </c>
      <c r="S26" s="19">
        <v>-697976</v>
      </c>
      <c r="T26" s="19">
        <v>-268222</v>
      </c>
      <c r="U26" s="19">
        <v>-2299681</v>
      </c>
      <c r="V26" s="19">
        <v>-3265879</v>
      </c>
      <c r="W26" s="19">
        <v>-8938250</v>
      </c>
      <c r="X26" s="19">
        <v>-8601002</v>
      </c>
      <c r="Y26" s="19">
        <v>-337248</v>
      </c>
      <c r="Z26" s="20">
        <v>3.92</v>
      </c>
      <c r="AA26" s="21">
        <v>-8601002</v>
      </c>
    </row>
    <row r="27" spans="1:27" ht="13.5">
      <c r="A27" s="23" t="s">
        <v>51</v>
      </c>
      <c r="B27" s="24"/>
      <c r="C27" s="25">
        <f aca="true" t="shared" si="1" ref="C27:Y27">SUM(C21:C26)</f>
        <v>-5975259</v>
      </c>
      <c r="D27" s="25">
        <f>SUM(D21:D26)</f>
        <v>0</v>
      </c>
      <c r="E27" s="26">
        <f t="shared" si="1"/>
        <v>-25092466</v>
      </c>
      <c r="F27" s="27">
        <f t="shared" si="1"/>
        <v>-5413588</v>
      </c>
      <c r="G27" s="27">
        <f t="shared" si="1"/>
        <v>-205353</v>
      </c>
      <c r="H27" s="27">
        <f t="shared" si="1"/>
        <v>-31796</v>
      </c>
      <c r="I27" s="27">
        <f t="shared" si="1"/>
        <v>3586</v>
      </c>
      <c r="J27" s="27">
        <f t="shared" si="1"/>
        <v>-233563</v>
      </c>
      <c r="K27" s="27">
        <f t="shared" si="1"/>
        <v>-841589</v>
      </c>
      <c r="L27" s="27">
        <f t="shared" si="1"/>
        <v>-1000591</v>
      </c>
      <c r="M27" s="27">
        <f t="shared" si="1"/>
        <v>-2294207</v>
      </c>
      <c r="N27" s="27">
        <f t="shared" si="1"/>
        <v>-4136387</v>
      </c>
      <c r="O27" s="27">
        <f t="shared" si="1"/>
        <v>-358443</v>
      </c>
      <c r="P27" s="27">
        <f t="shared" si="1"/>
        <v>133479</v>
      </c>
      <c r="Q27" s="27">
        <f t="shared" si="1"/>
        <v>-834229</v>
      </c>
      <c r="R27" s="27">
        <f t="shared" si="1"/>
        <v>-1059193</v>
      </c>
      <c r="S27" s="27">
        <f t="shared" si="1"/>
        <v>-695976</v>
      </c>
      <c r="T27" s="27">
        <f t="shared" si="1"/>
        <v>-61768</v>
      </c>
      <c r="U27" s="27">
        <f t="shared" si="1"/>
        <v>-1159130</v>
      </c>
      <c r="V27" s="27">
        <f t="shared" si="1"/>
        <v>-1916874</v>
      </c>
      <c r="W27" s="27">
        <f t="shared" si="1"/>
        <v>-7346017</v>
      </c>
      <c r="X27" s="27">
        <f t="shared" si="1"/>
        <v>-5413588</v>
      </c>
      <c r="Y27" s="27">
        <f t="shared" si="1"/>
        <v>-1932429</v>
      </c>
      <c r="Z27" s="28">
        <f>+IF(X27&lt;&gt;0,+(Y27/X27)*100,0)</f>
        <v>35.69590075934851</v>
      </c>
      <c r="AA27" s="29">
        <f>SUM(AA21:AA26)</f>
        <v>-5413588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35531</v>
      </c>
      <c r="D33" s="17"/>
      <c r="E33" s="18">
        <v>59665</v>
      </c>
      <c r="F33" s="19">
        <v>59665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59665</v>
      </c>
      <c r="Y33" s="19">
        <v>-59665</v>
      </c>
      <c r="Z33" s="20">
        <v>-100</v>
      </c>
      <c r="AA33" s="21">
        <v>59665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-709956</v>
      </c>
      <c r="D35" s="17"/>
      <c r="E35" s="18">
        <v>-1444548</v>
      </c>
      <c r="F35" s="19">
        <v>-1444549</v>
      </c>
      <c r="G35" s="19">
        <v>-26919</v>
      </c>
      <c r="H35" s="19">
        <v>-127260</v>
      </c>
      <c r="I35" s="19">
        <v>-173275</v>
      </c>
      <c r="J35" s="19">
        <v>-327454</v>
      </c>
      <c r="K35" s="19">
        <v>-189036</v>
      </c>
      <c r="L35" s="19">
        <v>-173036</v>
      </c>
      <c r="M35" s="19">
        <v>-173036</v>
      </c>
      <c r="N35" s="19">
        <v>-535108</v>
      </c>
      <c r="O35" s="19">
        <v>-173036</v>
      </c>
      <c r="P35" s="19">
        <v>-173036</v>
      </c>
      <c r="Q35" s="19">
        <v>-173036</v>
      </c>
      <c r="R35" s="19">
        <v>-519108</v>
      </c>
      <c r="S35" s="19">
        <v>-156143</v>
      </c>
      <c r="T35" s="19">
        <v>-145990</v>
      </c>
      <c r="U35" s="19">
        <v>-145990</v>
      </c>
      <c r="V35" s="19">
        <v>-448123</v>
      </c>
      <c r="W35" s="19">
        <v>-1829793</v>
      </c>
      <c r="X35" s="19">
        <v>-1444549</v>
      </c>
      <c r="Y35" s="19">
        <v>-385244</v>
      </c>
      <c r="Z35" s="20">
        <v>26.67</v>
      </c>
      <c r="AA35" s="21">
        <v>-1444549</v>
      </c>
    </row>
    <row r="36" spans="1:27" ht="13.5">
      <c r="A36" s="23" t="s">
        <v>57</v>
      </c>
      <c r="B36" s="24"/>
      <c r="C36" s="25">
        <f aca="true" t="shared" si="2" ref="C36:Y36">SUM(C31:C35)</f>
        <v>-674425</v>
      </c>
      <c r="D36" s="25">
        <f>SUM(D31:D35)</f>
        <v>0</v>
      </c>
      <c r="E36" s="26">
        <f t="shared" si="2"/>
        <v>-1384883</v>
      </c>
      <c r="F36" s="27">
        <f t="shared" si="2"/>
        <v>-1384884</v>
      </c>
      <c r="G36" s="27">
        <f t="shared" si="2"/>
        <v>-26919</v>
      </c>
      <c r="H36" s="27">
        <f t="shared" si="2"/>
        <v>-127260</v>
      </c>
      <c r="I36" s="27">
        <f t="shared" si="2"/>
        <v>-173275</v>
      </c>
      <c r="J36" s="27">
        <f t="shared" si="2"/>
        <v>-327454</v>
      </c>
      <c r="K36" s="27">
        <f t="shared" si="2"/>
        <v>-189036</v>
      </c>
      <c r="L36" s="27">
        <f t="shared" si="2"/>
        <v>-173036</v>
      </c>
      <c r="M36" s="27">
        <f t="shared" si="2"/>
        <v>-173036</v>
      </c>
      <c r="N36" s="27">
        <f t="shared" si="2"/>
        <v>-535108</v>
      </c>
      <c r="O36" s="27">
        <f t="shared" si="2"/>
        <v>-173036</v>
      </c>
      <c r="P36" s="27">
        <f t="shared" si="2"/>
        <v>-173036</v>
      </c>
      <c r="Q36" s="27">
        <f t="shared" si="2"/>
        <v>-173036</v>
      </c>
      <c r="R36" s="27">
        <f t="shared" si="2"/>
        <v>-519108</v>
      </c>
      <c r="S36" s="27">
        <f t="shared" si="2"/>
        <v>-156143</v>
      </c>
      <c r="T36" s="27">
        <f t="shared" si="2"/>
        <v>-145990</v>
      </c>
      <c r="U36" s="27">
        <f t="shared" si="2"/>
        <v>-145990</v>
      </c>
      <c r="V36" s="27">
        <f t="shared" si="2"/>
        <v>-448123</v>
      </c>
      <c r="W36" s="27">
        <f t="shared" si="2"/>
        <v>-1829793</v>
      </c>
      <c r="X36" s="27">
        <f t="shared" si="2"/>
        <v>-1384884</v>
      </c>
      <c r="Y36" s="27">
        <f t="shared" si="2"/>
        <v>-444909</v>
      </c>
      <c r="Z36" s="28">
        <f>+IF(X36&lt;&gt;0,+(Y36/X36)*100,0)</f>
        <v>32.12608420633064</v>
      </c>
      <c r="AA36" s="29">
        <f>SUM(AA31:AA35)</f>
        <v>-1384884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-1346438</v>
      </c>
      <c r="D38" s="31">
        <f>+D17+D27+D36</f>
        <v>0</v>
      </c>
      <c r="E38" s="32">
        <f t="shared" si="3"/>
        <v>642694</v>
      </c>
      <c r="F38" s="33">
        <f t="shared" si="3"/>
        <v>2736231</v>
      </c>
      <c r="G38" s="33">
        <f t="shared" si="3"/>
        <v>171411</v>
      </c>
      <c r="H38" s="33">
        <f t="shared" si="3"/>
        <v>741215</v>
      </c>
      <c r="I38" s="33">
        <f t="shared" si="3"/>
        <v>-816789</v>
      </c>
      <c r="J38" s="33">
        <f t="shared" si="3"/>
        <v>95837</v>
      </c>
      <c r="K38" s="33">
        <f t="shared" si="3"/>
        <v>90321</v>
      </c>
      <c r="L38" s="33">
        <f t="shared" si="3"/>
        <v>26552</v>
      </c>
      <c r="M38" s="33">
        <f t="shared" si="3"/>
        <v>152796</v>
      </c>
      <c r="N38" s="33">
        <f t="shared" si="3"/>
        <v>269669</v>
      </c>
      <c r="O38" s="33">
        <f t="shared" si="3"/>
        <v>-127411</v>
      </c>
      <c r="P38" s="33">
        <f t="shared" si="3"/>
        <v>-12289</v>
      </c>
      <c r="Q38" s="33">
        <f t="shared" si="3"/>
        <v>77462</v>
      </c>
      <c r="R38" s="33">
        <f t="shared" si="3"/>
        <v>-62238</v>
      </c>
      <c r="S38" s="33">
        <f t="shared" si="3"/>
        <v>-39102</v>
      </c>
      <c r="T38" s="33">
        <f t="shared" si="3"/>
        <v>-39321</v>
      </c>
      <c r="U38" s="33">
        <f t="shared" si="3"/>
        <v>-347459</v>
      </c>
      <c r="V38" s="33">
        <f t="shared" si="3"/>
        <v>-425882</v>
      </c>
      <c r="W38" s="33">
        <f t="shared" si="3"/>
        <v>-122614</v>
      </c>
      <c r="X38" s="33">
        <f t="shared" si="3"/>
        <v>2736231</v>
      </c>
      <c r="Y38" s="33">
        <f t="shared" si="3"/>
        <v>-2858845</v>
      </c>
      <c r="Z38" s="34">
        <f>+IF(X38&lt;&gt;0,+(Y38/X38)*100,0)</f>
        <v>-104.48112750714395</v>
      </c>
      <c r="AA38" s="35">
        <f>+AA17+AA27+AA36</f>
        <v>2736231</v>
      </c>
    </row>
    <row r="39" spans="1:27" ht="13.5">
      <c r="A39" s="22" t="s">
        <v>59</v>
      </c>
      <c r="B39" s="16"/>
      <c r="C39" s="31">
        <v>3641680</v>
      </c>
      <c r="D39" s="31"/>
      <c r="E39" s="32">
        <v>1294531</v>
      </c>
      <c r="F39" s="33">
        <v>3589775</v>
      </c>
      <c r="G39" s="33">
        <v>358998</v>
      </c>
      <c r="H39" s="33">
        <v>530409</v>
      </c>
      <c r="I39" s="33">
        <v>1271624</v>
      </c>
      <c r="J39" s="33">
        <v>358998</v>
      </c>
      <c r="K39" s="33">
        <v>454835</v>
      </c>
      <c r="L39" s="33">
        <v>545156</v>
      </c>
      <c r="M39" s="33">
        <v>571708</v>
      </c>
      <c r="N39" s="33">
        <v>454835</v>
      </c>
      <c r="O39" s="33">
        <v>724504</v>
      </c>
      <c r="P39" s="33">
        <v>597093</v>
      </c>
      <c r="Q39" s="33">
        <v>584804</v>
      </c>
      <c r="R39" s="33">
        <v>724504</v>
      </c>
      <c r="S39" s="33">
        <v>662266</v>
      </c>
      <c r="T39" s="33">
        <v>623164</v>
      </c>
      <c r="U39" s="33">
        <v>583843</v>
      </c>
      <c r="V39" s="33">
        <v>662266</v>
      </c>
      <c r="W39" s="33">
        <v>358998</v>
      </c>
      <c r="X39" s="33">
        <v>3589775</v>
      </c>
      <c r="Y39" s="33">
        <v>-3230777</v>
      </c>
      <c r="Z39" s="34">
        <v>-90</v>
      </c>
      <c r="AA39" s="35">
        <v>3589775</v>
      </c>
    </row>
    <row r="40" spans="1:27" ht="13.5">
      <c r="A40" s="41" t="s">
        <v>60</v>
      </c>
      <c r="B40" s="42"/>
      <c r="C40" s="43">
        <v>2295243</v>
      </c>
      <c r="D40" s="43"/>
      <c r="E40" s="44">
        <v>1937226</v>
      </c>
      <c r="F40" s="45">
        <v>6326006</v>
      </c>
      <c r="G40" s="45">
        <v>530409</v>
      </c>
      <c r="H40" s="45">
        <v>1271624</v>
      </c>
      <c r="I40" s="45">
        <v>454835</v>
      </c>
      <c r="J40" s="45">
        <v>454835</v>
      </c>
      <c r="K40" s="45">
        <v>545156</v>
      </c>
      <c r="L40" s="45">
        <v>571708</v>
      </c>
      <c r="M40" s="45">
        <v>724504</v>
      </c>
      <c r="N40" s="45">
        <v>724504</v>
      </c>
      <c r="O40" s="45">
        <v>597093</v>
      </c>
      <c r="P40" s="45">
        <v>584804</v>
      </c>
      <c r="Q40" s="45">
        <v>662266</v>
      </c>
      <c r="R40" s="45">
        <v>597093</v>
      </c>
      <c r="S40" s="45">
        <v>623164</v>
      </c>
      <c r="T40" s="45">
        <v>583843</v>
      </c>
      <c r="U40" s="45">
        <v>236384</v>
      </c>
      <c r="V40" s="45">
        <v>236384</v>
      </c>
      <c r="W40" s="45">
        <v>236384</v>
      </c>
      <c r="X40" s="45">
        <v>6326006</v>
      </c>
      <c r="Y40" s="45">
        <v>-6089622</v>
      </c>
      <c r="Z40" s="46">
        <v>-96.26</v>
      </c>
      <c r="AA40" s="47">
        <v>6326006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33166747</v>
      </c>
      <c r="D6" s="17"/>
      <c r="E6" s="18">
        <v>36405408</v>
      </c>
      <c r="F6" s="19">
        <v>39389744</v>
      </c>
      <c r="G6" s="19">
        <v>2897096</v>
      </c>
      <c r="H6" s="19">
        <v>2782320</v>
      </c>
      <c r="I6" s="19">
        <v>9100977</v>
      </c>
      <c r="J6" s="19">
        <v>14780393</v>
      </c>
      <c r="K6" s="19">
        <v>3339231</v>
      </c>
      <c r="L6" s="19">
        <v>2974157</v>
      </c>
      <c r="M6" s="19">
        <v>2503810</v>
      </c>
      <c r="N6" s="19">
        <v>8817198</v>
      </c>
      <c r="O6" s="19">
        <v>2664638</v>
      </c>
      <c r="P6" s="19">
        <v>2468255</v>
      </c>
      <c r="Q6" s="19">
        <v>2628585</v>
      </c>
      <c r="R6" s="19">
        <v>7761478</v>
      </c>
      <c r="S6" s="19">
        <v>2434201</v>
      </c>
      <c r="T6" s="19">
        <v>2803015</v>
      </c>
      <c r="U6" s="19">
        <v>2411291</v>
      </c>
      <c r="V6" s="19">
        <v>7648507</v>
      </c>
      <c r="W6" s="19">
        <v>39007576</v>
      </c>
      <c r="X6" s="19">
        <v>39389744</v>
      </c>
      <c r="Y6" s="19">
        <v>-382168</v>
      </c>
      <c r="Z6" s="20">
        <v>-0.97</v>
      </c>
      <c r="AA6" s="21">
        <v>39389744</v>
      </c>
    </row>
    <row r="7" spans="1:27" ht="13.5">
      <c r="A7" s="22" t="s">
        <v>34</v>
      </c>
      <c r="B7" s="16"/>
      <c r="C7" s="17">
        <v>108951807</v>
      </c>
      <c r="D7" s="17"/>
      <c r="E7" s="18">
        <v>126900756</v>
      </c>
      <c r="F7" s="19">
        <v>132549690</v>
      </c>
      <c r="G7" s="19">
        <v>9498826</v>
      </c>
      <c r="H7" s="19">
        <v>9914429</v>
      </c>
      <c r="I7" s="19">
        <v>10094274</v>
      </c>
      <c r="J7" s="19">
        <v>29507529</v>
      </c>
      <c r="K7" s="19">
        <v>10135318</v>
      </c>
      <c r="L7" s="19">
        <v>8850354</v>
      </c>
      <c r="M7" s="19">
        <v>9958476</v>
      </c>
      <c r="N7" s="19">
        <v>28944148</v>
      </c>
      <c r="O7" s="19">
        <v>9379548</v>
      </c>
      <c r="P7" s="19">
        <v>9109969</v>
      </c>
      <c r="Q7" s="19">
        <v>10188170</v>
      </c>
      <c r="R7" s="19">
        <v>28677687</v>
      </c>
      <c r="S7" s="19">
        <v>9172737</v>
      </c>
      <c r="T7" s="19">
        <v>10404554</v>
      </c>
      <c r="U7" s="19">
        <v>9808383</v>
      </c>
      <c r="V7" s="19">
        <v>29385674</v>
      </c>
      <c r="W7" s="19">
        <v>116515038</v>
      </c>
      <c r="X7" s="19">
        <v>132549690</v>
      </c>
      <c r="Y7" s="19">
        <v>-16034652</v>
      </c>
      <c r="Z7" s="20">
        <v>-12.1</v>
      </c>
      <c r="AA7" s="21">
        <v>132549690</v>
      </c>
    </row>
    <row r="8" spans="1:27" ht="13.5">
      <c r="A8" s="22" t="s">
        <v>35</v>
      </c>
      <c r="B8" s="16"/>
      <c r="C8" s="17">
        <v>7119361</v>
      </c>
      <c r="D8" s="17"/>
      <c r="E8" s="18">
        <v>12713760</v>
      </c>
      <c r="F8" s="19">
        <v>14523800</v>
      </c>
      <c r="G8" s="19">
        <v>1853259</v>
      </c>
      <c r="H8" s="19">
        <v>1583306</v>
      </c>
      <c r="I8" s="19">
        <v>897650</v>
      </c>
      <c r="J8" s="19">
        <v>4334215</v>
      </c>
      <c r="K8" s="19">
        <v>1028879</v>
      </c>
      <c r="L8" s="19">
        <v>1903072</v>
      </c>
      <c r="M8" s="19">
        <v>2578967</v>
      </c>
      <c r="N8" s="19">
        <v>5510918</v>
      </c>
      <c r="O8" s="19">
        <v>739897</v>
      </c>
      <c r="P8" s="19">
        <v>4884981</v>
      </c>
      <c r="Q8" s="19">
        <v>6013634</v>
      </c>
      <c r="R8" s="19">
        <v>11638512</v>
      </c>
      <c r="S8" s="19">
        <v>2912736</v>
      </c>
      <c r="T8" s="19">
        <v>1447809</v>
      </c>
      <c r="U8" s="19">
        <v>2261671</v>
      </c>
      <c r="V8" s="19">
        <v>6622216</v>
      </c>
      <c r="W8" s="19">
        <v>28105861</v>
      </c>
      <c r="X8" s="19">
        <v>14523800</v>
      </c>
      <c r="Y8" s="19">
        <v>13582061</v>
      </c>
      <c r="Z8" s="20">
        <v>93.52</v>
      </c>
      <c r="AA8" s="21">
        <v>14523800</v>
      </c>
    </row>
    <row r="9" spans="1:27" ht="13.5">
      <c r="A9" s="22" t="s">
        <v>36</v>
      </c>
      <c r="B9" s="16"/>
      <c r="C9" s="17">
        <v>42478561</v>
      </c>
      <c r="D9" s="17"/>
      <c r="E9" s="18">
        <v>42827004</v>
      </c>
      <c r="F9" s="19">
        <v>42826999</v>
      </c>
      <c r="G9" s="19">
        <v>8775000</v>
      </c>
      <c r="H9" s="19">
        <v>2060000</v>
      </c>
      <c r="I9" s="19"/>
      <c r="J9" s="19">
        <v>10835000</v>
      </c>
      <c r="K9" s="19"/>
      <c r="L9" s="19">
        <v>450000</v>
      </c>
      <c r="M9" s="19">
        <v>12773000</v>
      </c>
      <c r="N9" s="19">
        <v>13223000</v>
      </c>
      <c r="O9" s="19">
        <v>9857794</v>
      </c>
      <c r="P9" s="19">
        <v>1999000</v>
      </c>
      <c r="Q9" s="19">
        <v>9579000</v>
      </c>
      <c r="R9" s="19">
        <v>21435794</v>
      </c>
      <c r="S9" s="19"/>
      <c r="T9" s="19"/>
      <c r="U9" s="19">
        <v>3240691</v>
      </c>
      <c r="V9" s="19">
        <v>3240691</v>
      </c>
      <c r="W9" s="19">
        <v>48734485</v>
      </c>
      <c r="X9" s="19">
        <v>42826999</v>
      </c>
      <c r="Y9" s="19">
        <v>5907486</v>
      </c>
      <c r="Z9" s="20">
        <v>13.79</v>
      </c>
      <c r="AA9" s="21">
        <v>42826999</v>
      </c>
    </row>
    <row r="10" spans="1:27" ht="13.5">
      <c r="A10" s="22" t="s">
        <v>37</v>
      </c>
      <c r="B10" s="16"/>
      <c r="C10" s="17"/>
      <c r="D10" s="17"/>
      <c r="E10" s="18">
        <v>14160000</v>
      </c>
      <c r="F10" s="19">
        <v>14660000</v>
      </c>
      <c r="G10" s="19">
        <v>4200000</v>
      </c>
      <c r="H10" s="19"/>
      <c r="I10" s="19"/>
      <c r="J10" s="19">
        <v>4200000</v>
      </c>
      <c r="K10" s="19"/>
      <c r="L10" s="19"/>
      <c r="M10" s="19"/>
      <c r="N10" s="19"/>
      <c r="O10" s="19"/>
      <c r="P10" s="19">
        <v>266121</v>
      </c>
      <c r="Q10" s="19">
        <v>8627000</v>
      </c>
      <c r="R10" s="19">
        <v>8893121</v>
      </c>
      <c r="S10" s="19"/>
      <c r="T10" s="19"/>
      <c r="U10" s="19"/>
      <c r="V10" s="19"/>
      <c r="W10" s="19">
        <v>13093121</v>
      </c>
      <c r="X10" s="19">
        <v>14660000</v>
      </c>
      <c r="Y10" s="19">
        <v>-1566879</v>
      </c>
      <c r="Z10" s="20">
        <v>-10.69</v>
      </c>
      <c r="AA10" s="21">
        <v>14660000</v>
      </c>
    </row>
    <row r="11" spans="1:27" ht="13.5">
      <c r="A11" s="22" t="s">
        <v>38</v>
      </c>
      <c r="B11" s="16"/>
      <c r="C11" s="17">
        <v>1784635</v>
      </c>
      <c r="D11" s="17"/>
      <c r="E11" s="18">
        <v>7248576</v>
      </c>
      <c r="F11" s="19">
        <v>6763786</v>
      </c>
      <c r="G11" s="19">
        <v>534460</v>
      </c>
      <c r="H11" s="19">
        <v>562678</v>
      </c>
      <c r="I11" s="19">
        <v>534206</v>
      </c>
      <c r="J11" s="19">
        <v>1631344</v>
      </c>
      <c r="K11" s="19">
        <v>552122</v>
      </c>
      <c r="L11" s="19">
        <v>553748</v>
      </c>
      <c r="M11" s="19">
        <v>558549</v>
      </c>
      <c r="N11" s="19">
        <v>1664419</v>
      </c>
      <c r="O11" s="19">
        <v>581193</v>
      </c>
      <c r="P11" s="19">
        <v>578196</v>
      </c>
      <c r="Q11" s="19">
        <v>612312</v>
      </c>
      <c r="R11" s="19">
        <v>1771701</v>
      </c>
      <c r="S11" s="19">
        <v>645811</v>
      </c>
      <c r="T11" s="19">
        <v>661480</v>
      </c>
      <c r="U11" s="19">
        <v>746420</v>
      </c>
      <c r="V11" s="19">
        <v>2053711</v>
      </c>
      <c r="W11" s="19">
        <v>7121175</v>
      </c>
      <c r="X11" s="19">
        <v>6763786</v>
      </c>
      <c r="Y11" s="19">
        <v>357389</v>
      </c>
      <c r="Z11" s="20">
        <v>5.28</v>
      </c>
      <c r="AA11" s="21">
        <v>6763786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-180306520</v>
      </c>
      <c r="D14" s="17"/>
      <c r="E14" s="18">
        <v>-231946200</v>
      </c>
      <c r="F14" s="19">
        <v>-239044565</v>
      </c>
      <c r="G14" s="19">
        <v>-22918212</v>
      </c>
      <c r="H14" s="19">
        <v>-20644554</v>
      </c>
      <c r="I14" s="19">
        <v>-24275655</v>
      </c>
      <c r="J14" s="19">
        <v>-67838421</v>
      </c>
      <c r="K14" s="19">
        <v>-10877601</v>
      </c>
      <c r="L14" s="19">
        <v>-14335535</v>
      </c>
      <c r="M14" s="19">
        <v>-23961842</v>
      </c>
      <c r="N14" s="19">
        <v>-49174978</v>
      </c>
      <c r="O14" s="19">
        <v>-22558096</v>
      </c>
      <c r="P14" s="19">
        <v>-22792093</v>
      </c>
      <c r="Q14" s="19">
        <v>-33023923</v>
      </c>
      <c r="R14" s="19">
        <v>-78374112</v>
      </c>
      <c r="S14" s="19">
        <v>-9958921</v>
      </c>
      <c r="T14" s="19">
        <v>-18677635</v>
      </c>
      <c r="U14" s="19">
        <v>-19280802</v>
      </c>
      <c r="V14" s="19">
        <v>-47917358</v>
      </c>
      <c r="W14" s="19">
        <v>-243304869</v>
      </c>
      <c r="X14" s="19">
        <v>-239044565</v>
      </c>
      <c r="Y14" s="19">
        <v>-4260304</v>
      </c>
      <c r="Z14" s="20">
        <v>1.78</v>
      </c>
      <c r="AA14" s="21">
        <v>-239044565</v>
      </c>
    </row>
    <row r="15" spans="1:27" ht="13.5">
      <c r="A15" s="22" t="s">
        <v>42</v>
      </c>
      <c r="B15" s="16"/>
      <c r="C15" s="17">
        <v>-2946140</v>
      </c>
      <c r="D15" s="17"/>
      <c r="E15" s="18">
        <v>-9996</v>
      </c>
      <c r="F15" s="19">
        <v>-10001</v>
      </c>
      <c r="G15" s="19"/>
      <c r="H15" s="19">
        <v>-3263</v>
      </c>
      <c r="I15" s="19">
        <v>-1299</v>
      </c>
      <c r="J15" s="19">
        <v>-4562</v>
      </c>
      <c r="K15" s="19"/>
      <c r="L15" s="19">
        <v>-1524</v>
      </c>
      <c r="M15" s="19">
        <v>-1985</v>
      </c>
      <c r="N15" s="19">
        <v>-3509</v>
      </c>
      <c r="O15" s="19">
        <v>-405</v>
      </c>
      <c r="P15" s="19">
        <v>-350</v>
      </c>
      <c r="Q15" s="19">
        <v>-194</v>
      </c>
      <c r="R15" s="19">
        <v>-949</v>
      </c>
      <c r="S15" s="19"/>
      <c r="T15" s="19"/>
      <c r="U15" s="19"/>
      <c r="V15" s="19"/>
      <c r="W15" s="19">
        <v>-9020</v>
      </c>
      <c r="X15" s="19">
        <v>-10001</v>
      </c>
      <c r="Y15" s="19">
        <v>981</v>
      </c>
      <c r="Z15" s="20">
        <v>-9.81</v>
      </c>
      <c r="AA15" s="21">
        <v>-10001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10248451</v>
      </c>
      <c r="D17" s="25">
        <f>SUM(D6:D16)</f>
        <v>0</v>
      </c>
      <c r="E17" s="26">
        <f t="shared" si="0"/>
        <v>8299308</v>
      </c>
      <c r="F17" s="27">
        <f t="shared" si="0"/>
        <v>11659453</v>
      </c>
      <c r="G17" s="27">
        <f t="shared" si="0"/>
        <v>4840429</v>
      </c>
      <c r="H17" s="27">
        <f t="shared" si="0"/>
        <v>-3745084</v>
      </c>
      <c r="I17" s="27">
        <f t="shared" si="0"/>
        <v>-3649847</v>
      </c>
      <c r="J17" s="27">
        <f t="shared" si="0"/>
        <v>-2554502</v>
      </c>
      <c r="K17" s="27">
        <f t="shared" si="0"/>
        <v>4177949</v>
      </c>
      <c r="L17" s="27">
        <f t="shared" si="0"/>
        <v>394272</v>
      </c>
      <c r="M17" s="27">
        <f t="shared" si="0"/>
        <v>4408975</v>
      </c>
      <c r="N17" s="27">
        <f t="shared" si="0"/>
        <v>8981196</v>
      </c>
      <c r="O17" s="27">
        <f t="shared" si="0"/>
        <v>664569</v>
      </c>
      <c r="P17" s="27">
        <f t="shared" si="0"/>
        <v>-3485921</v>
      </c>
      <c r="Q17" s="27">
        <f t="shared" si="0"/>
        <v>4624584</v>
      </c>
      <c r="R17" s="27">
        <f t="shared" si="0"/>
        <v>1803232</v>
      </c>
      <c r="S17" s="27">
        <f t="shared" si="0"/>
        <v>5206564</v>
      </c>
      <c r="T17" s="27">
        <f t="shared" si="0"/>
        <v>-3360777</v>
      </c>
      <c r="U17" s="27">
        <f t="shared" si="0"/>
        <v>-812346</v>
      </c>
      <c r="V17" s="27">
        <f t="shared" si="0"/>
        <v>1033441</v>
      </c>
      <c r="W17" s="27">
        <f t="shared" si="0"/>
        <v>9263367</v>
      </c>
      <c r="X17" s="27">
        <f t="shared" si="0"/>
        <v>11659453</v>
      </c>
      <c r="Y17" s="27">
        <f t="shared" si="0"/>
        <v>-2396086</v>
      </c>
      <c r="Z17" s="28">
        <f>+IF(X17&lt;&gt;0,+(Y17/X17)*100,0)</f>
        <v>-20.55058672134962</v>
      </c>
      <c r="AA17" s="29">
        <f>SUM(AA6:AA16)</f>
        <v>11659453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-21126802</v>
      </c>
      <c r="D26" s="17"/>
      <c r="E26" s="18">
        <v>-14160000</v>
      </c>
      <c r="F26" s="19">
        <v>-18154731</v>
      </c>
      <c r="G26" s="19">
        <v>-966105</v>
      </c>
      <c r="H26" s="19">
        <v>-919111</v>
      </c>
      <c r="I26" s="19">
        <v>-953552</v>
      </c>
      <c r="J26" s="19">
        <v>-2838768</v>
      </c>
      <c r="K26" s="19">
        <v>-1393569</v>
      </c>
      <c r="L26" s="19">
        <v>-79400</v>
      </c>
      <c r="M26" s="19">
        <v>-1521019</v>
      </c>
      <c r="N26" s="19">
        <v>-2993988</v>
      </c>
      <c r="O26" s="19"/>
      <c r="P26" s="19">
        <v>-1298582</v>
      </c>
      <c r="Q26" s="19">
        <v>-3502553</v>
      </c>
      <c r="R26" s="19">
        <v>-4801135</v>
      </c>
      <c r="S26" s="19">
        <v>-661946</v>
      </c>
      <c r="T26" s="19">
        <v>-375102</v>
      </c>
      <c r="U26" s="19">
        <v>-2457922</v>
      </c>
      <c r="V26" s="19">
        <v>-3494970</v>
      </c>
      <c r="W26" s="19">
        <v>-14128861</v>
      </c>
      <c r="X26" s="19">
        <v>-18154731</v>
      </c>
      <c r="Y26" s="19">
        <v>4025870</v>
      </c>
      <c r="Z26" s="20">
        <v>-22.18</v>
      </c>
      <c r="AA26" s="21">
        <v>-18154731</v>
      </c>
    </row>
    <row r="27" spans="1:27" ht="13.5">
      <c r="A27" s="23" t="s">
        <v>51</v>
      </c>
      <c r="B27" s="24"/>
      <c r="C27" s="25">
        <f aca="true" t="shared" si="1" ref="C27:Y27">SUM(C21:C26)</f>
        <v>-21126802</v>
      </c>
      <c r="D27" s="25">
        <f>SUM(D21:D26)</f>
        <v>0</v>
      </c>
      <c r="E27" s="26">
        <f t="shared" si="1"/>
        <v>-14160000</v>
      </c>
      <c r="F27" s="27">
        <f t="shared" si="1"/>
        <v>-18154731</v>
      </c>
      <c r="G27" s="27">
        <f t="shared" si="1"/>
        <v>-966105</v>
      </c>
      <c r="H27" s="27">
        <f t="shared" si="1"/>
        <v>-919111</v>
      </c>
      <c r="I27" s="27">
        <f t="shared" si="1"/>
        <v>-953552</v>
      </c>
      <c r="J27" s="27">
        <f t="shared" si="1"/>
        <v>-2838768</v>
      </c>
      <c r="K27" s="27">
        <f t="shared" si="1"/>
        <v>-1393569</v>
      </c>
      <c r="L27" s="27">
        <f t="shared" si="1"/>
        <v>-79400</v>
      </c>
      <c r="M27" s="27">
        <f t="shared" si="1"/>
        <v>-1521019</v>
      </c>
      <c r="N27" s="27">
        <f t="shared" si="1"/>
        <v>-2993988</v>
      </c>
      <c r="O27" s="27">
        <f t="shared" si="1"/>
        <v>0</v>
      </c>
      <c r="P27" s="27">
        <f t="shared" si="1"/>
        <v>-1298582</v>
      </c>
      <c r="Q27" s="27">
        <f t="shared" si="1"/>
        <v>-3502553</v>
      </c>
      <c r="R27" s="27">
        <f t="shared" si="1"/>
        <v>-4801135</v>
      </c>
      <c r="S27" s="27">
        <f t="shared" si="1"/>
        <v>-661946</v>
      </c>
      <c r="T27" s="27">
        <f t="shared" si="1"/>
        <v>-375102</v>
      </c>
      <c r="U27" s="27">
        <f t="shared" si="1"/>
        <v>-2457922</v>
      </c>
      <c r="V27" s="27">
        <f t="shared" si="1"/>
        <v>-3494970</v>
      </c>
      <c r="W27" s="27">
        <f t="shared" si="1"/>
        <v>-14128861</v>
      </c>
      <c r="X27" s="27">
        <f t="shared" si="1"/>
        <v>-18154731</v>
      </c>
      <c r="Y27" s="27">
        <f t="shared" si="1"/>
        <v>4025870</v>
      </c>
      <c r="Z27" s="28">
        <f>+IF(X27&lt;&gt;0,+(Y27/X27)*100,0)</f>
        <v>-22.175321683367272</v>
      </c>
      <c r="AA27" s="29">
        <f>SUM(AA21:AA26)</f>
        <v>-18154731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590905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406743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-1144316</v>
      </c>
      <c r="D35" s="17"/>
      <c r="E35" s="18">
        <v>-404820</v>
      </c>
      <c r="F35" s="19">
        <v>-404816</v>
      </c>
      <c r="G35" s="19"/>
      <c r="H35" s="19">
        <v>-88539</v>
      </c>
      <c r="I35" s="19">
        <v>-44598</v>
      </c>
      <c r="J35" s="19">
        <v>-133137</v>
      </c>
      <c r="K35" s="19"/>
      <c r="L35" s="19">
        <v>-44744</v>
      </c>
      <c r="M35" s="19">
        <v>-90090</v>
      </c>
      <c r="N35" s="19">
        <v>-134834</v>
      </c>
      <c r="O35" s="19">
        <v>-45298</v>
      </c>
      <c r="P35" s="19">
        <v>-45550</v>
      </c>
      <c r="Q35" s="19">
        <v>-45703</v>
      </c>
      <c r="R35" s="19">
        <v>-136551</v>
      </c>
      <c r="S35" s="19"/>
      <c r="T35" s="19"/>
      <c r="U35" s="19"/>
      <c r="V35" s="19"/>
      <c r="W35" s="19">
        <v>-404522</v>
      </c>
      <c r="X35" s="19">
        <v>-404816</v>
      </c>
      <c r="Y35" s="19">
        <v>294</v>
      </c>
      <c r="Z35" s="20">
        <v>-0.07</v>
      </c>
      <c r="AA35" s="21">
        <v>-404816</v>
      </c>
    </row>
    <row r="36" spans="1:27" ht="13.5">
      <c r="A36" s="23" t="s">
        <v>57</v>
      </c>
      <c r="B36" s="24"/>
      <c r="C36" s="25">
        <f aca="true" t="shared" si="2" ref="C36:Y36">SUM(C31:C35)</f>
        <v>-146668</v>
      </c>
      <c r="D36" s="25">
        <f>SUM(D31:D35)</f>
        <v>0</v>
      </c>
      <c r="E36" s="26">
        <f t="shared" si="2"/>
        <v>-404820</v>
      </c>
      <c r="F36" s="27">
        <f t="shared" si="2"/>
        <v>-404816</v>
      </c>
      <c r="G36" s="27">
        <f t="shared" si="2"/>
        <v>0</v>
      </c>
      <c r="H36" s="27">
        <f t="shared" si="2"/>
        <v>-88539</v>
      </c>
      <c r="I36" s="27">
        <f t="shared" si="2"/>
        <v>-44598</v>
      </c>
      <c r="J36" s="27">
        <f t="shared" si="2"/>
        <v>-133137</v>
      </c>
      <c r="K36" s="27">
        <f t="shared" si="2"/>
        <v>0</v>
      </c>
      <c r="L36" s="27">
        <f t="shared" si="2"/>
        <v>-44744</v>
      </c>
      <c r="M36" s="27">
        <f t="shared" si="2"/>
        <v>-90090</v>
      </c>
      <c r="N36" s="27">
        <f t="shared" si="2"/>
        <v>-134834</v>
      </c>
      <c r="O36" s="27">
        <f t="shared" si="2"/>
        <v>-45298</v>
      </c>
      <c r="P36" s="27">
        <f t="shared" si="2"/>
        <v>-45550</v>
      </c>
      <c r="Q36" s="27">
        <f t="shared" si="2"/>
        <v>-45703</v>
      </c>
      <c r="R36" s="27">
        <f t="shared" si="2"/>
        <v>-136551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-404522</v>
      </c>
      <c r="X36" s="27">
        <f t="shared" si="2"/>
        <v>-404816</v>
      </c>
      <c r="Y36" s="27">
        <f t="shared" si="2"/>
        <v>294</v>
      </c>
      <c r="Z36" s="28">
        <f>+IF(X36&lt;&gt;0,+(Y36/X36)*100,0)</f>
        <v>-0.07262558792142602</v>
      </c>
      <c r="AA36" s="29">
        <f>SUM(AA31:AA35)</f>
        <v>-404816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-11025019</v>
      </c>
      <c r="D38" s="31">
        <f>+D17+D27+D36</f>
        <v>0</v>
      </c>
      <c r="E38" s="32">
        <f t="shared" si="3"/>
        <v>-6265512</v>
      </c>
      <c r="F38" s="33">
        <f t="shared" si="3"/>
        <v>-6900094</v>
      </c>
      <c r="G38" s="33">
        <f t="shared" si="3"/>
        <v>3874324</v>
      </c>
      <c r="H38" s="33">
        <f t="shared" si="3"/>
        <v>-4752734</v>
      </c>
      <c r="I38" s="33">
        <f t="shared" si="3"/>
        <v>-4647997</v>
      </c>
      <c r="J38" s="33">
        <f t="shared" si="3"/>
        <v>-5526407</v>
      </c>
      <c r="K38" s="33">
        <f t="shared" si="3"/>
        <v>2784380</v>
      </c>
      <c r="L38" s="33">
        <f t="shared" si="3"/>
        <v>270128</v>
      </c>
      <c r="M38" s="33">
        <f t="shared" si="3"/>
        <v>2797866</v>
      </c>
      <c r="N38" s="33">
        <f t="shared" si="3"/>
        <v>5852374</v>
      </c>
      <c r="O38" s="33">
        <f t="shared" si="3"/>
        <v>619271</v>
      </c>
      <c r="P38" s="33">
        <f t="shared" si="3"/>
        <v>-4830053</v>
      </c>
      <c r="Q38" s="33">
        <f t="shared" si="3"/>
        <v>1076328</v>
      </c>
      <c r="R38" s="33">
        <f t="shared" si="3"/>
        <v>-3134454</v>
      </c>
      <c r="S38" s="33">
        <f t="shared" si="3"/>
        <v>4544618</v>
      </c>
      <c r="T38" s="33">
        <f t="shared" si="3"/>
        <v>-3735879</v>
      </c>
      <c r="U38" s="33">
        <f t="shared" si="3"/>
        <v>-3270268</v>
      </c>
      <c r="V38" s="33">
        <f t="shared" si="3"/>
        <v>-2461529</v>
      </c>
      <c r="W38" s="33">
        <f t="shared" si="3"/>
        <v>-5270016</v>
      </c>
      <c r="X38" s="33">
        <f t="shared" si="3"/>
        <v>-6900094</v>
      </c>
      <c r="Y38" s="33">
        <f t="shared" si="3"/>
        <v>1630078</v>
      </c>
      <c r="Z38" s="34">
        <f>+IF(X38&lt;&gt;0,+(Y38/X38)*100,0)</f>
        <v>-23.623997006417593</v>
      </c>
      <c r="AA38" s="35">
        <f>+AA17+AA27+AA36</f>
        <v>-6900094</v>
      </c>
    </row>
    <row r="39" spans="1:27" ht="13.5">
      <c r="A39" s="22" t="s">
        <v>59</v>
      </c>
      <c r="B39" s="16"/>
      <c r="C39" s="31">
        <v>30020459</v>
      </c>
      <c r="D39" s="31"/>
      <c r="E39" s="32">
        <v>9494287</v>
      </c>
      <c r="F39" s="33">
        <v>9561341</v>
      </c>
      <c r="G39" s="33">
        <v>8616100</v>
      </c>
      <c r="H39" s="33">
        <v>12490424</v>
      </c>
      <c r="I39" s="33">
        <v>7737690</v>
      </c>
      <c r="J39" s="33">
        <v>8616100</v>
      </c>
      <c r="K39" s="33">
        <v>3089693</v>
      </c>
      <c r="L39" s="33">
        <v>5874073</v>
      </c>
      <c r="M39" s="33">
        <v>6144201</v>
      </c>
      <c r="N39" s="33">
        <v>3089693</v>
      </c>
      <c r="O39" s="33">
        <v>8942067</v>
      </c>
      <c r="P39" s="33">
        <v>9561338</v>
      </c>
      <c r="Q39" s="33">
        <v>4731285</v>
      </c>
      <c r="R39" s="33">
        <v>8942067</v>
      </c>
      <c r="S39" s="33">
        <v>5807613</v>
      </c>
      <c r="T39" s="33">
        <v>10352231</v>
      </c>
      <c r="U39" s="33">
        <v>6616352</v>
      </c>
      <c r="V39" s="33">
        <v>5807613</v>
      </c>
      <c r="W39" s="33">
        <v>8616100</v>
      </c>
      <c r="X39" s="33">
        <v>9561341</v>
      </c>
      <c r="Y39" s="33">
        <v>-945241</v>
      </c>
      <c r="Z39" s="34">
        <v>-9.89</v>
      </c>
      <c r="AA39" s="35">
        <v>9561341</v>
      </c>
    </row>
    <row r="40" spans="1:27" ht="13.5">
      <c r="A40" s="41" t="s">
        <v>60</v>
      </c>
      <c r="B40" s="42"/>
      <c r="C40" s="43">
        <v>18995440</v>
      </c>
      <c r="D40" s="43"/>
      <c r="E40" s="44">
        <v>3228775</v>
      </c>
      <c r="F40" s="45">
        <v>2661247</v>
      </c>
      <c r="G40" s="45">
        <v>12490424</v>
      </c>
      <c r="H40" s="45">
        <v>7737690</v>
      </c>
      <c r="I40" s="45">
        <v>3089693</v>
      </c>
      <c r="J40" s="45">
        <v>3089693</v>
      </c>
      <c r="K40" s="45">
        <v>5874073</v>
      </c>
      <c r="L40" s="45">
        <v>6144201</v>
      </c>
      <c r="M40" s="45">
        <v>8942067</v>
      </c>
      <c r="N40" s="45">
        <v>8942067</v>
      </c>
      <c r="O40" s="45">
        <v>9561338</v>
      </c>
      <c r="P40" s="45">
        <v>4731285</v>
      </c>
      <c r="Q40" s="45">
        <v>5807613</v>
      </c>
      <c r="R40" s="45">
        <v>9561338</v>
      </c>
      <c r="S40" s="45">
        <v>10352231</v>
      </c>
      <c r="T40" s="45">
        <v>6616352</v>
      </c>
      <c r="U40" s="45">
        <v>3346084</v>
      </c>
      <c r="V40" s="45">
        <v>3346084</v>
      </c>
      <c r="W40" s="45">
        <v>3346084</v>
      </c>
      <c r="X40" s="45">
        <v>2661247</v>
      </c>
      <c r="Y40" s="45">
        <v>684837</v>
      </c>
      <c r="Z40" s="46">
        <v>25.73</v>
      </c>
      <c r="AA40" s="47">
        <v>2661247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2007579</v>
      </c>
      <c r="D6" s="17"/>
      <c r="E6" s="18">
        <v>8811000</v>
      </c>
      <c r="F6" s="19">
        <v>10616000</v>
      </c>
      <c r="G6" s="19">
        <v>84994</v>
      </c>
      <c r="H6" s="19">
        <v>203649</v>
      </c>
      <c r="I6" s="19">
        <v>1719325</v>
      </c>
      <c r="J6" s="19">
        <v>2007968</v>
      </c>
      <c r="K6" s="19">
        <v>433112</v>
      </c>
      <c r="L6" s="19">
        <v>187528</v>
      </c>
      <c r="M6" s="19">
        <v>485931</v>
      </c>
      <c r="N6" s="19">
        <v>1106571</v>
      </c>
      <c r="O6" s="19">
        <v>155120</v>
      </c>
      <c r="P6" s="19">
        <v>129897</v>
      </c>
      <c r="Q6" s="19">
        <v>298183</v>
      </c>
      <c r="R6" s="19">
        <v>583200</v>
      </c>
      <c r="S6" s="19">
        <v>151605</v>
      </c>
      <c r="T6" s="19">
        <v>278211</v>
      </c>
      <c r="U6" s="19">
        <v>241011</v>
      </c>
      <c r="V6" s="19">
        <v>670827</v>
      </c>
      <c r="W6" s="19">
        <v>4368566</v>
      </c>
      <c r="X6" s="19">
        <v>10616000</v>
      </c>
      <c r="Y6" s="19">
        <v>-6247434</v>
      </c>
      <c r="Z6" s="20">
        <v>-58.85</v>
      </c>
      <c r="AA6" s="21">
        <v>10616000</v>
      </c>
    </row>
    <row r="7" spans="1:27" ht="13.5">
      <c r="A7" s="22" t="s">
        <v>34</v>
      </c>
      <c r="B7" s="16"/>
      <c r="C7" s="17">
        <v>10553974</v>
      </c>
      <c r="D7" s="17"/>
      <c r="E7" s="18">
        <v>14722000</v>
      </c>
      <c r="F7" s="19">
        <v>15136000</v>
      </c>
      <c r="G7" s="19">
        <v>524575</v>
      </c>
      <c r="H7" s="19">
        <v>646798</v>
      </c>
      <c r="I7" s="19">
        <v>1199318</v>
      </c>
      <c r="J7" s="19">
        <v>2370691</v>
      </c>
      <c r="K7" s="19">
        <v>846938</v>
      </c>
      <c r="L7" s="19">
        <v>938249</v>
      </c>
      <c r="M7" s="19">
        <v>1293982</v>
      </c>
      <c r="N7" s="19">
        <v>3079169</v>
      </c>
      <c r="O7" s="19">
        <v>749290</v>
      </c>
      <c r="P7" s="19">
        <v>869143</v>
      </c>
      <c r="Q7" s="19">
        <v>1284048</v>
      </c>
      <c r="R7" s="19">
        <v>2902481</v>
      </c>
      <c r="S7" s="19">
        <v>851226</v>
      </c>
      <c r="T7" s="19">
        <v>1010578</v>
      </c>
      <c r="U7" s="19">
        <v>991059</v>
      </c>
      <c r="V7" s="19">
        <v>2852863</v>
      </c>
      <c r="W7" s="19">
        <v>11205204</v>
      </c>
      <c r="X7" s="19">
        <v>15136000</v>
      </c>
      <c r="Y7" s="19">
        <v>-3930796</v>
      </c>
      <c r="Z7" s="20">
        <v>-25.97</v>
      </c>
      <c r="AA7" s="21">
        <v>15136000</v>
      </c>
    </row>
    <row r="8" spans="1:27" ht="13.5">
      <c r="A8" s="22" t="s">
        <v>35</v>
      </c>
      <c r="B8" s="16"/>
      <c r="C8" s="17">
        <v>1995398</v>
      </c>
      <c r="D8" s="17"/>
      <c r="E8" s="18">
        <v>1808000</v>
      </c>
      <c r="F8" s="19">
        <v>1778000</v>
      </c>
      <c r="G8" s="19">
        <v>204932</v>
      </c>
      <c r="H8" s="19">
        <v>20257466</v>
      </c>
      <c r="I8" s="19">
        <v>2607069</v>
      </c>
      <c r="J8" s="19">
        <v>23069467</v>
      </c>
      <c r="K8" s="19">
        <v>2015653</v>
      </c>
      <c r="L8" s="19">
        <v>1892262</v>
      </c>
      <c r="M8" s="19">
        <v>2180319</v>
      </c>
      <c r="N8" s="19">
        <v>6088234</v>
      </c>
      <c r="O8" s="19">
        <v>3328088</v>
      </c>
      <c r="P8" s="19">
        <v>1862733</v>
      </c>
      <c r="Q8" s="19">
        <v>5957717</v>
      </c>
      <c r="R8" s="19">
        <v>11148538</v>
      </c>
      <c r="S8" s="19">
        <v>2327375</v>
      </c>
      <c r="T8" s="19">
        <v>3547079</v>
      </c>
      <c r="U8" s="19">
        <v>2581956</v>
      </c>
      <c r="V8" s="19">
        <v>8456410</v>
      </c>
      <c r="W8" s="19">
        <v>48762649</v>
      </c>
      <c r="X8" s="19">
        <v>1778000</v>
      </c>
      <c r="Y8" s="19">
        <v>46984649</v>
      </c>
      <c r="Z8" s="20">
        <v>2642.56</v>
      </c>
      <c r="AA8" s="21">
        <v>1778000</v>
      </c>
    </row>
    <row r="9" spans="1:27" ht="13.5">
      <c r="A9" s="22" t="s">
        <v>36</v>
      </c>
      <c r="B9" s="16"/>
      <c r="C9" s="17">
        <v>15057422</v>
      </c>
      <c r="D9" s="17"/>
      <c r="E9" s="18">
        <v>22166000</v>
      </c>
      <c r="F9" s="19">
        <v>43242800</v>
      </c>
      <c r="G9" s="19">
        <v>30243500</v>
      </c>
      <c r="H9" s="19">
        <v>2260000</v>
      </c>
      <c r="I9" s="19"/>
      <c r="J9" s="19">
        <v>32503500</v>
      </c>
      <c r="K9" s="19"/>
      <c r="L9" s="19">
        <v>531826</v>
      </c>
      <c r="M9" s="19">
        <v>5808020</v>
      </c>
      <c r="N9" s="19">
        <v>6339846</v>
      </c>
      <c r="O9" s="19"/>
      <c r="P9" s="19"/>
      <c r="Q9" s="19">
        <v>5403216</v>
      </c>
      <c r="R9" s="19">
        <v>5403216</v>
      </c>
      <c r="S9" s="19">
        <v>15000</v>
      </c>
      <c r="T9" s="19"/>
      <c r="U9" s="19"/>
      <c r="V9" s="19">
        <v>15000</v>
      </c>
      <c r="W9" s="19">
        <v>44261562</v>
      </c>
      <c r="X9" s="19">
        <v>43242800</v>
      </c>
      <c r="Y9" s="19">
        <v>1018762</v>
      </c>
      <c r="Z9" s="20">
        <v>2.36</v>
      </c>
      <c r="AA9" s="21">
        <v>43242800</v>
      </c>
    </row>
    <row r="10" spans="1:27" ht="13.5">
      <c r="A10" s="22" t="s">
        <v>37</v>
      </c>
      <c r="B10" s="16"/>
      <c r="C10" s="17">
        <v>7960000</v>
      </c>
      <c r="D10" s="17"/>
      <c r="E10" s="18">
        <v>9606000</v>
      </c>
      <c r="F10" s="19">
        <v>7206000</v>
      </c>
      <c r="G10" s="19">
        <v>4083000</v>
      </c>
      <c r="H10" s="19"/>
      <c r="I10" s="19"/>
      <c r="J10" s="19">
        <v>4083000</v>
      </c>
      <c r="K10" s="19"/>
      <c r="L10" s="19"/>
      <c r="M10" s="19"/>
      <c r="N10" s="19"/>
      <c r="O10" s="19"/>
      <c r="P10" s="19"/>
      <c r="Q10" s="19">
        <v>4323000</v>
      </c>
      <c r="R10" s="19">
        <v>4323000</v>
      </c>
      <c r="S10" s="19"/>
      <c r="T10" s="19"/>
      <c r="U10" s="19"/>
      <c r="V10" s="19"/>
      <c r="W10" s="19">
        <v>8406000</v>
      </c>
      <c r="X10" s="19">
        <v>7206000</v>
      </c>
      <c r="Y10" s="19">
        <v>1200000</v>
      </c>
      <c r="Z10" s="20">
        <v>16.65</v>
      </c>
      <c r="AA10" s="21">
        <v>7206000</v>
      </c>
    </row>
    <row r="11" spans="1:27" ht="13.5">
      <c r="A11" s="22" t="s">
        <v>38</v>
      </c>
      <c r="B11" s="16"/>
      <c r="C11" s="17">
        <v>141101</v>
      </c>
      <c r="D11" s="17"/>
      <c r="E11" s="18">
        <v>1461000</v>
      </c>
      <c r="F11" s="19">
        <v>1843000</v>
      </c>
      <c r="G11" s="19">
        <v>5091</v>
      </c>
      <c r="H11" s="19">
        <v>7196</v>
      </c>
      <c r="I11" s="19">
        <v>784</v>
      </c>
      <c r="J11" s="19">
        <v>13071</v>
      </c>
      <c r="K11" s="19">
        <v>937</v>
      </c>
      <c r="L11" s="19">
        <v>695</v>
      </c>
      <c r="M11" s="19">
        <v>150806</v>
      </c>
      <c r="N11" s="19">
        <v>152438</v>
      </c>
      <c r="O11" s="19">
        <v>773</v>
      </c>
      <c r="P11" s="19">
        <v>150697</v>
      </c>
      <c r="Q11" s="19">
        <v>1470</v>
      </c>
      <c r="R11" s="19">
        <v>152940</v>
      </c>
      <c r="S11" s="19"/>
      <c r="T11" s="19">
        <v>807</v>
      </c>
      <c r="U11" s="19"/>
      <c r="V11" s="19">
        <v>807</v>
      </c>
      <c r="W11" s="19">
        <v>319256</v>
      </c>
      <c r="X11" s="19">
        <v>1843000</v>
      </c>
      <c r="Y11" s="19">
        <v>-1523744</v>
      </c>
      <c r="Z11" s="20">
        <v>-82.68</v>
      </c>
      <c r="AA11" s="21">
        <v>1843000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-25709313</v>
      </c>
      <c r="D14" s="17"/>
      <c r="E14" s="18">
        <v>-45694000</v>
      </c>
      <c r="F14" s="19">
        <v>-45694200</v>
      </c>
      <c r="G14" s="19">
        <v>-13438478</v>
      </c>
      <c r="H14" s="19">
        <v>-40978039</v>
      </c>
      <c r="I14" s="19">
        <v>-6959520</v>
      </c>
      <c r="J14" s="19">
        <v>-61376037</v>
      </c>
      <c r="K14" s="19">
        <v>-3429585</v>
      </c>
      <c r="L14" s="19">
        <v>-3528301</v>
      </c>
      <c r="M14" s="19">
        <v>-9908057</v>
      </c>
      <c r="N14" s="19">
        <v>-16865943</v>
      </c>
      <c r="O14" s="19">
        <v>-3017175</v>
      </c>
      <c r="P14" s="19">
        <v>-3017159</v>
      </c>
      <c r="Q14" s="19">
        <v>-14367832</v>
      </c>
      <c r="R14" s="19">
        <v>-20402166</v>
      </c>
      <c r="S14" s="19">
        <v>-3376245</v>
      </c>
      <c r="T14" s="19">
        <v>-3894131</v>
      </c>
      <c r="U14" s="19">
        <v>-3400042</v>
      </c>
      <c r="V14" s="19">
        <v>-10670418</v>
      </c>
      <c r="W14" s="19">
        <v>-109314564</v>
      </c>
      <c r="X14" s="19">
        <v>-45694200</v>
      </c>
      <c r="Y14" s="19">
        <v>-63620364</v>
      </c>
      <c r="Z14" s="20">
        <v>139.23</v>
      </c>
      <c r="AA14" s="21">
        <v>-45694200</v>
      </c>
    </row>
    <row r="15" spans="1:27" ht="13.5">
      <c r="A15" s="22" t="s">
        <v>42</v>
      </c>
      <c r="B15" s="16"/>
      <c r="C15" s="17">
        <v>-2357619</v>
      </c>
      <c r="D15" s="17"/>
      <c r="E15" s="18">
        <v>-78000</v>
      </c>
      <c r="F15" s="19">
        <v>-151000</v>
      </c>
      <c r="G15" s="19">
        <v>-5095</v>
      </c>
      <c r="H15" s="19">
        <v>-5938</v>
      </c>
      <c r="I15" s="19">
        <v>-7032</v>
      </c>
      <c r="J15" s="19">
        <v>-18065</v>
      </c>
      <c r="K15" s="19"/>
      <c r="L15" s="19">
        <v>-7390</v>
      </c>
      <c r="M15" s="19">
        <v>-9095</v>
      </c>
      <c r="N15" s="19">
        <v>-16485</v>
      </c>
      <c r="O15" s="19">
        <v>-5698</v>
      </c>
      <c r="P15" s="19">
        <v>-6689</v>
      </c>
      <c r="Q15" s="19">
        <v>-11488</v>
      </c>
      <c r="R15" s="19">
        <v>-23875</v>
      </c>
      <c r="S15" s="19">
        <v>-6972</v>
      </c>
      <c r="T15" s="19">
        <v>-7346</v>
      </c>
      <c r="U15" s="19">
        <v>-6779</v>
      </c>
      <c r="V15" s="19">
        <v>-21097</v>
      </c>
      <c r="W15" s="19">
        <v>-79522</v>
      </c>
      <c r="X15" s="19">
        <v>-151000</v>
      </c>
      <c r="Y15" s="19">
        <v>71478</v>
      </c>
      <c r="Z15" s="20">
        <v>-47.34</v>
      </c>
      <c r="AA15" s="21">
        <v>-151000</v>
      </c>
    </row>
    <row r="16" spans="1:27" ht="13.5">
      <c r="A16" s="22" t="s">
        <v>43</v>
      </c>
      <c r="B16" s="16"/>
      <c r="C16" s="17">
        <v>-1623400</v>
      </c>
      <c r="D16" s="17"/>
      <c r="E16" s="18">
        <v>-11616000</v>
      </c>
      <c r="F16" s="19">
        <v>-9216000</v>
      </c>
      <c r="G16" s="19">
        <v>-584691</v>
      </c>
      <c r="H16" s="19">
        <v>-1256139</v>
      </c>
      <c r="I16" s="19">
        <v>-523790</v>
      </c>
      <c r="J16" s="19">
        <v>-2364620</v>
      </c>
      <c r="K16" s="19"/>
      <c r="L16" s="19"/>
      <c r="M16" s="19"/>
      <c r="N16" s="19"/>
      <c r="O16" s="19">
        <v>-1268526</v>
      </c>
      <c r="P16" s="19"/>
      <c r="Q16" s="19">
        <v>-2833425</v>
      </c>
      <c r="R16" s="19">
        <v>-4101951</v>
      </c>
      <c r="S16" s="19"/>
      <c r="T16" s="19">
        <v>-641400</v>
      </c>
      <c r="U16" s="19">
        <v>-524105</v>
      </c>
      <c r="V16" s="19">
        <v>-1165505</v>
      </c>
      <c r="W16" s="19">
        <v>-7632076</v>
      </c>
      <c r="X16" s="19">
        <v>-9216000</v>
      </c>
      <c r="Y16" s="19">
        <v>1583924</v>
      </c>
      <c r="Z16" s="20">
        <v>-17.19</v>
      </c>
      <c r="AA16" s="21">
        <v>-9216000</v>
      </c>
    </row>
    <row r="17" spans="1:27" ht="13.5">
      <c r="A17" s="23" t="s">
        <v>44</v>
      </c>
      <c r="B17" s="24"/>
      <c r="C17" s="25">
        <f aca="true" t="shared" si="0" ref="C17:Y17">SUM(C6:C16)</f>
        <v>8025142</v>
      </c>
      <c r="D17" s="25">
        <f>SUM(D6:D16)</f>
        <v>0</v>
      </c>
      <c r="E17" s="26">
        <f t="shared" si="0"/>
        <v>1186000</v>
      </c>
      <c r="F17" s="27">
        <f t="shared" si="0"/>
        <v>24760600</v>
      </c>
      <c r="G17" s="27">
        <f t="shared" si="0"/>
        <v>21117828</v>
      </c>
      <c r="H17" s="27">
        <f t="shared" si="0"/>
        <v>-18865007</v>
      </c>
      <c r="I17" s="27">
        <f t="shared" si="0"/>
        <v>-1963846</v>
      </c>
      <c r="J17" s="27">
        <f t="shared" si="0"/>
        <v>288975</v>
      </c>
      <c r="K17" s="27">
        <f t="shared" si="0"/>
        <v>-132945</v>
      </c>
      <c r="L17" s="27">
        <f t="shared" si="0"/>
        <v>14869</v>
      </c>
      <c r="M17" s="27">
        <f t="shared" si="0"/>
        <v>1906</v>
      </c>
      <c r="N17" s="27">
        <f t="shared" si="0"/>
        <v>-116170</v>
      </c>
      <c r="O17" s="27">
        <f t="shared" si="0"/>
        <v>-58128</v>
      </c>
      <c r="P17" s="27">
        <f t="shared" si="0"/>
        <v>-11378</v>
      </c>
      <c r="Q17" s="27">
        <f t="shared" si="0"/>
        <v>54889</v>
      </c>
      <c r="R17" s="27">
        <f t="shared" si="0"/>
        <v>-14617</v>
      </c>
      <c r="S17" s="27">
        <f t="shared" si="0"/>
        <v>-38011</v>
      </c>
      <c r="T17" s="27">
        <f t="shared" si="0"/>
        <v>293798</v>
      </c>
      <c r="U17" s="27">
        <f t="shared" si="0"/>
        <v>-116900</v>
      </c>
      <c r="V17" s="27">
        <f t="shared" si="0"/>
        <v>138887</v>
      </c>
      <c r="W17" s="27">
        <f t="shared" si="0"/>
        <v>297075</v>
      </c>
      <c r="X17" s="27">
        <f t="shared" si="0"/>
        <v>24760600</v>
      </c>
      <c r="Y17" s="27">
        <f t="shared" si="0"/>
        <v>-24463525</v>
      </c>
      <c r="Z17" s="28">
        <f>+IF(X17&lt;&gt;0,+(Y17/X17)*100,0)</f>
        <v>-98.80021081880083</v>
      </c>
      <c r="AA17" s="29">
        <f>SUM(AA6:AA16)</f>
        <v>24760600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1103218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-9521259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-8418041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541013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-5235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-436684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99094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-293805</v>
      </c>
      <c r="D38" s="31">
        <f>+D17+D27+D36</f>
        <v>0</v>
      </c>
      <c r="E38" s="32">
        <f t="shared" si="3"/>
        <v>1186000</v>
      </c>
      <c r="F38" s="33">
        <f t="shared" si="3"/>
        <v>24760600</v>
      </c>
      <c r="G38" s="33">
        <f t="shared" si="3"/>
        <v>21117828</v>
      </c>
      <c r="H38" s="33">
        <f t="shared" si="3"/>
        <v>-18865007</v>
      </c>
      <c r="I38" s="33">
        <f t="shared" si="3"/>
        <v>-1963846</v>
      </c>
      <c r="J38" s="33">
        <f t="shared" si="3"/>
        <v>288975</v>
      </c>
      <c r="K38" s="33">
        <f t="shared" si="3"/>
        <v>-132945</v>
      </c>
      <c r="L38" s="33">
        <f t="shared" si="3"/>
        <v>14869</v>
      </c>
      <c r="M38" s="33">
        <f t="shared" si="3"/>
        <v>1906</v>
      </c>
      <c r="N38" s="33">
        <f t="shared" si="3"/>
        <v>-116170</v>
      </c>
      <c r="O38" s="33">
        <f t="shared" si="3"/>
        <v>-58128</v>
      </c>
      <c r="P38" s="33">
        <f t="shared" si="3"/>
        <v>-11378</v>
      </c>
      <c r="Q38" s="33">
        <f t="shared" si="3"/>
        <v>54889</v>
      </c>
      <c r="R38" s="33">
        <f t="shared" si="3"/>
        <v>-14617</v>
      </c>
      <c r="S38" s="33">
        <f t="shared" si="3"/>
        <v>-38011</v>
      </c>
      <c r="T38" s="33">
        <f t="shared" si="3"/>
        <v>293798</v>
      </c>
      <c r="U38" s="33">
        <f t="shared" si="3"/>
        <v>-116900</v>
      </c>
      <c r="V38" s="33">
        <f t="shared" si="3"/>
        <v>138887</v>
      </c>
      <c r="W38" s="33">
        <f t="shared" si="3"/>
        <v>297075</v>
      </c>
      <c r="X38" s="33">
        <f t="shared" si="3"/>
        <v>24760600</v>
      </c>
      <c r="Y38" s="33">
        <f t="shared" si="3"/>
        <v>-24463525</v>
      </c>
      <c r="Z38" s="34">
        <f>+IF(X38&lt;&gt;0,+(Y38/X38)*100,0)</f>
        <v>-98.80021081880083</v>
      </c>
      <c r="AA38" s="35">
        <f>+AA17+AA27+AA36</f>
        <v>24760600</v>
      </c>
    </row>
    <row r="39" spans="1:27" ht="13.5">
      <c r="A39" s="22" t="s">
        <v>59</v>
      </c>
      <c r="B39" s="16"/>
      <c r="C39" s="31">
        <v>864775</v>
      </c>
      <c r="D39" s="31"/>
      <c r="E39" s="32">
        <v>1592000</v>
      </c>
      <c r="F39" s="33">
        <v>1592000</v>
      </c>
      <c r="G39" s="33">
        <v>54927</v>
      </c>
      <c r="H39" s="33">
        <v>21172755</v>
      </c>
      <c r="I39" s="33">
        <v>2307748</v>
      </c>
      <c r="J39" s="33">
        <v>54927</v>
      </c>
      <c r="K39" s="33">
        <v>343902</v>
      </c>
      <c r="L39" s="33">
        <v>210957</v>
      </c>
      <c r="M39" s="33">
        <v>225826</v>
      </c>
      <c r="N39" s="33">
        <v>343902</v>
      </c>
      <c r="O39" s="33">
        <v>227732</v>
      </c>
      <c r="P39" s="33">
        <v>169604</v>
      </c>
      <c r="Q39" s="33">
        <v>158226</v>
      </c>
      <c r="R39" s="33">
        <v>227732</v>
      </c>
      <c r="S39" s="33">
        <v>213115</v>
      </c>
      <c r="T39" s="33">
        <v>175104</v>
      </c>
      <c r="U39" s="33">
        <v>468902</v>
      </c>
      <c r="V39" s="33">
        <v>213115</v>
      </c>
      <c r="W39" s="33">
        <v>54927</v>
      </c>
      <c r="X39" s="33">
        <v>1592000</v>
      </c>
      <c r="Y39" s="33">
        <v>-1537073</v>
      </c>
      <c r="Z39" s="34">
        <v>-96.55</v>
      </c>
      <c r="AA39" s="35">
        <v>1592000</v>
      </c>
    </row>
    <row r="40" spans="1:27" ht="13.5">
      <c r="A40" s="41" t="s">
        <v>60</v>
      </c>
      <c r="B40" s="42"/>
      <c r="C40" s="43">
        <v>570970</v>
      </c>
      <c r="D40" s="43"/>
      <c r="E40" s="44">
        <v>2778000</v>
      </c>
      <c r="F40" s="45">
        <v>26352600</v>
      </c>
      <c r="G40" s="45">
        <v>21172755</v>
      </c>
      <c r="H40" s="45">
        <v>2307748</v>
      </c>
      <c r="I40" s="45">
        <v>343902</v>
      </c>
      <c r="J40" s="45">
        <v>343902</v>
      </c>
      <c r="K40" s="45">
        <v>210957</v>
      </c>
      <c r="L40" s="45">
        <v>225826</v>
      </c>
      <c r="M40" s="45">
        <v>227732</v>
      </c>
      <c r="N40" s="45">
        <v>227732</v>
      </c>
      <c r="O40" s="45">
        <v>169604</v>
      </c>
      <c r="P40" s="45">
        <v>158226</v>
      </c>
      <c r="Q40" s="45">
        <v>213115</v>
      </c>
      <c r="R40" s="45">
        <v>169604</v>
      </c>
      <c r="S40" s="45">
        <v>175104</v>
      </c>
      <c r="T40" s="45">
        <v>468902</v>
      </c>
      <c r="U40" s="45">
        <v>352002</v>
      </c>
      <c r="V40" s="45">
        <v>352002</v>
      </c>
      <c r="W40" s="45">
        <v>352002</v>
      </c>
      <c r="X40" s="45">
        <v>26352600</v>
      </c>
      <c r="Y40" s="45">
        <v>-26000598</v>
      </c>
      <c r="Z40" s="46">
        <v>-98.66</v>
      </c>
      <c r="AA40" s="47">
        <v>26352600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5265034</v>
      </c>
      <c r="D6" s="17"/>
      <c r="E6" s="18">
        <v>6449712</v>
      </c>
      <c r="F6" s="19">
        <v>6483837</v>
      </c>
      <c r="G6" s="19">
        <v>335569</v>
      </c>
      <c r="H6" s="19">
        <v>580545</v>
      </c>
      <c r="I6" s="19">
        <v>915528</v>
      </c>
      <c r="J6" s="19">
        <v>1831642</v>
      </c>
      <c r="K6" s="19">
        <v>606700</v>
      </c>
      <c r="L6" s="19">
        <v>496476</v>
      </c>
      <c r="M6" s="19">
        <v>361043</v>
      </c>
      <c r="N6" s="19">
        <v>1464219</v>
      </c>
      <c r="O6" s="19">
        <v>420572</v>
      </c>
      <c r="P6" s="19">
        <v>432986</v>
      </c>
      <c r="Q6" s="19">
        <v>324155</v>
      </c>
      <c r="R6" s="19">
        <v>1177713</v>
      </c>
      <c r="S6" s="19">
        <v>377204</v>
      </c>
      <c r="T6" s="19">
        <v>400258</v>
      </c>
      <c r="U6" s="19">
        <v>361699</v>
      </c>
      <c r="V6" s="19">
        <v>1139161</v>
      </c>
      <c r="W6" s="19">
        <v>5612735</v>
      </c>
      <c r="X6" s="19">
        <v>6483837</v>
      </c>
      <c r="Y6" s="19">
        <v>-871102</v>
      </c>
      <c r="Z6" s="20">
        <v>-13.43</v>
      </c>
      <c r="AA6" s="21">
        <v>6483837</v>
      </c>
    </row>
    <row r="7" spans="1:27" ht="13.5">
      <c r="A7" s="22" t="s">
        <v>34</v>
      </c>
      <c r="B7" s="16"/>
      <c r="C7" s="17">
        <v>32268406</v>
      </c>
      <c r="D7" s="17"/>
      <c r="E7" s="18">
        <v>40901052</v>
      </c>
      <c r="F7" s="19">
        <v>40836258</v>
      </c>
      <c r="G7" s="19">
        <v>2578645</v>
      </c>
      <c r="H7" s="19">
        <v>2891190</v>
      </c>
      <c r="I7" s="19">
        <v>2753399</v>
      </c>
      <c r="J7" s="19">
        <v>8223234</v>
      </c>
      <c r="K7" s="19">
        <v>2929153</v>
      </c>
      <c r="L7" s="19">
        <v>2840746</v>
      </c>
      <c r="M7" s="19">
        <v>2661489</v>
      </c>
      <c r="N7" s="19">
        <v>8431388</v>
      </c>
      <c r="O7" s="19">
        <v>2873896</v>
      </c>
      <c r="P7" s="19">
        <v>2628755</v>
      </c>
      <c r="Q7" s="19">
        <v>2691737</v>
      </c>
      <c r="R7" s="19">
        <v>8194388</v>
      </c>
      <c r="S7" s="19">
        <v>3046427</v>
      </c>
      <c r="T7" s="19">
        <v>3037686</v>
      </c>
      <c r="U7" s="19">
        <v>2855626</v>
      </c>
      <c r="V7" s="19">
        <v>8939739</v>
      </c>
      <c r="W7" s="19">
        <v>33788749</v>
      </c>
      <c r="X7" s="19">
        <v>40836258</v>
      </c>
      <c r="Y7" s="19">
        <v>-7047509</v>
      </c>
      <c r="Z7" s="20">
        <v>-17.26</v>
      </c>
      <c r="AA7" s="21">
        <v>40836258</v>
      </c>
    </row>
    <row r="8" spans="1:27" ht="13.5">
      <c r="A8" s="22" t="s">
        <v>35</v>
      </c>
      <c r="B8" s="16"/>
      <c r="C8" s="17">
        <v>11603077</v>
      </c>
      <c r="D8" s="17"/>
      <c r="E8" s="18">
        <v>1773792</v>
      </c>
      <c r="F8" s="19">
        <v>1698330</v>
      </c>
      <c r="G8" s="19">
        <v>47854</v>
      </c>
      <c r="H8" s="19">
        <v>37993</v>
      </c>
      <c r="I8" s="19">
        <v>51284</v>
      </c>
      <c r="J8" s="19">
        <v>137131</v>
      </c>
      <c r="K8" s="19">
        <v>82234</v>
      </c>
      <c r="L8" s="19">
        <v>41952</v>
      </c>
      <c r="M8" s="19">
        <v>457441</v>
      </c>
      <c r="N8" s="19">
        <v>581627</v>
      </c>
      <c r="O8" s="19">
        <v>53433</v>
      </c>
      <c r="P8" s="19">
        <v>200910</v>
      </c>
      <c r="Q8" s="19">
        <v>49940</v>
      </c>
      <c r="R8" s="19">
        <v>304283</v>
      </c>
      <c r="S8" s="19">
        <v>82550</v>
      </c>
      <c r="T8" s="19">
        <v>25117</v>
      </c>
      <c r="U8" s="19">
        <v>192706</v>
      </c>
      <c r="V8" s="19">
        <v>300373</v>
      </c>
      <c r="W8" s="19">
        <v>1323414</v>
      </c>
      <c r="X8" s="19">
        <v>1698330</v>
      </c>
      <c r="Y8" s="19">
        <v>-374916</v>
      </c>
      <c r="Z8" s="20">
        <v>-22.08</v>
      </c>
      <c r="AA8" s="21">
        <v>1698330</v>
      </c>
    </row>
    <row r="9" spans="1:27" ht="13.5">
      <c r="A9" s="22" t="s">
        <v>36</v>
      </c>
      <c r="B9" s="16"/>
      <c r="C9" s="17">
        <v>25948000</v>
      </c>
      <c r="D9" s="17"/>
      <c r="E9" s="18">
        <v>25428000</v>
      </c>
      <c r="F9" s="19">
        <v>25428000</v>
      </c>
      <c r="G9" s="19">
        <v>8656000</v>
      </c>
      <c r="H9" s="19">
        <v>2107000</v>
      </c>
      <c r="I9" s="19"/>
      <c r="J9" s="19">
        <v>10763000</v>
      </c>
      <c r="K9" s="19"/>
      <c r="L9" s="19">
        <v>772000</v>
      </c>
      <c r="M9" s="19">
        <v>5964000</v>
      </c>
      <c r="N9" s="19">
        <v>6736000</v>
      </c>
      <c r="O9" s="19"/>
      <c r="P9" s="19"/>
      <c r="Q9" s="19">
        <v>5984500</v>
      </c>
      <c r="R9" s="19">
        <v>5984500</v>
      </c>
      <c r="S9" s="19"/>
      <c r="T9" s="19"/>
      <c r="U9" s="19"/>
      <c r="V9" s="19"/>
      <c r="W9" s="19">
        <v>23483500</v>
      </c>
      <c r="X9" s="19">
        <v>25428000</v>
      </c>
      <c r="Y9" s="19">
        <v>-1944500</v>
      </c>
      <c r="Z9" s="20">
        <v>-7.65</v>
      </c>
      <c r="AA9" s="21">
        <v>25428000</v>
      </c>
    </row>
    <row r="10" spans="1:27" ht="13.5">
      <c r="A10" s="22" t="s">
        <v>37</v>
      </c>
      <c r="B10" s="16"/>
      <c r="C10" s="17">
        <v>9542000</v>
      </c>
      <c r="D10" s="17"/>
      <c r="E10" s="18">
        <v>31192000</v>
      </c>
      <c r="F10" s="19">
        <v>25910000</v>
      </c>
      <c r="G10" s="19">
        <v>4359000</v>
      </c>
      <c r="H10" s="19"/>
      <c r="I10" s="19"/>
      <c r="J10" s="19">
        <v>4359000</v>
      </c>
      <c r="K10" s="19">
        <v>965427</v>
      </c>
      <c r="L10" s="19"/>
      <c r="M10" s="19">
        <v>13584000</v>
      </c>
      <c r="N10" s="19">
        <v>14549427</v>
      </c>
      <c r="O10" s="19">
        <v>3899000</v>
      </c>
      <c r="P10" s="19">
        <v>5848000</v>
      </c>
      <c r="Q10" s="19">
        <v>4076000</v>
      </c>
      <c r="R10" s="19">
        <v>13823000</v>
      </c>
      <c r="S10" s="19"/>
      <c r="T10" s="19"/>
      <c r="U10" s="19"/>
      <c r="V10" s="19"/>
      <c r="W10" s="19">
        <v>32731427</v>
      </c>
      <c r="X10" s="19">
        <v>25910000</v>
      </c>
      <c r="Y10" s="19">
        <v>6821427</v>
      </c>
      <c r="Z10" s="20">
        <v>26.33</v>
      </c>
      <c r="AA10" s="21">
        <v>25910000</v>
      </c>
    </row>
    <row r="11" spans="1:27" ht="13.5">
      <c r="A11" s="22" t="s">
        <v>38</v>
      </c>
      <c r="B11" s="16"/>
      <c r="C11" s="17">
        <v>504827</v>
      </c>
      <c r="D11" s="17"/>
      <c r="E11" s="18">
        <v>1042812</v>
      </c>
      <c r="F11" s="19">
        <v>1327320</v>
      </c>
      <c r="G11" s="19">
        <v>13351</v>
      </c>
      <c r="H11" s="19">
        <v>141243</v>
      </c>
      <c r="I11" s="19">
        <v>47605</v>
      </c>
      <c r="J11" s="19">
        <v>202199</v>
      </c>
      <c r="K11" s="19">
        <v>121478</v>
      </c>
      <c r="L11" s="19">
        <v>69576</v>
      </c>
      <c r="M11" s="19">
        <v>144972</v>
      </c>
      <c r="N11" s="19">
        <v>336026</v>
      </c>
      <c r="O11" s="19">
        <v>132270</v>
      </c>
      <c r="P11" s="19">
        <v>127525</v>
      </c>
      <c r="Q11" s="19">
        <v>123743</v>
      </c>
      <c r="R11" s="19">
        <v>383538</v>
      </c>
      <c r="S11" s="19">
        <v>187605</v>
      </c>
      <c r="T11" s="19">
        <v>112439</v>
      </c>
      <c r="U11" s="19">
        <v>76837</v>
      </c>
      <c r="V11" s="19">
        <v>376881</v>
      </c>
      <c r="W11" s="19">
        <v>1298644</v>
      </c>
      <c r="X11" s="19">
        <v>1327320</v>
      </c>
      <c r="Y11" s="19">
        <v>-28676</v>
      </c>
      <c r="Z11" s="20">
        <v>-2.16</v>
      </c>
      <c r="AA11" s="21">
        <v>1327320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-68537089</v>
      </c>
      <c r="D14" s="17"/>
      <c r="E14" s="18">
        <v>-78405876</v>
      </c>
      <c r="F14" s="19">
        <v>-77071068</v>
      </c>
      <c r="G14" s="19">
        <v>-8950183</v>
      </c>
      <c r="H14" s="19">
        <v>-13584475</v>
      </c>
      <c r="I14" s="19">
        <v>-3784932</v>
      </c>
      <c r="J14" s="19">
        <v>-26319590</v>
      </c>
      <c r="K14" s="19">
        <v>213570</v>
      </c>
      <c r="L14" s="19">
        <v>-4143632</v>
      </c>
      <c r="M14" s="19">
        <v>-19526137</v>
      </c>
      <c r="N14" s="19">
        <v>-23456199</v>
      </c>
      <c r="O14" s="19">
        <v>-6928801</v>
      </c>
      <c r="P14" s="19">
        <v>-6060445</v>
      </c>
      <c r="Q14" s="19">
        <v>-7826556</v>
      </c>
      <c r="R14" s="19">
        <v>-20815802</v>
      </c>
      <c r="S14" s="19">
        <v>-348956</v>
      </c>
      <c r="T14" s="19">
        <v>3091167</v>
      </c>
      <c r="U14" s="19">
        <v>-781914</v>
      </c>
      <c r="V14" s="19">
        <v>1960297</v>
      </c>
      <c r="W14" s="19">
        <v>-68631294</v>
      </c>
      <c r="X14" s="19">
        <v>-77071068</v>
      </c>
      <c r="Y14" s="19">
        <v>8439774</v>
      </c>
      <c r="Z14" s="20">
        <v>-10.95</v>
      </c>
      <c r="AA14" s="21">
        <v>-77071068</v>
      </c>
    </row>
    <row r="15" spans="1:27" ht="13.5">
      <c r="A15" s="22" t="s">
        <v>42</v>
      </c>
      <c r="B15" s="16"/>
      <c r="C15" s="17">
        <v>-2734782</v>
      </c>
      <c r="D15" s="17"/>
      <c r="E15" s="18">
        <v>-193740</v>
      </c>
      <c r="F15" s="19">
        <v>-67865</v>
      </c>
      <c r="G15" s="19"/>
      <c r="H15" s="19">
        <v>-844</v>
      </c>
      <c r="I15" s="19">
        <v>-640</v>
      </c>
      <c r="J15" s="19">
        <v>-1484</v>
      </c>
      <c r="K15" s="19">
        <v>-431</v>
      </c>
      <c r="L15" s="19">
        <v>-218</v>
      </c>
      <c r="M15" s="19"/>
      <c r="N15" s="19">
        <v>-649</v>
      </c>
      <c r="O15" s="19">
        <v>-218</v>
      </c>
      <c r="P15" s="19"/>
      <c r="Q15" s="19"/>
      <c r="R15" s="19">
        <v>-218</v>
      </c>
      <c r="S15" s="19"/>
      <c r="T15" s="19">
        <v>-16729</v>
      </c>
      <c r="U15" s="19"/>
      <c r="V15" s="19">
        <v>-16729</v>
      </c>
      <c r="W15" s="19">
        <v>-19080</v>
      </c>
      <c r="X15" s="19">
        <v>-67865</v>
      </c>
      <c r="Y15" s="19">
        <v>48785</v>
      </c>
      <c r="Z15" s="20">
        <v>-71.89</v>
      </c>
      <c r="AA15" s="21">
        <v>-67865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13859473</v>
      </c>
      <c r="D17" s="25">
        <f>SUM(D6:D16)</f>
        <v>0</v>
      </c>
      <c r="E17" s="26">
        <f t="shared" si="0"/>
        <v>28187752</v>
      </c>
      <c r="F17" s="27">
        <f t="shared" si="0"/>
        <v>24544812</v>
      </c>
      <c r="G17" s="27">
        <f t="shared" si="0"/>
        <v>7040236</v>
      </c>
      <c r="H17" s="27">
        <f t="shared" si="0"/>
        <v>-7827348</v>
      </c>
      <c r="I17" s="27">
        <f t="shared" si="0"/>
        <v>-17756</v>
      </c>
      <c r="J17" s="27">
        <f t="shared" si="0"/>
        <v>-804868</v>
      </c>
      <c r="K17" s="27">
        <f t="shared" si="0"/>
        <v>4918131</v>
      </c>
      <c r="L17" s="27">
        <f t="shared" si="0"/>
        <v>76900</v>
      </c>
      <c r="M17" s="27">
        <f t="shared" si="0"/>
        <v>3646808</v>
      </c>
      <c r="N17" s="27">
        <f t="shared" si="0"/>
        <v>8641839</v>
      </c>
      <c r="O17" s="27">
        <f t="shared" si="0"/>
        <v>450152</v>
      </c>
      <c r="P17" s="27">
        <f t="shared" si="0"/>
        <v>3177731</v>
      </c>
      <c r="Q17" s="27">
        <f t="shared" si="0"/>
        <v>5423519</v>
      </c>
      <c r="R17" s="27">
        <f t="shared" si="0"/>
        <v>9051402</v>
      </c>
      <c r="S17" s="27">
        <f t="shared" si="0"/>
        <v>3344830</v>
      </c>
      <c r="T17" s="27">
        <f t="shared" si="0"/>
        <v>6649938</v>
      </c>
      <c r="U17" s="27">
        <f t="shared" si="0"/>
        <v>2704954</v>
      </c>
      <c r="V17" s="27">
        <f t="shared" si="0"/>
        <v>12699722</v>
      </c>
      <c r="W17" s="27">
        <f t="shared" si="0"/>
        <v>29588095</v>
      </c>
      <c r="X17" s="27">
        <f t="shared" si="0"/>
        <v>24544812</v>
      </c>
      <c r="Y17" s="27">
        <f t="shared" si="0"/>
        <v>5043283</v>
      </c>
      <c r="Z17" s="28">
        <f>+IF(X17&lt;&gt;0,+(Y17/X17)*100,0)</f>
        <v>20.547246399768717</v>
      </c>
      <c r="AA17" s="29">
        <f>SUM(AA6:AA16)</f>
        <v>24544812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-15891596</v>
      </c>
      <c r="D26" s="17"/>
      <c r="E26" s="18">
        <v>-30236844</v>
      </c>
      <c r="F26" s="19">
        <v>-27582500</v>
      </c>
      <c r="G26" s="19"/>
      <c r="H26" s="19">
        <v>-1020919</v>
      </c>
      <c r="I26" s="19">
        <v>-2961689</v>
      </c>
      <c r="J26" s="19">
        <v>-3982608</v>
      </c>
      <c r="K26" s="19">
        <v>-249156</v>
      </c>
      <c r="L26" s="19"/>
      <c r="M26" s="19">
        <v>-2537290</v>
      </c>
      <c r="N26" s="19">
        <v>-2786446</v>
      </c>
      <c r="O26" s="19">
        <v>-1398624</v>
      </c>
      <c r="P26" s="19">
        <v>-2619869</v>
      </c>
      <c r="Q26" s="19">
        <v>-4373033</v>
      </c>
      <c r="R26" s="19">
        <v>-8391526</v>
      </c>
      <c r="S26" s="19">
        <v>-5000415</v>
      </c>
      <c r="T26" s="19">
        <v>-6730232</v>
      </c>
      <c r="U26" s="19">
        <v>-2813954</v>
      </c>
      <c r="V26" s="19">
        <v>-14544601</v>
      </c>
      <c r="W26" s="19">
        <v>-29705181</v>
      </c>
      <c r="X26" s="19">
        <v>-27582500</v>
      </c>
      <c r="Y26" s="19">
        <v>-2122681</v>
      </c>
      <c r="Z26" s="20">
        <v>7.7</v>
      </c>
      <c r="AA26" s="21">
        <v>-27582500</v>
      </c>
    </row>
    <row r="27" spans="1:27" ht="13.5">
      <c r="A27" s="23" t="s">
        <v>51</v>
      </c>
      <c r="B27" s="24"/>
      <c r="C27" s="25">
        <f aca="true" t="shared" si="1" ref="C27:Y27">SUM(C21:C26)</f>
        <v>-15891596</v>
      </c>
      <c r="D27" s="25">
        <f>SUM(D21:D26)</f>
        <v>0</v>
      </c>
      <c r="E27" s="26">
        <f t="shared" si="1"/>
        <v>-30236844</v>
      </c>
      <c r="F27" s="27">
        <f t="shared" si="1"/>
        <v>-27582500</v>
      </c>
      <c r="G27" s="27">
        <f t="shared" si="1"/>
        <v>0</v>
      </c>
      <c r="H27" s="27">
        <f t="shared" si="1"/>
        <v>-1020919</v>
      </c>
      <c r="I27" s="27">
        <f t="shared" si="1"/>
        <v>-2961689</v>
      </c>
      <c r="J27" s="27">
        <f t="shared" si="1"/>
        <v>-3982608</v>
      </c>
      <c r="K27" s="27">
        <f t="shared" si="1"/>
        <v>-249156</v>
      </c>
      <c r="L27" s="27">
        <f t="shared" si="1"/>
        <v>0</v>
      </c>
      <c r="M27" s="27">
        <f t="shared" si="1"/>
        <v>-2537290</v>
      </c>
      <c r="N27" s="27">
        <f t="shared" si="1"/>
        <v>-2786446</v>
      </c>
      <c r="O27" s="27">
        <f t="shared" si="1"/>
        <v>-1398624</v>
      </c>
      <c r="P27" s="27">
        <f t="shared" si="1"/>
        <v>-2619869</v>
      </c>
      <c r="Q27" s="27">
        <f t="shared" si="1"/>
        <v>-4373033</v>
      </c>
      <c r="R27" s="27">
        <f t="shared" si="1"/>
        <v>-8391526</v>
      </c>
      <c r="S27" s="27">
        <f t="shared" si="1"/>
        <v>-5000415</v>
      </c>
      <c r="T27" s="27">
        <f t="shared" si="1"/>
        <v>-6730232</v>
      </c>
      <c r="U27" s="27">
        <f t="shared" si="1"/>
        <v>-2813954</v>
      </c>
      <c r="V27" s="27">
        <f t="shared" si="1"/>
        <v>-14544601</v>
      </c>
      <c r="W27" s="27">
        <f t="shared" si="1"/>
        <v>-29705181</v>
      </c>
      <c r="X27" s="27">
        <f t="shared" si="1"/>
        <v>-27582500</v>
      </c>
      <c r="Y27" s="27">
        <f t="shared" si="1"/>
        <v>-2122681</v>
      </c>
      <c r="Z27" s="28">
        <f>+IF(X27&lt;&gt;0,+(Y27/X27)*100,0)</f>
        <v>7.695752741774677</v>
      </c>
      <c r="AA27" s="29">
        <f>SUM(AA21:AA26)</f>
        <v>-27582500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2500000</v>
      </c>
      <c r="F32" s="19">
        <v>2500000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2500000</v>
      </c>
      <c r="Y32" s="19">
        <v>-2500000</v>
      </c>
      <c r="Z32" s="20">
        <v>-100</v>
      </c>
      <c r="AA32" s="21">
        <v>2500000</v>
      </c>
    </row>
    <row r="33" spans="1:27" ht="13.5">
      <c r="A33" s="22" t="s">
        <v>55</v>
      </c>
      <c r="B33" s="16"/>
      <c r="C33" s="17">
        <v>73274</v>
      </c>
      <c r="D33" s="17"/>
      <c r="E33" s="18">
        <v>60000</v>
      </c>
      <c r="F33" s="19">
        <v>60000</v>
      </c>
      <c r="G33" s="19">
        <v>7394</v>
      </c>
      <c r="H33" s="36">
        <v>2950</v>
      </c>
      <c r="I33" s="36">
        <v>820</v>
      </c>
      <c r="J33" s="36">
        <v>11164</v>
      </c>
      <c r="K33" s="19">
        <v>7368</v>
      </c>
      <c r="L33" s="19">
        <v>5979</v>
      </c>
      <c r="M33" s="19">
        <v>3527</v>
      </c>
      <c r="N33" s="19">
        <v>16874</v>
      </c>
      <c r="O33" s="36">
        <v>3330</v>
      </c>
      <c r="P33" s="36">
        <v>5964</v>
      </c>
      <c r="Q33" s="36">
        <v>614</v>
      </c>
      <c r="R33" s="19">
        <v>9908</v>
      </c>
      <c r="S33" s="19">
        <v>6275</v>
      </c>
      <c r="T33" s="19">
        <v>11508</v>
      </c>
      <c r="U33" s="19">
        <v>8129</v>
      </c>
      <c r="V33" s="36">
        <v>25912</v>
      </c>
      <c r="W33" s="36">
        <v>63858</v>
      </c>
      <c r="X33" s="36">
        <v>60000</v>
      </c>
      <c r="Y33" s="19">
        <v>3858</v>
      </c>
      <c r="Z33" s="20">
        <v>6.43</v>
      </c>
      <c r="AA33" s="21">
        <v>60000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-505716</v>
      </c>
      <c r="D35" s="17"/>
      <c r="E35" s="18">
        <v>-499728</v>
      </c>
      <c r="F35" s="19">
        <v>-102109</v>
      </c>
      <c r="G35" s="19"/>
      <c r="H35" s="19">
        <v>-15469</v>
      </c>
      <c r="I35" s="19">
        <v>-15673</v>
      </c>
      <c r="J35" s="19">
        <v>-31142</v>
      </c>
      <c r="K35" s="19">
        <v>-15882</v>
      </c>
      <c r="L35" s="19">
        <v>-16095</v>
      </c>
      <c r="M35" s="19"/>
      <c r="N35" s="19">
        <v>-31977</v>
      </c>
      <c r="O35" s="19">
        <v>-16095</v>
      </c>
      <c r="P35" s="19"/>
      <c r="Q35" s="19"/>
      <c r="R35" s="19">
        <v>-16095</v>
      </c>
      <c r="S35" s="19">
        <v>-9897</v>
      </c>
      <c r="T35" s="19">
        <v>-12844</v>
      </c>
      <c r="U35" s="19"/>
      <c r="V35" s="19">
        <v>-22741</v>
      </c>
      <c r="W35" s="19">
        <v>-101955</v>
      </c>
      <c r="X35" s="19">
        <v>-102109</v>
      </c>
      <c r="Y35" s="19">
        <v>154</v>
      </c>
      <c r="Z35" s="20">
        <v>-0.15</v>
      </c>
      <c r="AA35" s="21">
        <v>-102109</v>
      </c>
    </row>
    <row r="36" spans="1:27" ht="13.5">
      <c r="A36" s="23" t="s">
        <v>57</v>
      </c>
      <c r="B36" s="24"/>
      <c r="C36" s="25">
        <f aca="true" t="shared" si="2" ref="C36:Y36">SUM(C31:C35)</f>
        <v>-432442</v>
      </c>
      <c r="D36" s="25">
        <f>SUM(D31:D35)</f>
        <v>0</v>
      </c>
      <c r="E36" s="26">
        <f t="shared" si="2"/>
        <v>2060272</v>
      </c>
      <c r="F36" s="27">
        <f t="shared" si="2"/>
        <v>2457891</v>
      </c>
      <c r="G36" s="27">
        <f t="shared" si="2"/>
        <v>7394</v>
      </c>
      <c r="H36" s="27">
        <f t="shared" si="2"/>
        <v>-12519</v>
      </c>
      <c r="I36" s="27">
        <f t="shared" si="2"/>
        <v>-14853</v>
      </c>
      <c r="J36" s="27">
        <f t="shared" si="2"/>
        <v>-19978</v>
      </c>
      <c r="K36" s="27">
        <f t="shared" si="2"/>
        <v>-8514</v>
      </c>
      <c r="L36" s="27">
        <f t="shared" si="2"/>
        <v>-10116</v>
      </c>
      <c r="M36" s="27">
        <f t="shared" si="2"/>
        <v>3527</v>
      </c>
      <c r="N36" s="27">
        <f t="shared" si="2"/>
        <v>-15103</v>
      </c>
      <c r="O36" s="27">
        <f t="shared" si="2"/>
        <v>-12765</v>
      </c>
      <c r="P36" s="27">
        <f t="shared" si="2"/>
        <v>5964</v>
      </c>
      <c r="Q36" s="27">
        <f t="shared" si="2"/>
        <v>614</v>
      </c>
      <c r="R36" s="27">
        <f t="shared" si="2"/>
        <v>-6187</v>
      </c>
      <c r="S36" s="27">
        <f t="shared" si="2"/>
        <v>-3622</v>
      </c>
      <c r="T36" s="27">
        <f t="shared" si="2"/>
        <v>-1336</v>
      </c>
      <c r="U36" s="27">
        <f t="shared" si="2"/>
        <v>8129</v>
      </c>
      <c r="V36" s="27">
        <f t="shared" si="2"/>
        <v>3171</v>
      </c>
      <c r="W36" s="27">
        <f t="shared" si="2"/>
        <v>-38097</v>
      </c>
      <c r="X36" s="27">
        <f t="shared" si="2"/>
        <v>2457891</v>
      </c>
      <c r="Y36" s="27">
        <f t="shared" si="2"/>
        <v>-2495988</v>
      </c>
      <c r="Z36" s="28">
        <f>+IF(X36&lt;&gt;0,+(Y36/X36)*100,0)</f>
        <v>-101.54998736721848</v>
      </c>
      <c r="AA36" s="29">
        <f>SUM(AA31:AA35)</f>
        <v>2457891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-2464565</v>
      </c>
      <c r="D38" s="31">
        <f>+D17+D27+D36</f>
        <v>0</v>
      </c>
      <c r="E38" s="32">
        <f t="shared" si="3"/>
        <v>11180</v>
      </c>
      <c r="F38" s="33">
        <f t="shared" si="3"/>
        <v>-579797</v>
      </c>
      <c r="G38" s="33">
        <f t="shared" si="3"/>
        <v>7047630</v>
      </c>
      <c r="H38" s="33">
        <f t="shared" si="3"/>
        <v>-8860786</v>
      </c>
      <c r="I38" s="33">
        <f t="shared" si="3"/>
        <v>-2994298</v>
      </c>
      <c r="J38" s="33">
        <f t="shared" si="3"/>
        <v>-4807454</v>
      </c>
      <c r="K38" s="33">
        <f t="shared" si="3"/>
        <v>4660461</v>
      </c>
      <c r="L38" s="33">
        <f t="shared" si="3"/>
        <v>66784</v>
      </c>
      <c r="M38" s="33">
        <f t="shared" si="3"/>
        <v>1113045</v>
      </c>
      <c r="N38" s="33">
        <f t="shared" si="3"/>
        <v>5840290</v>
      </c>
      <c r="O38" s="33">
        <f t="shared" si="3"/>
        <v>-961237</v>
      </c>
      <c r="P38" s="33">
        <f t="shared" si="3"/>
        <v>563826</v>
      </c>
      <c r="Q38" s="33">
        <f t="shared" si="3"/>
        <v>1051100</v>
      </c>
      <c r="R38" s="33">
        <f t="shared" si="3"/>
        <v>653689</v>
      </c>
      <c r="S38" s="33">
        <f t="shared" si="3"/>
        <v>-1659207</v>
      </c>
      <c r="T38" s="33">
        <f t="shared" si="3"/>
        <v>-81630</v>
      </c>
      <c r="U38" s="33">
        <f t="shared" si="3"/>
        <v>-100871</v>
      </c>
      <c r="V38" s="33">
        <f t="shared" si="3"/>
        <v>-1841708</v>
      </c>
      <c r="W38" s="33">
        <f t="shared" si="3"/>
        <v>-155183</v>
      </c>
      <c r="X38" s="33">
        <f t="shared" si="3"/>
        <v>-579797</v>
      </c>
      <c r="Y38" s="33">
        <f t="shared" si="3"/>
        <v>424614</v>
      </c>
      <c r="Z38" s="34">
        <f>+IF(X38&lt;&gt;0,+(Y38/X38)*100,0)</f>
        <v>-73.23494257472875</v>
      </c>
      <c r="AA38" s="35">
        <f>+AA17+AA27+AA36</f>
        <v>-579797</v>
      </c>
    </row>
    <row r="39" spans="1:27" ht="13.5">
      <c r="A39" s="22" t="s">
        <v>59</v>
      </c>
      <c r="B39" s="16"/>
      <c r="C39" s="31">
        <v>3333691</v>
      </c>
      <c r="D39" s="31"/>
      <c r="E39" s="32">
        <v>1175327</v>
      </c>
      <c r="F39" s="33">
        <v>815360</v>
      </c>
      <c r="G39" s="33">
        <v>815360</v>
      </c>
      <c r="H39" s="33">
        <v>7862990</v>
      </c>
      <c r="I39" s="33">
        <v>-997796</v>
      </c>
      <c r="J39" s="33">
        <v>815360</v>
      </c>
      <c r="K39" s="33">
        <v>-3992094</v>
      </c>
      <c r="L39" s="33">
        <v>668367</v>
      </c>
      <c r="M39" s="33">
        <v>735151</v>
      </c>
      <c r="N39" s="33">
        <v>-3992094</v>
      </c>
      <c r="O39" s="33">
        <v>1848196</v>
      </c>
      <c r="P39" s="33">
        <v>886959</v>
      </c>
      <c r="Q39" s="33">
        <v>1450785</v>
      </c>
      <c r="R39" s="33">
        <v>1848196</v>
      </c>
      <c r="S39" s="33">
        <v>2501885</v>
      </c>
      <c r="T39" s="33">
        <v>842678</v>
      </c>
      <c r="U39" s="33">
        <v>761048</v>
      </c>
      <c r="V39" s="33">
        <v>2501885</v>
      </c>
      <c r="W39" s="33">
        <v>815360</v>
      </c>
      <c r="X39" s="33">
        <v>815360</v>
      </c>
      <c r="Y39" s="33"/>
      <c r="Z39" s="34"/>
      <c r="AA39" s="35">
        <v>815360</v>
      </c>
    </row>
    <row r="40" spans="1:27" ht="13.5">
      <c r="A40" s="41" t="s">
        <v>60</v>
      </c>
      <c r="B40" s="42"/>
      <c r="C40" s="43">
        <v>869126</v>
      </c>
      <c r="D40" s="43"/>
      <c r="E40" s="44">
        <v>1186509</v>
      </c>
      <c r="F40" s="45">
        <v>235563</v>
      </c>
      <c r="G40" s="45">
        <v>7862990</v>
      </c>
      <c r="H40" s="45">
        <v>-997796</v>
      </c>
      <c r="I40" s="45">
        <v>-3992094</v>
      </c>
      <c r="J40" s="45">
        <v>-3992094</v>
      </c>
      <c r="K40" s="45">
        <v>668367</v>
      </c>
      <c r="L40" s="45">
        <v>735151</v>
      </c>
      <c r="M40" s="45">
        <v>1848196</v>
      </c>
      <c r="N40" s="45">
        <v>1848196</v>
      </c>
      <c r="O40" s="45">
        <v>886959</v>
      </c>
      <c r="P40" s="45">
        <v>1450785</v>
      </c>
      <c r="Q40" s="45">
        <v>2501885</v>
      </c>
      <c r="R40" s="45">
        <v>886959</v>
      </c>
      <c r="S40" s="45">
        <v>842678</v>
      </c>
      <c r="T40" s="45">
        <v>761048</v>
      </c>
      <c r="U40" s="45">
        <v>660177</v>
      </c>
      <c r="V40" s="45">
        <v>660177</v>
      </c>
      <c r="W40" s="45">
        <v>660177</v>
      </c>
      <c r="X40" s="45">
        <v>235563</v>
      </c>
      <c r="Y40" s="45">
        <v>424614</v>
      </c>
      <c r="Z40" s="46">
        <v>180.25</v>
      </c>
      <c r="AA40" s="47">
        <v>235563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2017-07-31T14:39:13Z</dcterms:created>
  <dcterms:modified xsi:type="dcterms:W3CDTF">2017-07-31T14:40:08Z</dcterms:modified>
  <cp:category/>
  <cp:version/>
  <cp:contentType/>
  <cp:contentStatus/>
</cp:coreProperties>
</file>