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'DC37'!$A$1:$AA$43</definedName>
    <definedName name="_xlnm.Print_Area" localSheetId="12">'DC38'!$A$1:$AA$43</definedName>
    <definedName name="_xlnm.Print_Area" localSheetId="18">'DC39'!$A$1:$AA$43</definedName>
    <definedName name="_xlnm.Print_Area" localSheetId="22">'DC40'!$A$1:$AA$43</definedName>
    <definedName name="_xlnm.Print_Area" localSheetId="1">'NW371'!$A$1:$AA$43</definedName>
    <definedName name="_xlnm.Print_Area" localSheetId="2">'NW372'!$A$1:$AA$43</definedName>
    <definedName name="_xlnm.Print_Area" localSheetId="3">'NW373'!$A$1:$AA$43</definedName>
    <definedName name="_xlnm.Print_Area" localSheetId="4">'NW374'!$A$1:$AA$43</definedName>
    <definedName name="_xlnm.Print_Area" localSheetId="5">'NW375'!$A$1:$AA$43</definedName>
    <definedName name="_xlnm.Print_Area" localSheetId="7">'NW381'!$A$1:$AA$43</definedName>
    <definedName name="_xlnm.Print_Area" localSheetId="8">'NW382'!$A$1:$AA$43</definedName>
    <definedName name="_xlnm.Print_Area" localSheetId="9">'NW383'!$A$1:$AA$43</definedName>
    <definedName name="_xlnm.Print_Area" localSheetId="10">'NW384'!$A$1:$AA$43</definedName>
    <definedName name="_xlnm.Print_Area" localSheetId="11">'NW385'!$A$1:$AA$43</definedName>
    <definedName name="_xlnm.Print_Area" localSheetId="13">'NW392'!$A$1:$AA$43</definedName>
    <definedName name="_xlnm.Print_Area" localSheetId="14">'NW393'!$A$1:$AA$43</definedName>
    <definedName name="_xlnm.Print_Area" localSheetId="15">'NW394'!$A$1:$AA$43</definedName>
    <definedName name="_xlnm.Print_Area" localSheetId="16">'NW396'!$A$1:$AA$43</definedName>
    <definedName name="_xlnm.Print_Area" localSheetId="17">'NW397'!$A$1:$AA$43</definedName>
    <definedName name="_xlnm.Print_Area" localSheetId="19">'NW403'!$A$1:$AA$43</definedName>
    <definedName name="_xlnm.Print_Area" localSheetId="20">'NW404'!$A$1:$AA$43</definedName>
    <definedName name="_xlnm.Print_Area" localSheetId="21">'NW405'!$A$1:$AA$43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<sst xmlns="http://schemas.openxmlformats.org/spreadsheetml/2006/main" count="1587" uniqueCount="86">
  <si>
    <t>North West: Moretele(NW371) - Table C7 Quarterly Budget Statement - Cash Flows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</si>
  <si>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</si>
  <si>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</si>
  <si>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</si>
  <si>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</si>
  <si>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</si>
  <si>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</si>
  <si>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</si>
  <si>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</si>
  <si>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</si>
  <si>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</si>
  <si>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</si>
  <si>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</si>
  <si>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</si>
  <si>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</si>
  <si>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</si>
  <si>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</si>
  <si>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</si>
  <si>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</si>
  <si>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</si>
  <si>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</si>
  <si>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</si>
  <si>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</si>
  <si>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</si>
  <si>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</si>
  <si>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</si>
  <si>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</si>
  <si>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</si>
  <si>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</si>
  <si>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</si>
  <si>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</si>
  <si>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</si>
  <si>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</si>
  <si>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</si>
  <si>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</si>
  <si>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</si>
  <si>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</si>
  <si>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</si>
  <si>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</si>
  <si>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</si>
  <si>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</si>
  <si>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</si>
  <si>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</si>
  <si>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</si>
  <si>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</si>
  <si>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</si>
  <si>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</si>
  <si>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</si>
  <si>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</si>
  <si>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</si>
  <si>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</si>
  <si>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</si>
  <si>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</si>
  <si>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</si>
  <si>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</si>
  <si>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</si>
  <si>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</si>
  <si>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</si>
  <si>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</si>
  <si>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</si>
  <si>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</si>
  <si>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Madibeng(NW372) - Table C7 Quarterly Budget Statement - Cash Flows for 4th Quarter ended 30 June 2017 (Figures Finalised as at 2017/07/28)</t>
  </si>
  <si>
    <t>North West: Rustenburg(NW373) - Table C7 Quarterly Budget Statement - Cash Flows for 4th Quarter ended 30 June 2017 (Figures Finalised as at 2017/07/28)</t>
  </si>
  <si>
    <t>North West: Kgetlengrivier(NW374) - Table C7 Quarterly Budget Statement - Cash Flows for 4th Quarter ended 30 June 2017 (Figures Finalised as at 2017/07/28)</t>
  </si>
  <si>
    <t>North West: Moses Kotane(NW375) - Table C7 Quarterly Budget Statement - Cash Flows for 4th Quarter ended 30 June 2017 (Figures Finalised as at 2017/07/28)</t>
  </si>
  <si>
    <t>North West: Bojanala Platinum(DC37) - Table C7 Quarterly Budget Statement - Cash Flows for 4th Quarter ended 30 June 2017 (Figures Finalised as at 2017/07/28)</t>
  </si>
  <si>
    <t>North West: Ratlou(NW381) - Table C7 Quarterly Budget Statement - Cash Flows for 4th Quarter ended 30 June 2017 (Figures Finalised as at 2017/07/28)</t>
  </si>
  <si>
    <t>North West: Tswaing(NW382) - Table C7 Quarterly Budget Statement - Cash Flows for 4th Quarter ended 30 June 2017 (Figures Finalised as at 2017/07/28)</t>
  </si>
  <si>
    <t>North West: Mafikeng(NW383) - Table C7 Quarterly Budget Statement - Cash Flows for 4th Quarter ended 30 June 2017 (Figures Finalised as at 2017/07/28)</t>
  </si>
  <si>
    <t>North West: Ditsobotla(NW384) - Table C7 Quarterly Budget Statement - Cash Flows for 4th Quarter ended 30 June 2017 (Figures Finalised as at 2017/07/28)</t>
  </si>
  <si>
    <t>North West: Ramotshere Moiloa(NW385) - Table C7 Quarterly Budget Statement - Cash Flows for 4th Quarter ended 30 June 2017 (Figures Finalised as at 2017/07/28)</t>
  </si>
  <si>
    <t>North West: Ngaka Modiri Molema(DC38) - Table C7 Quarterly Budget Statement - Cash Flows for 4th Quarter ended 30 June 2017 (Figures Finalised as at 2017/07/28)</t>
  </si>
  <si>
    <t>North West: Naledi (Nw)(NW392) - Table C7 Quarterly Budget Statement - Cash Flows for 4th Quarter ended 30 June 2017 (Figures Finalised as at 2017/07/28)</t>
  </si>
  <si>
    <t>North West: Mamusa(NW393) - Table C7 Quarterly Budget Statement - Cash Flows for 4th Quarter ended 30 June 2017 (Figures Finalised as at 2017/07/28)</t>
  </si>
  <si>
    <t>North West: Greater Taung(NW394) - Table C7 Quarterly Budget Statement - Cash Flows for 4th Quarter ended 30 June 2017 (Figures Finalised as at 2017/07/28)</t>
  </si>
  <si>
    <t>North West: Lekwa-Teemane(NW396) - Table C7 Quarterly Budget Statement - Cash Flows for 4th Quarter ended 30 June 2017 (Figures Finalised as at 2017/07/28)</t>
  </si>
  <si>
    <t>North West: Kagisano-Molopo(NW397) - Table C7 Quarterly Budget Statement - Cash Flows for 4th Quarter ended 30 June 2017 (Figures Finalised as at 2017/07/28)</t>
  </si>
  <si>
    <t>North West: Dr Ruth Segomotsi Mompati(DC39) - Table C7 Quarterly Budget Statement - Cash Flows for 4th Quarter ended 30 June 2017 (Figures Finalised as at 2017/07/28)</t>
  </si>
  <si>
    <t>North West: City Of Matlosana(NW403) - Table C7 Quarterly Budget Statement - Cash Flows for 4th Quarter ended 30 June 2017 (Figures Finalised as at 2017/07/28)</t>
  </si>
  <si>
    <t>North West: Maquassi Hills(NW404) - Table C7 Quarterly Budget Statement - Cash Flows for 4th Quarter ended 30 June 2017 (Figures Finalised as at 2017/07/28)</t>
  </si>
  <si>
    <t>North West: Tlokwe-Ventersdorp(NW405) - Table C7 Quarterly Budget Statement - Cash Flows for 4th Quarter ended 30 June 2017 (Figures Finalised as at 2017/07/28)</t>
  </si>
  <si>
    <t>North West: Dr Kenneth Kaunda(DC40) - Table C7 Quarterly Budget Statement - Cash Flows for 4th Quarter ended 30 June 2017 (Figures Finalised as at 2017/07/28)</t>
  </si>
  <si>
    <t>Summary - Table C7 Quarterly Budget Statement - Cash Flows for 4th Quarter ended 30 June 2017 (Figures Finalised as at 2017/07/28)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</si>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</sst>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1090098564</v>
      </c>
      <c r="D6" s="17"/>
      <c r="E6" s="18">
        <v>1215639258</v>
      </c>
      <c r="F6" s="19">
        <v>1386778909</v>
      </c>
      <c r="G6" s="19">
        <v>95620863</v>
      </c>
      <c r="H6" s="19">
        <v>100437323</v>
      </c>
      <c r="I6" s="19">
        <v>88373518</v>
      </c>
      <c r="J6" s="19">
        <v>284431704</v>
      </c>
      <c r="K6" s="19">
        <v>95105985</v>
      </c>
      <c r="L6" s="19">
        <v>101336618</v>
      </c>
      <c r="M6" s="19">
        <v>103651218</v>
      </c>
      <c r="N6" s="19">
        <v>300093821</v>
      </c>
      <c r="O6" s="19">
        <v>135803291</v>
      </c>
      <c r="P6" s="19">
        <v>117086947</v>
      </c>
      <c r="Q6" s="19">
        <v>92008608</v>
      </c>
      <c r="R6" s="19">
        <v>344898846</v>
      </c>
      <c r="S6" s="19">
        <v>77988449</v>
      </c>
      <c r="T6" s="19">
        <v>172545584</v>
      </c>
      <c r="U6" s="19">
        <v>63245139</v>
      </c>
      <c r="V6" s="19">
        <v>313779172</v>
      </c>
      <c r="W6" s="19">
        <v>1243203543</v>
      </c>
      <c r="X6" s="19">
        <v>1386778909</v>
      </c>
      <c r="Y6" s="19">
        <v>-143575366</v>
      </c>
      <c r="Z6" s="20">
        <v>-10.35</v>
      </c>
      <c r="AA6" s="21">
        <v>1386778909</v>
      </c>
    </row>
    <row r="7" spans="1:27" ht="13.5">
      <c r="A7" s="22" t="s">
        <v>34</v>
      </c>
      <c r="B7" s="16"/>
      <c r="C7" s="17">
        <v>4239233939</v>
      </c>
      <c r="D7" s="17"/>
      <c r="E7" s="18">
        <v>5656653111</v>
      </c>
      <c r="F7" s="19">
        <v>6698200874</v>
      </c>
      <c r="G7" s="19">
        <v>498117959</v>
      </c>
      <c r="H7" s="19">
        <v>473866906</v>
      </c>
      <c r="I7" s="19">
        <v>524189965</v>
      </c>
      <c r="J7" s="19">
        <v>1496174830</v>
      </c>
      <c r="K7" s="19">
        <v>475000475</v>
      </c>
      <c r="L7" s="19">
        <v>525000479</v>
      </c>
      <c r="M7" s="19">
        <v>680963667</v>
      </c>
      <c r="N7" s="19">
        <v>1680964621</v>
      </c>
      <c r="O7" s="19">
        <v>541774430</v>
      </c>
      <c r="P7" s="19">
        <v>501105078</v>
      </c>
      <c r="Q7" s="19">
        <v>505493651</v>
      </c>
      <c r="R7" s="19">
        <v>1548373159</v>
      </c>
      <c r="S7" s="19">
        <v>466369652</v>
      </c>
      <c r="T7" s="19">
        <v>494882038</v>
      </c>
      <c r="U7" s="19">
        <v>324730439</v>
      </c>
      <c r="V7" s="19">
        <v>1285982129</v>
      </c>
      <c r="W7" s="19">
        <v>6011494739</v>
      </c>
      <c r="X7" s="19">
        <v>6698200874</v>
      </c>
      <c r="Y7" s="19">
        <v>-686706135</v>
      </c>
      <c r="Z7" s="20">
        <v>-10.25</v>
      </c>
      <c r="AA7" s="21">
        <v>6698200874</v>
      </c>
    </row>
    <row r="8" spans="1:27" ht="13.5">
      <c r="A8" s="22" t="s">
        <v>35</v>
      </c>
      <c r="B8" s="16"/>
      <c r="C8" s="17">
        <v>704858331</v>
      </c>
      <c r="D8" s="17"/>
      <c r="E8" s="18">
        <v>489617229</v>
      </c>
      <c r="F8" s="19">
        <v>600294970</v>
      </c>
      <c r="G8" s="19">
        <v>129607399</v>
      </c>
      <c r="H8" s="19">
        <v>87672586</v>
      </c>
      <c r="I8" s="19">
        <v>141100582</v>
      </c>
      <c r="J8" s="19">
        <v>358380567</v>
      </c>
      <c r="K8" s="19">
        <v>67129516</v>
      </c>
      <c r="L8" s="19">
        <v>59669877</v>
      </c>
      <c r="M8" s="19">
        <v>113488300</v>
      </c>
      <c r="N8" s="19">
        <v>240287693</v>
      </c>
      <c r="O8" s="19">
        <v>56361030</v>
      </c>
      <c r="P8" s="19">
        <v>106791581</v>
      </c>
      <c r="Q8" s="19">
        <v>338823221</v>
      </c>
      <c r="R8" s="19">
        <v>501975832</v>
      </c>
      <c r="S8" s="19">
        <v>74646645</v>
      </c>
      <c r="T8" s="19">
        <v>110055119</v>
      </c>
      <c r="U8" s="19">
        <v>79650605</v>
      </c>
      <c r="V8" s="19">
        <v>264352369</v>
      </c>
      <c r="W8" s="19">
        <v>1364996461</v>
      </c>
      <c r="X8" s="19">
        <v>600294970</v>
      </c>
      <c r="Y8" s="19">
        <v>764701491</v>
      </c>
      <c r="Z8" s="20">
        <v>127.39</v>
      </c>
      <c r="AA8" s="21">
        <v>600294970</v>
      </c>
    </row>
    <row r="9" spans="1:27" ht="13.5">
      <c r="A9" s="22" t="s">
        <v>36</v>
      </c>
      <c r="B9" s="16"/>
      <c r="C9" s="17">
        <v>3874363151</v>
      </c>
      <c r="D9" s="17"/>
      <c r="E9" s="18">
        <v>4661154597</v>
      </c>
      <c r="F9" s="19">
        <v>4889786597</v>
      </c>
      <c r="G9" s="19">
        <v>1768788963</v>
      </c>
      <c r="H9" s="19">
        <v>45758277</v>
      </c>
      <c r="I9" s="19">
        <v>23141719</v>
      </c>
      <c r="J9" s="19">
        <v>1837688959</v>
      </c>
      <c r="K9" s="19">
        <v>103485788</v>
      </c>
      <c r="L9" s="19">
        <v>47343848</v>
      </c>
      <c r="M9" s="19">
        <v>1329881449</v>
      </c>
      <c r="N9" s="19">
        <v>1480711085</v>
      </c>
      <c r="O9" s="19">
        <v>25180301</v>
      </c>
      <c r="P9" s="19">
        <v>13759108</v>
      </c>
      <c r="Q9" s="19">
        <v>1071469444</v>
      </c>
      <c r="R9" s="19">
        <v>1110408853</v>
      </c>
      <c r="S9" s="19">
        <v>2849515</v>
      </c>
      <c r="T9" s="19">
        <v>5355011</v>
      </c>
      <c r="U9" s="19">
        <v>16869733</v>
      </c>
      <c r="V9" s="19">
        <v>25074259</v>
      </c>
      <c r="W9" s="19">
        <v>4453883156</v>
      </c>
      <c r="X9" s="19">
        <v>4889786597</v>
      </c>
      <c r="Y9" s="19">
        <v>-435903441</v>
      </c>
      <c r="Z9" s="20">
        <v>-8.91</v>
      </c>
      <c r="AA9" s="21">
        <v>4889786597</v>
      </c>
    </row>
    <row r="10" spans="1:27" ht="13.5">
      <c r="A10" s="22" t="s">
        <v>37</v>
      </c>
      <c r="B10" s="16"/>
      <c r="C10" s="17">
        <v>1613835253</v>
      </c>
      <c r="D10" s="17"/>
      <c r="E10" s="18">
        <v>2177447243</v>
      </c>
      <c r="F10" s="19">
        <v>2289770036</v>
      </c>
      <c r="G10" s="19">
        <v>486156855</v>
      </c>
      <c r="H10" s="19">
        <v>29575745</v>
      </c>
      <c r="I10" s="19">
        <v>64180357</v>
      </c>
      <c r="J10" s="19">
        <v>579912957</v>
      </c>
      <c r="K10" s="19">
        <v>230664789</v>
      </c>
      <c r="L10" s="19">
        <v>62455877</v>
      </c>
      <c r="M10" s="19">
        <v>448089000</v>
      </c>
      <c r="N10" s="19">
        <v>741209666</v>
      </c>
      <c r="O10" s="19">
        <v>72434589</v>
      </c>
      <c r="P10" s="19">
        <v>24559000</v>
      </c>
      <c r="Q10" s="19">
        <v>758900825</v>
      </c>
      <c r="R10" s="19">
        <v>855894414</v>
      </c>
      <c r="S10" s="19"/>
      <c r="T10" s="19"/>
      <c r="U10" s="19"/>
      <c r="V10" s="19"/>
      <c r="W10" s="19">
        <v>2177017037</v>
      </c>
      <c r="X10" s="19">
        <v>2289770036</v>
      </c>
      <c r="Y10" s="19">
        <v>-112752999</v>
      </c>
      <c r="Z10" s="20">
        <v>-4.92</v>
      </c>
      <c r="AA10" s="21">
        <v>2289770036</v>
      </c>
    </row>
    <row r="11" spans="1:27" ht="13.5">
      <c r="A11" s="22" t="s">
        <v>38</v>
      </c>
      <c r="B11" s="16"/>
      <c r="C11" s="17">
        <v>453428949</v>
      </c>
      <c r="D11" s="17"/>
      <c r="E11" s="18">
        <v>230363094</v>
      </c>
      <c r="F11" s="19">
        <v>233928770</v>
      </c>
      <c r="G11" s="19">
        <v>24216143</v>
      </c>
      <c r="H11" s="19">
        <v>27071957</v>
      </c>
      <c r="I11" s="19">
        <v>27986610</v>
      </c>
      <c r="J11" s="19">
        <v>79274710</v>
      </c>
      <c r="K11" s="19">
        <v>29133627</v>
      </c>
      <c r="L11" s="19">
        <v>26809253</v>
      </c>
      <c r="M11" s="19">
        <v>27705865</v>
      </c>
      <c r="N11" s="19">
        <v>83648745</v>
      </c>
      <c r="O11" s="19">
        <v>50369172</v>
      </c>
      <c r="P11" s="19">
        <v>30545003</v>
      </c>
      <c r="Q11" s="19">
        <v>7248409</v>
      </c>
      <c r="R11" s="19">
        <v>88162584</v>
      </c>
      <c r="S11" s="19">
        <v>34116400</v>
      </c>
      <c r="T11" s="19">
        <v>33269227</v>
      </c>
      <c r="U11" s="19">
        <v>46975795</v>
      </c>
      <c r="V11" s="19">
        <v>114361422</v>
      </c>
      <c r="W11" s="19">
        <v>365447461</v>
      </c>
      <c r="X11" s="19">
        <v>233928770</v>
      </c>
      <c r="Y11" s="19">
        <v>131518691</v>
      </c>
      <c r="Z11" s="20">
        <v>56.22</v>
      </c>
      <c r="AA11" s="21">
        <v>233928770</v>
      </c>
    </row>
    <row r="12" spans="1:27" ht="13.5">
      <c r="A12" s="22" t="s">
        <v>39</v>
      </c>
      <c r="B12" s="16"/>
      <c r="C12" s="17">
        <v>11535</v>
      </c>
      <c r="D12" s="17"/>
      <c r="E12" s="18">
        <v>2019</v>
      </c>
      <c r="F12" s="19">
        <v>2019</v>
      </c>
      <c r="G12" s="19"/>
      <c r="H12" s="19"/>
      <c r="I12" s="19">
        <v>15169</v>
      </c>
      <c r="J12" s="19">
        <v>15169</v>
      </c>
      <c r="K12" s="19">
        <v>2330</v>
      </c>
      <c r="L12" s="19">
        <v>2044</v>
      </c>
      <c r="M12" s="19"/>
      <c r="N12" s="19">
        <v>4374</v>
      </c>
      <c r="O12" s="19"/>
      <c r="P12" s="19"/>
      <c r="Q12" s="19"/>
      <c r="R12" s="19"/>
      <c r="S12" s="19"/>
      <c r="T12" s="19"/>
      <c r="U12" s="19"/>
      <c r="V12" s="19"/>
      <c r="W12" s="19">
        <v>19543</v>
      </c>
      <c r="X12" s="19">
        <v>2019</v>
      </c>
      <c r="Y12" s="19">
        <v>17524</v>
      </c>
      <c r="Z12" s="20">
        <v>867.95</v>
      </c>
      <c r="AA12" s="21">
        <v>2019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-10040515567</v>
      </c>
      <c r="D14" s="17"/>
      <c r="E14" s="18">
        <v>-11244011567</v>
      </c>
      <c r="F14" s="19">
        <v>-12001235629</v>
      </c>
      <c r="G14" s="19">
        <v>-1383185978</v>
      </c>
      <c r="H14" s="19">
        <v>-1138269843</v>
      </c>
      <c r="I14" s="19">
        <v>-1099156388</v>
      </c>
      <c r="J14" s="19">
        <v>-3620612209</v>
      </c>
      <c r="K14" s="19">
        <v>-917777926</v>
      </c>
      <c r="L14" s="19">
        <v>-919178548</v>
      </c>
      <c r="M14" s="19">
        <v>-1270376666</v>
      </c>
      <c r="N14" s="19">
        <v>-3107333140</v>
      </c>
      <c r="O14" s="19">
        <v>-981422051</v>
      </c>
      <c r="P14" s="19">
        <v>-875858740</v>
      </c>
      <c r="Q14" s="19">
        <v>-1389723799</v>
      </c>
      <c r="R14" s="19">
        <v>-3247004590</v>
      </c>
      <c r="S14" s="19">
        <v>-811092851</v>
      </c>
      <c r="T14" s="19">
        <v>-969294829</v>
      </c>
      <c r="U14" s="19">
        <v>-666238609</v>
      </c>
      <c r="V14" s="19">
        <v>-2446626289</v>
      </c>
      <c r="W14" s="19">
        <v>-12421576228</v>
      </c>
      <c r="X14" s="19">
        <v>-12001235629</v>
      </c>
      <c r="Y14" s="19">
        <v>-420340599</v>
      </c>
      <c r="Z14" s="20">
        <v>3.5</v>
      </c>
      <c r="AA14" s="21">
        <v>-12001235629</v>
      </c>
    </row>
    <row r="15" spans="1:27" ht="13.5">
      <c r="A15" s="22" t="s">
        <v>42</v>
      </c>
      <c r="B15" s="16"/>
      <c r="C15" s="17">
        <v>-194135059</v>
      </c>
      <c r="D15" s="17"/>
      <c r="E15" s="18">
        <v>-108477977</v>
      </c>
      <c r="F15" s="19">
        <v>-623798438</v>
      </c>
      <c r="G15" s="19">
        <v>-12269245</v>
      </c>
      <c r="H15" s="19">
        <v>-6629042</v>
      </c>
      <c r="I15" s="19">
        <v>-23390526</v>
      </c>
      <c r="J15" s="19">
        <v>-42288813</v>
      </c>
      <c r="K15" s="19">
        <v>-4831749</v>
      </c>
      <c r="L15" s="19">
        <v>-3496540</v>
      </c>
      <c r="M15" s="19">
        <v>-35576763</v>
      </c>
      <c r="N15" s="19">
        <v>-43905052</v>
      </c>
      <c r="O15" s="19">
        <v>-3496297</v>
      </c>
      <c r="P15" s="19">
        <v>-10536310</v>
      </c>
      <c r="Q15" s="19">
        <v>-5613398</v>
      </c>
      <c r="R15" s="19">
        <v>-19646005</v>
      </c>
      <c r="S15" s="19">
        <v>-2977396</v>
      </c>
      <c r="T15" s="19">
        <v>-3093500</v>
      </c>
      <c r="U15" s="19">
        <v>-34793431</v>
      </c>
      <c r="V15" s="19">
        <v>-40864327</v>
      </c>
      <c r="W15" s="19">
        <v>-146704197</v>
      </c>
      <c r="X15" s="19">
        <v>-623798438</v>
      </c>
      <c r="Y15" s="19">
        <v>477094241</v>
      </c>
      <c r="Z15" s="20">
        <v>-76.48</v>
      </c>
      <c r="AA15" s="21">
        <v>-623798438</v>
      </c>
    </row>
    <row r="16" spans="1:27" ht="13.5">
      <c r="A16" s="22" t="s">
        <v>43</v>
      </c>
      <c r="B16" s="16"/>
      <c r="C16" s="17">
        <v>-118757916</v>
      </c>
      <c r="D16" s="17"/>
      <c r="E16" s="18">
        <v>-158630195</v>
      </c>
      <c r="F16" s="19">
        <v>-639520976</v>
      </c>
      <c r="G16" s="19">
        <v>-3144464</v>
      </c>
      <c r="H16" s="19">
        <v>-9174894</v>
      </c>
      <c r="I16" s="19">
        <v>-7333397</v>
      </c>
      <c r="J16" s="19">
        <v>-19652755</v>
      </c>
      <c r="K16" s="19">
        <v>-11907132</v>
      </c>
      <c r="L16" s="19">
        <v>-11566235</v>
      </c>
      <c r="M16" s="19">
        <v>-7698068</v>
      </c>
      <c r="N16" s="19">
        <v>-31171435</v>
      </c>
      <c r="O16" s="19">
        <v>-7819693</v>
      </c>
      <c r="P16" s="19">
        <v>-16898283</v>
      </c>
      <c r="Q16" s="19">
        <v>-14622310</v>
      </c>
      <c r="R16" s="19">
        <v>-39340286</v>
      </c>
      <c r="S16" s="19">
        <v>-17487354</v>
      </c>
      <c r="T16" s="19">
        <v>-16056356</v>
      </c>
      <c r="U16" s="19">
        <v>-11744630</v>
      </c>
      <c r="V16" s="19">
        <v>-45288340</v>
      </c>
      <c r="W16" s="19">
        <v>-135452816</v>
      </c>
      <c r="X16" s="19">
        <v>-639520976</v>
      </c>
      <c r="Y16" s="19">
        <v>504068160</v>
      </c>
      <c r="Z16" s="20">
        <v>-78.82</v>
      </c>
      <c r="AA16" s="21">
        <v>-639520976</v>
      </c>
    </row>
    <row r="17" spans="1:27" ht="13.5">
      <c r="A17" s="23" t="s">
        <v>44</v>
      </c>
      <c r="B17" s="24"/>
      <c r="C17" s="25">
        <f aca="true" t="shared" si="0" ref="C17:Y17">SUM(C6:C16)</f>
        <v>1622421180</v>
      </c>
      <c r="D17" s="25">
        <f>SUM(D6:D16)</f>
        <v>0</v>
      </c>
      <c r="E17" s="26">
        <f t="shared" si="0"/>
        <v>2919756812</v>
      </c>
      <c r="F17" s="27">
        <f t="shared" si="0"/>
        <v>2834207132</v>
      </c>
      <c r="G17" s="27">
        <f t="shared" si="0"/>
        <v>1603908495</v>
      </c>
      <c r="H17" s="27">
        <f t="shared" si="0"/>
        <v>-389690985</v>
      </c>
      <c r="I17" s="27">
        <f t="shared" si="0"/>
        <v>-260892391</v>
      </c>
      <c r="J17" s="27">
        <f t="shared" si="0"/>
        <v>953325119</v>
      </c>
      <c r="K17" s="27">
        <f t="shared" si="0"/>
        <v>66005703</v>
      </c>
      <c r="L17" s="27">
        <f t="shared" si="0"/>
        <v>-111623327</v>
      </c>
      <c r="M17" s="27">
        <f t="shared" si="0"/>
        <v>1390128002</v>
      </c>
      <c r="N17" s="27">
        <f t="shared" si="0"/>
        <v>1344510378</v>
      </c>
      <c r="O17" s="27">
        <f t="shared" si="0"/>
        <v>-110815228</v>
      </c>
      <c r="P17" s="27">
        <f t="shared" si="0"/>
        <v>-109446616</v>
      </c>
      <c r="Q17" s="27">
        <f t="shared" si="0"/>
        <v>1363984651</v>
      </c>
      <c r="R17" s="27">
        <f t="shared" si="0"/>
        <v>1143722807</v>
      </c>
      <c r="S17" s="27">
        <f t="shared" si="0"/>
        <v>-175586940</v>
      </c>
      <c r="T17" s="27">
        <f t="shared" si="0"/>
        <v>-172337706</v>
      </c>
      <c r="U17" s="27">
        <f t="shared" si="0"/>
        <v>-181304959</v>
      </c>
      <c r="V17" s="27">
        <f t="shared" si="0"/>
        <v>-529229605</v>
      </c>
      <c r="W17" s="27">
        <f t="shared" si="0"/>
        <v>2912328699</v>
      </c>
      <c r="X17" s="27">
        <f t="shared" si="0"/>
        <v>2834207132</v>
      </c>
      <c r="Y17" s="27">
        <f t="shared" si="0"/>
        <v>78121567</v>
      </c>
      <c r="Z17" s="28">
        <f>+IF(X17&lt;&gt;0,+(Y17/X17)*100,0)</f>
        <v>2.756381709648453</v>
      </c>
      <c r="AA17" s="29">
        <f>SUM(AA6:AA16)</f>
        <v>2834207132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37288343</v>
      </c>
      <c r="D21" s="17"/>
      <c r="E21" s="18">
        <v>141892000</v>
      </c>
      <c r="F21" s="19">
        <v>50249895</v>
      </c>
      <c r="G21" s="36"/>
      <c r="H21" s="36">
        <v>85965</v>
      </c>
      <c r="I21" s="36">
        <v>46491</v>
      </c>
      <c r="J21" s="19">
        <v>132456</v>
      </c>
      <c r="K21" s="36">
        <v>286587</v>
      </c>
      <c r="L21" s="36">
        <v>659649</v>
      </c>
      <c r="M21" s="19"/>
      <c r="N21" s="36">
        <v>946236</v>
      </c>
      <c r="O21" s="36"/>
      <c r="P21" s="36">
        <v>1388684</v>
      </c>
      <c r="Q21" s="19">
        <v>45614</v>
      </c>
      <c r="R21" s="36">
        <v>1434298</v>
      </c>
      <c r="S21" s="36"/>
      <c r="T21" s="19"/>
      <c r="U21" s="36"/>
      <c r="V21" s="36"/>
      <c r="W21" s="36">
        <v>2512990</v>
      </c>
      <c r="X21" s="19">
        <v>50249895</v>
      </c>
      <c r="Y21" s="36">
        <v>-47736905</v>
      </c>
      <c r="Z21" s="37">
        <v>-95</v>
      </c>
      <c r="AA21" s="38">
        <v>50249895</v>
      </c>
    </row>
    <row r="22" spans="1:27" ht="13.5">
      <c r="A22" s="22" t="s">
        <v>47</v>
      </c>
      <c r="B22" s="16"/>
      <c r="C22" s="17">
        <v>2306822</v>
      </c>
      <c r="D22" s="17"/>
      <c r="E22" s="39">
        <v>65077996</v>
      </c>
      <c r="F22" s="36">
        <v>65078000</v>
      </c>
      <c r="G22" s="19">
        <v>-32446222</v>
      </c>
      <c r="H22" s="19">
        <v>21011505</v>
      </c>
      <c r="I22" s="19">
        <v>21985335</v>
      </c>
      <c r="J22" s="19">
        <v>10550618</v>
      </c>
      <c r="K22" s="19">
        <v>13599634</v>
      </c>
      <c r="L22" s="19">
        <v>26036307</v>
      </c>
      <c r="M22" s="36">
        <v>12557154</v>
      </c>
      <c r="N22" s="19">
        <v>52193095</v>
      </c>
      <c r="O22" s="19">
        <v>13661189</v>
      </c>
      <c r="P22" s="19">
        <v>8766374</v>
      </c>
      <c r="Q22" s="19">
        <v>-20622981</v>
      </c>
      <c r="R22" s="19">
        <v>1804582</v>
      </c>
      <c r="S22" s="19">
        <v>28078748</v>
      </c>
      <c r="T22" s="36">
        <v>10352495</v>
      </c>
      <c r="U22" s="19">
        <v>28766405</v>
      </c>
      <c r="V22" s="19">
        <v>67197648</v>
      </c>
      <c r="W22" s="19">
        <v>131745943</v>
      </c>
      <c r="X22" s="19">
        <v>65078000</v>
      </c>
      <c r="Y22" s="19">
        <v>66667943</v>
      </c>
      <c r="Z22" s="20">
        <v>102.44</v>
      </c>
      <c r="AA22" s="21">
        <v>65078000</v>
      </c>
    </row>
    <row r="23" spans="1:27" ht="13.5">
      <c r="A23" s="22" t="s">
        <v>48</v>
      </c>
      <c r="B23" s="16"/>
      <c r="C23" s="40">
        <v>9899403</v>
      </c>
      <c r="D23" s="40"/>
      <c r="E23" s="18">
        <v>-500004</v>
      </c>
      <c r="F23" s="19">
        <v>-500000</v>
      </c>
      <c r="G23" s="36">
        <v>-1380933</v>
      </c>
      <c r="H23" s="36">
        <v>116</v>
      </c>
      <c r="I23" s="36">
        <v>-1468</v>
      </c>
      <c r="J23" s="19">
        <v>-1382285</v>
      </c>
      <c r="K23" s="36">
        <v>-1171</v>
      </c>
      <c r="L23" s="36"/>
      <c r="M23" s="19"/>
      <c r="N23" s="36">
        <v>-1171</v>
      </c>
      <c r="O23" s="36"/>
      <c r="P23" s="36"/>
      <c r="Q23" s="19"/>
      <c r="R23" s="36"/>
      <c r="S23" s="36"/>
      <c r="T23" s="19"/>
      <c r="U23" s="36"/>
      <c r="V23" s="36"/>
      <c r="W23" s="36">
        <v>-1383456</v>
      </c>
      <c r="X23" s="19">
        <v>-500000</v>
      </c>
      <c r="Y23" s="36">
        <v>-883456</v>
      </c>
      <c r="Z23" s="37">
        <v>176.69</v>
      </c>
      <c r="AA23" s="38">
        <v>-500000</v>
      </c>
    </row>
    <row r="24" spans="1:27" ht="13.5">
      <c r="A24" s="22" t="s">
        <v>49</v>
      </c>
      <c r="B24" s="16"/>
      <c r="C24" s="17">
        <v>47666157</v>
      </c>
      <c r="D24" s="17"/>
      <c r="E24" s="18">
        <v>49499996</v>
      </c>
      <c r="F24" s="19">
        <v>49499998</v>
      </c>
      <c r="G24" s="19">
        <v>-74997956</v>
      </c>
      <c r="H24" s="19">
        <v>40902056</v>
      </c>
      <c r="I24" s="19">
        <v>852063</v>
      </c>
      <c r="J24" s="19">
        <v>-33243837</v>
      </c>
      <c r="K24" s="19">
        <v>22002069</v>
      </c>
      <c r="L24" s="19">
        <v>44000000</v>
      </c>
      <c r="M24" s="19">
        <v>-4997917</v>
      </c>
      <c r="N24" s="19">
        <v>61004152</v>
      </c>
      <c r="O24" s="19">
        <v>29002090</v>
      </c>
      <c r="P24" s="19">
        <v>13502097</v>
      </c>
      <c r="Q24" s="19">
        <v>-87497896</v>
      </c>
      <c r="R24" s="19">
        <v>-44993709</v>
      </c>
      <c r="S24" s="19">
        <v>5000000</v>
      </c>
      <c r="T24" s="19">
        <v>43984897</v>
      </c>
      <c r="U24" s="19">
        <v>49000000</v>
      </c>
      <c r="V24" s="19">
        <v>97984897</v>
      </c>
      <c r="W24" s="19">
        <v>80751503</v>
      </c>
      <c r="X24" s="19">
        <v>49499998</v>
      </c>
      <c r="Y24" s="19">
        <v>31251505</v>
      </c>
      <c r="Z24" s="20">
        <v>63.13</v>
      </c>
      <c r="AA24" s="21">
        <v>49499998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-1842443294</v>
      </c>
      <c r="D26" s="17"/>
      <c r="E26" s="18">
        <v>-2396510201</v>
      </c>
      <c r="F26" s="19">
        <v>-2935681519</v>
      </c>
      <c r="G26" s="19">
        <v>-174753330</v>
      </c>
      <c r="H26" s="19">
        <v>-117084146</v>
      </c>
      <c r="I26" s="19">
        <v>-147109894</v>
      </c>
      <c r="J26" s="19">
        <v>-438947370</v>
      </c>
      <c r="K26" s="19">
        <v>-109823019</v>
      </c>
      <c r="L26" s="19">
        <v>-250531049</v>
      </c>
      <c r="M26" s="19">
        <v>-282754657</v>
      </c>
      <c r="N26" s="19">
        <v>-643108725</v>
      </c>
      <c r="O26" s="19">
        <v>-97254497</v>
      </c>
      <c r="P26" s="19">
        <v>-136701730</v>
      </c>
      <c r="Q26" s="19">
        <v>-194490677</v>
      </c>
      <c r="R26" s="19">
        <v>-428446904</v>
      </c>
      <c r="S26" s="19">
        <v>-215717277</v>
      </c>
      <c r="T26" s="19">
        <v>-162154209</v>
      </c>
      <c r="U26" s="19">
        <v>-386283742</v>
      </c>
      <c r="V26" s="19">
        <v>-764155228</v>
      </c>
      <c r="W26" s="19">
        <v>-2274658227</v>
      </c>
      <c r="X26" s="19">
        <v>-2935681519</v>
      </c>
      <c r="Y26" s="19">
        <v>661023292</v>
      </c>
      <c r="Z26" s="20">
        <v>-22.52</v>
      </c>
      <c r="AA26" s="21">
        <v>-2935681519</v>
      </c>
    </row>
    <row r="27" spans="1:27" ht="13.5">
      <c r="A27" s="23" t="s">
        <v>51</v>
      </c>
      <c r="B27" s="24"/>
      <c r="C27" s="25">
        <f aca="true" t="shared" si="1" ref="C27:Y27">SUM(C21:C26)</f>
        <v>-1745282569</v>
      </c>
      <c r="D27" s="25">
        <f>SUM(D21:D26)</f>
        <v>0</v>
      </c>
      <c r="E27" s="26">
        <f t="shared" si="1"/>
        <v>-2140540213</v>
      </c>
      <c r="F27" s="27">
        <f t="shared" si="1"/>
        <v>-2771353626</v>
      </c>
      <c r="G27" s="27">
        <f t="shared" si="1"/>
        <v>-283578441</v>
      </c>
      <c r="H27" s="27">
        <f t="shared" si="1"/>
        <v>-55084504</v>
      </c>
      <c r="I27" s="27">
        <f t="shared" si="1"/>
        <v>-124227473</v>
      </c>
      <c r="J27" s="27">
        <f t="shared" si="1"/>
        <v>-462890418</v>
      </c>
      <c r="K27" s="27">
        <f t="shared" si="1"/>
        <v>-73935900</v>
      </c>
      <c r="L27" s="27">
        <f t="shared" si="1"/>
        <v>-179835093</v>
      </c>
      <c r="M27" s="27">
        <f t="shared" si="1"/>
        <v>-275195420</v>
      </c>
      <c r="N27" s="27">
        <f t="shared" si="1"/>
        <v>-528966413</v>
      </c>
      <c r="O27" s="27">
        <f t="shared" si="1"/>
        <v>-54591218</v>
      </c>
      <c r="P27" s="27">
        <f t="shared" si="1"/>
        <v>-113044575</v>
      </c>
      <c r="Q27" s="27">
        <f t="shared" si="1"/>
        <v>-302565940</v>
      </c>
      <c r="R27" s="27">
        <f t="shared" si="1"/>
        <v>-470201733</v>
      </c>
      <c r="S27" s="27">
        <f t="shared" si="1"/>
        <v>-182638529</v>
      </c>
      <c r="T27" s="27">
        <f t="shared" si="1"/>
        <v>-107816817</v>
      </c>
      <c r="U27" s="27">
        <f t="shared" si="1"/>
        <v>-308517337</v>
      </c>
      <c r="V27" s="27">
        <f t="shared" si="1"/>
        <v>-598972683</v>
      </c>
      <c r="W27" s="27">
        <f t="shared" si="1"/>
        <v>-2061031247</v>
      </c>
      <c r="X27" s="27">
        <f t="shared" si="1"/>
        <v>-2771353626</v>
      </c>
      <c r="Y27" s="27">
        <f t="shared" si="1"/>
        <v>710322379</v>
      </c>
      <c r="Z27" s="28">
        <f>+IF(X27&lt;&gt;0,+(Y27/X27)*100,0)</f>
        <v>-25.630882047529795</v>
      </c>
      <c r="AA27" s="29">
        <f>SUM(AA21:AA26)</f>
        <v>-2771353626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2096138</v>
      </c>
      <c r="H31" s="19"/>
      <c r="I31" s="19"/>
      <c r="J31" s="19">
        <v>2096138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2096138</v>
      </c>
      <c r="X31" s="19"/>
      <c r="Y31" s="19">
        <v>2096138</v>
      </c>
      <c r="Z31" s="20"/>
      <c r="AA31" s="21"/>
    </row>
    <row r="32" spans="1:27" ht="13.5">
      <c r="A32" s="22" t="s">
        <v>54</v>
      </c>
      <c r="B32" s="16"/>
      <c r="C32" s="17">
        <v>4990003</v>
      </c>
      <c r="D32" s="17"/>
      <c r="E32" s="18"/>
      <c r="F32" s="19"/>
      <c r="G32" s="19">
        <v>-143465</v>
      </c>
      <c r="H32" s="19">
        <v>-144638</v>
      </c>
      <c r="I32" s="19">
        <v>-2859760</v>
      </c>
      <c r="J32" s="19">
        <v>-3147863</v>
      </c>
      <c r="K32" s="19">
        <v>-147430</v>
      </c>
      <c r="L32" s="19"/>
      <c r="M32" s="19">
        <v>-3591209</v>
      </c>
      <c r="N32" s="19">
        <v>-3738639</v>
      </c>
      <c r="O32" s="19">
        <v>-151163</v>
      </c>
      <c r="P32" s="19">
        <v>-175945</v>
      </c>
      <c r="Q32" s="19">
        <v>-3071916</v>
      </c>
      <c r="R32" s="19">
        <v>-3399024</v>
      </c>
      <c r="S32" s="19"/>
      <c r="T32" s="19">
        <v>-320483</v>
      </c>
      <c r="U32" s="19"/>
      <c r="V32" s="19">
        <v>-320483</v>
      </c>
      <c r="W32" s="19">
        <v>-10606009</v>
      </c>
      <c r="X32" s="19"/>
      <c r="Y32" s="19">
        <v>-10606009</v>
      </c>
      <c r="Z32" s="20"/>
      <c r="AA32" s="21"/>
    </row>
    <row r="33" spans="1:27" ht="13.5">
      <c r="A33" s="22" t="s">
        <v>55</v>
      </c>
      <c r="B33" s="16"/>
      <c r="C33" s="17">
        <v>6255100</v>
      </c>
      <c r="D33" s="17"/>
      <c r="E33" s="18">
        <v>8041483</v>
      </c>
      <c r="F33" s="19">
        <v>11041480</v>
      </c>
      <c r="G33" s="19">
        <v>288414</v>
      </c>
      <c r="H33" s="36">
        <v>1530980</v>
      </c>
      <c r="I33" s="36">
        <v>158166</v>
      </c>
      <c r="J33" s="36">
        <v>1977560</v>
      </c>
      <c r="K33" s="19">
        <v>157956</v>
      </c>
      <c r="L33" s="19">
        <v>73920</v>
      </c>
      <c r="M33" s="19">
        <v>100537</v>
      </c>
      <c r="N33" s="19">
        <v>332413</v>
      </c>
      <c r="O33" s="36">
        <v>396102</v>
      </c>
      <c r="P33" s="36">
        <v>-3957185</v>
      </c>
      <c r="Q33" s="36">
        <v>207482</v>
      </c>
      <c r="R33" s="19">
        <v>-3353601</v>
      </c>
      <c r="S33" s="19">
        <v>8077293</v>
      </c>
      <c r="T33" s="19">
        <v>-2548322</v>
      </c>
      <c r="U33" s="19">
        <v>458665</v>
      </c>
      <c r="V33" s="36">
        <v>5987636</v>
      </c>
      <c r="W33" s="36">
        <v>4944008</v>
      </c>
      <c r="X33" s="36">
        <v>11041480</v>
      </c>
      <c r="Y33" s="19">
        <v>-6097472</v>
      </c>
      <c r="Z33" s="20">
        <v>-55.22</v>
      </c>
      <c r="AA33" s="21">
        <v>11041480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-164216371</v>
      </c>
      <c r="D35" s="17"/>
      <c r="E35" s="18">
        <v>-199104133</v>
      </c>
      <c r="F35" s="19">
        <v>-199874403</v>
      </c>
      <c r="G35" s="19">
        <v>-33069387</v>
      </c>
      <c r="H35" s="19">
        <v>-13134755</v>
      </c>
      <c r="I35" s="19">
        <v>-5624828</v>
      </c>
      <c r="J35" s="19">
        <v>-51828970</v>
      </c>
      <c r="K35" s="19">
        <v>-1425078</v>
      </c>
      <c r="L35" s="19">
        <v>-5793059</v>
      </c>
      <c r="M35" s="19">
        <v>-72473620</v>
      </c>
      <c r="N35" s="19">
        <v>-79691757</v>
      </c>
      <c r="O35" s="19">
        <v>-2421264</v>
      </c>
      <c r="P35" s="19">
        <v>-5427010</v>
      </c>
      <c r="Q35" s="19">
        <v>-9511379</v>
      </c>
      <c r="R35" s="19">
        <v>-17359653</v>
      </c>
      <c r="S35" s="19">
        <v>-29963435</v>
      </c>
      <c r="T35" s="19">
        <v>-5526053</v>
      </c>
      <c r="U35" s="19">
        <v>-12849628</v>
      </c>
      <c r="V35" s="19">
        <v>-48339116</v>
      </c>
      <c r="W35" s="19">
        <v>-197219496</v>
      </c>
      <c r="X35" s="19">
        <v>-199874403</v>
      </c>
      <c r="Y35" s="19">
        <v>2654907</v>
      </c>
      <c r="Z35" s="20">
        <v>-1.33</v>
      </c>
      <c r="AA35" s="21">
        <v>-199874403</v>
      </c>
    </row>
    <row r="36" spans="1:27" ht="13.5">
      <c r="A36" s="23" t="s">
        <v>57</v>
      </c>
      <c r="B36" s="24"/>
      <c r="C36" s="25">
        <f aca="true" t="shared" si="2" ref="C36:Y36">SUM(C31:C35)</f>
        <v>-152971268</v>
      </c>
      <c r="D36" s="25">
        <f>SUM(D31:D35)</f>
        <v>0</v>
      </c>
      <c r="E36" s="26">
        <f t="shared" si="2"/>
        <v>-191062650</v>
      </c>
      <c r="F36" s="27">
        <f t="shared" si="2"/>
        <v>-188832923</v>
      </c>
      <c r="G36" s="27">
        <f t="shared" si="2"/>
        <v>-30828300</v>
      </c>
      <c r="H36" s="27">
        <f t="shared" si="2"/>
        <v>-11748413</v>
      </c>
      <c r="I36" s="27">
        <f t="shared" si="2"/>
        <v>-8326422</v>
      </c>
      <c r="J36" s="27">
        <f t="shared" si="2"/>
        <v>-50903135</v>
      </c>
      <c r="K36" s="27">
        <f t="shared" si="2"/>
        <v>-1414552</v>
      </c>
      <c r="L36" s="27">
        <f t="shared" si="2"/>
        <v>-5719139</v>
      </c>
      <c r="M36" s="27">
        <f t="shared" si="2"/>
        <v>-75964292</v>
      </c>
      <c r="N36" s="27">
        <f t="shared" si="2"/>
        <v>-83097983</v>
      </c>
      <c r="O36" s="27">
        <f t="shared" si="2"/>
        <v>-2176325</v>
      </c>
      <c r="P36" s="27">
        <f t="shared" si="2"/>
        <v>-9560140</v>
      </c>
      <c r="Q36" s="27">
        <f t="shared" si="2"/>
        <v>-12375813</v>
      </c>
      <c r="R36" s="27">
        <f t="shared" si="2"/>
        <v>-24112278</v>
      </c>
      <c r="S36" s="27">
        <f t="shared" si="2"/>
        <v>-21886142</v>
      </c>
      <c r="T36" s="27">
        <f t="shared" si="2"/>
        <v>-8394858</v>
      </c>
      <c r="U36" s="27">
        <f t="shared" si="2"/>
        <v>-12390963</v>
      </c>
      <c r="V36" s="27">
        <f t="shared" si="2"/>
        <v>-42671963</v>
      </c>
      <c r="W36" s="27">
        <f t="shared" si="2"/>
        <v>-200785359</v>
      </c>
      <c r="X36" s="27">
        <f t="shared" si="2"/>
        <v>-188832923</v>
      </c>
      <c r="Y36" s="27">
        <f t="shared" si="2"/>
        <v>-11952436</v>
      </c>
      <c r="Z36" s="28">
        <f>+IF(X36&lt;&gt;0,+(Y36/X36)*100,0)</f>
        <v>6.3296356430387934</v>
      </c>
      <c r="AA36" s="29">
        <f>SUM(AA31:AA35)</f>
        <v>-188832923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-275832657</v>
      </c>
      <c r="D38" s="31">
        <f>+D17+D27+D36</f>
        <v>0</v>
      </c>
      <c r="E38" s="32">
        <f t="shared" si="3"/>
        <v>588153949</v>
      </c>
      <c r="F38" s="33">
        <f t="shared" si="3"/>
        <v>-125979417</v>
      </c>
      <c r="G38" s="33">
        <f t="shared" si="3"/>
        <v>1289501754</v>
      </c>
      <c r="H38" s="33">
        <f t="shared" si="3"/>
        <v>-456523902</v>
      </c>
      <c r="I38" s="33">
        <f t="shared" si="3"/>
        <v>-393446286</v>
      </c>
      <c r="J38" s="33">
        <f t="shared" si="3"/>
        <v>439531566</v>
      </c>
      <c r="K38" s="33">
        <f t="shared" si="3"/>
        <v>-9344749</v>
      </c>
      <c r="L38" s="33">
        <f t="shared" si="3"/>
        <v>-297177559</v>
      </c>
      <c r="M38" s="33">
        <f t="shared" si="3"/>
        <v>1038968290</v>
      </c>
      <c r="N38" s="33">
        <f t="shared" si="3"/>
        <v>732445982</v>
      </c>
      <c r="O38" s="33">
        <f t="shared" si="3"/>
        <v>-167582771</v>
      </c>
      <c r="P38" s="33">
        <f t="shared" si="3"/>
        <v>-232051331</v>
      </c>
      <c r="Q38" s="33">
        <f t="shared" si="3"/>
        <v>1049042898</v>
      </c>
      <c r="R38" s="33">
        <f t="shared" si="3"/>
        <v>649408796</v>
      </c>
      <c r="S38" s="33">
        <f t="shared" si="3"/>
        <v>-380111611</v>
      </c>
      <c r="T38" s="33">
        <f t="shared" si="3"/>
        <v>-288549381</v>
      </c>
      <c r="U38" s="33">
        <f t="shared" si="3"/>
        <v>-502213259</v>
      </c>
      <c r="V38" s="33">
        <f t="shared" si="3"/>
        <v>-1170874251</v>
      </c>
      <c r="W38" s="33">
        <f t="shared" si="3"/>
        <v>650512093</v>
      </c>
      <c r="X38" s="33">
        <f t="shared" si="3"/>
        <v>-125979417</v>
      </c>
      <c r="Y38" s="33">
        <f t="shared" si="3"/>
        <v>776491510</v>
      </c>
      <c r="Z38" s="34">
        <f>+IF(X38&lt;&gt;0,+(Y38/X38)*100,0)</f>
        <v>-616.3637906023965</v>
      </c>
      <c r="AA38" s="35">
        <f>+AA17+AA27+AA36</f>
        <v>-125979417</v>
      </c>
    </row>
    <row r="39" spans="1:27" ht="13.5">
      <c r="A39" s="22" t="s">
        <v>59</v>
      </c>
      <c r="B39" s="16"/>
      <c r="C39" s="31">
        <v>1134002917</v>
      </c>
      <c r="D39" s="31"/>
      <c r="E39" s="32">
        <v>883345888</v>
      </c>
      <c r="F39" s="33">
        <v>757351265</v>
      </c>
      <c r="G39" s="33">
        <v>1047700118</v>
      </c>
      <c r="H39" s="33">
        <v>2337201872</v>
      </c>
      <c r="I39" s="33">
        <v>1880677970</v>
      </c>
      <c r="J39" s="33">
        <v>1047700118</v>
      </c>
      <c r="K39" s="33">
        <v>1487231684</v>
      </c>
      <c r="L39" s="33">
        <v>1477886935</v>
      </c>
      <c r="M39" s="33">
        <v>1180709376</v>
      </c>
      <c r="N39" s="33">
        <v>1487231684</v>
      </c>
      <c r="O39" s="33">
        <v>2219677666</v>
      </c>
      <c r="P39" s="33">
        <v>2052094895</v>
      </c>
      <c r="Q39" s="33">
        <v>1820043564</v>
      </c>
      <c r="R39" s="33">
        <v>2219677666</v>
      </c>
      <c r="S39" s="33">
        <v>2869086462</v>
      </c>
      <c r="T39" s="33">
        <v>2486240204</v>
      </c>
      <c r="U39" s="33">
        <v>1938017919</v>
      </c>
      <c r="V39" s="33">
        <v>2869086462</v>
      </c>
      <c r="W39" s="33">
        <v>1047700118</v>
      </c>
      <c r="X39" s="33">
        <v>757351265</v>
      </c>
      <c r="Y39" s="33">
        <v>290348853</v>
      </c>
      <c r="Z39" s="34">
        <v>38.34</v>
      </c>
      <c r="AA39" s="35">
        <v>757351265</v>
      </c>
    </row>
    <row r="40" spans="1:27" ht="13.5">
      <c r="A40" s="41" t="s">
        <v>60</v>
      </c>
      <c r="B40" s="42"/>
      <c r="C40" s="43">
        <v>858170260</v>
      </c>
      <c r="D40" s="43"/>
      <c r="E40" s="44">
        <v>1471499842</v>
      </c>
      <c r="F40" s="45">
        <v>631371848</v>
      </c>
      <c r="G40" s="45">
        <v>2337201872</v>
      </c>
      <c r="H40" s="45">
        <v>1880677970</v>
      </c>
      <c r="I40" s="45">
        <v>1487231684</v>
      </c>
      <c r="J40" s="45">
        <v>1487231684</v>
      </c>
      <c r="K40" s="45">
        <v>1477886935</v>
      </c>
      <c r="L40" s="45">
        <v>1180709376</v>
      </c>
      <c r="M40" s="45">
        <v>2219677666</v>
      </c>
      <c r="N40" s="45">
        <v>2219677666</v>
      </c>
      <c r="O40" s="45">
        <v>2052094895</v>
      </c>
      <c r="P40" s="45">
        <v>1820043564</v>
      </c>
      <c r="Q40" s="45">
        <v>2869086462</v>
      </c>
      <c r="R40" s="45">
        <v>2052094895</v>
      </c>
      <c r="S40" s="45">
        <v>2488974851</v>
      </c>
      <c r="T40" s="45">
        <v>2197690823</v>
      </c>
      <c r="U40" s="45">
        <v>1435804660</v>
      </c>
      <c r="V40" s="45">
        <v>1698212211</v>
      </c>
      <c r="W40" s="45">
        <v>1698212211</v>
      </c>
      <c r="X40" s="45">
        <v>631371848</v>
      </c>
      <c r="Y40" s="45">
        <v>1066840363</v>
      </c>
      <c r="Z40" s="46">
        <v>168.97</v>
      </c>
      <c r="AA40" s="47">
        <v>631371848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183669741</v>
      </c>
      <c r="D6" s="17"/>
      <c r="E6" s="18">
        <v>150692424</v>
      </c>
      <c r="F6" s="19">
        <v>150692424</v>
      </c>
      <c r="G6" s="19">
        <v>6436837</v>
      </c>
      <c r="H6" s="19">
        <v>6554315</v>
      </c>
      <c r="I6" s="19">
        <v>10670882</v>
      </c>
      <c r="J6" s="19">
        <v>23662034</v>
      </c>
      <c r="K6" s="19">
        <v>16711271</v>
      </c>
      <c r="L6" s="19">
        <v>21698292</v>
      </c>
      <c r="M6" s="19">
        <v>9305637</v>
      </c>
      <c r="N6" s="19">
        <v>47715200</v>
      </c>
      <c r="O6" s="19">
        <v>38119081</v>
      </c>
      <c r="P6" s="19">
        <v>9467129</v>
      </c>
      <c r="Q6" s="19"/>
      <c r="R6" s="19">
        <v>47586210</v>
      </c>
      <c r="S6" s="19">
        <v>7528565</v>
      </c>
      <c r="T6" s="19">
        <v>8442914</v>
      </c>
      <c r="U6" s="19">
        <v>20737919</v>
      </c>
      <c r="V6" s="19">
        <v>36709398</v>
      </c>
      <c r="W6" s="19">
        <v>155672842</v>
      </c>
      <c r="X6" s="19">
        <v>150692424</v>
      </c>
      <c r="Y6" s="19">
        <v>4980418</v>
      </c>
      <c r="Z6" s="20">
        <v>3.31</v>
      </c>
      <c r="AA6" s="21">
        <v>150692424</v>
      </c>
    </row>
    <row r="7" spans="1:27" ht="13.5">
      <c r="A7" s="22" t="s">
        <v>34</v>
      </c>
      <c r="B7" s="16"/>
      <c r="C7" s="17">
        <v>169991801</v>
      </c>
      <c r="D7" s="17"/>
      <c r="E7" s="18">
        <v>139693705</v>
      </c>
      <c r="F7" s="19">
        <v>139693705</v>
      </c>
      <c r="G7" s="19">
        <v>17015103</v>
      </c>
      <c r="H7" s="19">
        <v>11790250</v>
      </c>
      <c r="I7" s="19">
        <v>16273654</v>
      </c>
      <c r="J7" s="19">
        <v>45079007</v>
      </c>
      <c r="K7" s="19">
        <v>16807836</v>
      </c>
      <c r="L7" s="19">
        <v>31284770</v>
      </c>
      <c r="M7" s="19">
        <v>10216030</v>
      </c>
      <c r="N7" s="19">
        <v>58308636</v>
      </c>
      <c r="O7" s="19">
        <v>45894592</v>
      </c>
      <c r="P7" s="19">
        <v>11904194</v>
      </c>
      <c r="Q7" s="19"/>
      <c r="R7" s="19">
        <v>57798786</v>
      </c>
      <c r="S7" s="19">
        <v>9872111</v>
      </c>
      <c r="T7" s="19">
        <v>12484975</v>
      </c>
      <c r="U7" s="19">
        <v>27764663</v>
      </c>
      <c r="V7" s="19">
        <v>50121749</v>
      </c>
      <c r="W7" s="19">
        <v>211308178</v>
      </c>
      <c r="X7" s="19">
        <v>139693705</v>
      </c>
      <c r="Y7" s="19">
        <v>71614473</v>
      </c>
      <c r="Z7" s="20">
        <v>51.27</v>
      </c>
      <c r="AA7" s="21">
        <v>139693705</v>
      </c>
    </row>
    <row r="8" spans="1:27" ht="13.5">
      <c r="A8" s="22" t="s">
        <v>35</v>
      </c>
      <c r="B8" s="16"/>
      <c r="C8" s="17">
        <v>22818326</v>
      </c>
      <c r="D8" s="17"/>
      <c r="E8" s="18">
        <v>37722939</v>
      </c>
      <c r="F8" s="19">
        <v>37722939</v>
      </c>
      <c r="G8" s="19">
        <v>813801</v>
      </c>
      <c r="H8" s="19">
        <v>1552176</v>
      </c>
      <c r="I8" s="19">
        <v>1091954</v>
      </c>
      <c r="J8" s="19">
        <v>3457931</v>
      </c>
      <c r="K8" s="19">
        <v>1006161</v>
      </c>
      <c r="L8" s="19">
        <v>563431</v>
      </c>
      <c r="M8" s="19">
        <v>-655992</v>
      </c>
      <c r="N8" s="19">
        <v>913600</v>
      </c>
      <c r="O8" s="19">
        <v>8313667</v>
      </c>
      <c r="P8" s="19">
        <v>2279222</v>
      </c>
      <c r="Q8" s="19"/>
      <c r="R8" s="19">
        <v>10592889</v>
      </c>
      <c r="S8" s="19">
        <v>3286168</v>
      </c>
      <c r="T8" s="19">
        <v>4880768</v>
      </c>
      <c r="U8" s="19">
        <v>21881072</v>
      </c>
      <c r="V8" s="19">
        <v>30048008</v>
      </c>
      <c r="W8" s="19">
        <v>45012428</v>
      </c>
      <c r="X8" s="19">
        <v>37722939</v>
      </c>
      <c r="Y8" s="19">
        <v>7289489</v>
      </c>
      <c r="Z8" s="20">
        <v>19.32</v>
      </c>
      <c r="AA8" s="21">
        <v>37722939</v>
      </c>
    </row>
    <row r="9" spans="1:27" ht="13.5">
      <c r="A9" s="22" t="s">
        <v>36</v>
      </c>
      <c r="B9" s="16"/>
      <c r="C9" s="17">
        <v>215658440</v>
      </c>
      <c r="D9" s="17"/>
      <c r="E9" s="18">
        <v>205672000</v>
      </c>
      <c r="F9" s="19">
        <v>205672000</v>
      </c>
      <c r="G9" s="19">
        <v>79953872</v>
      </c>
      <c r="H9" s="19"/>
      <c r="I9" s="19">
        <v>3145370</v>
      </c>
      <c r="J9" s="19">
        <v>83099242</v>
      </c>
      <c r="K9" s="19"/>
      <c r="L9" s="19">
        <v>1652000</v>
      </c>
      <c r="M9" s="19">
        <v>59463000</v>
      </c>
      <c r="N9" s="19">
        <v>61115000</v>
      </c>
      <c r="O9" s="19"/>
      <c r="P9" s="19">
        <v>1102000</v>
      </c>
      <c r="Q9" s="19"/>
      <c r="R9" s="19">
        <v>1102000</v>
      </c>
      <c r="S9" s="19"/>
      <c r="T9" s="19"/>
      <c r="U9" s="19">
        <v>2827767</v>
      </c>
      <c r="V9" s="19">
        <v>2827767</v>
      </c>
      <c r="W9" s="19">
        <v>148144009</v>
      </c>
      <c r="X9" s="19">
        <v>205672000</v>
      </c>
      <c r="Y9" s="19">
        <v>-57527991</v>
      </c>
      <c r="Z9" s="20">
        <v>-27.97</v>
      </c>
      <c r="AA9" s="21">
        <v>205672000</v>
      </c>
    </row>
    <row r="10" spans="1:27" ht="13.5">
      <c r="A10" s="22" t="s">
        <v>37</v>
      </c>
      <c r="B10" s="16"/>
      <c r="C10" s="17">
        <v>74386402</v>
      </c>
      <c r="D10" s="17"/>
      <c r="E10" s="18">
        <v>70417000</v>
      </c>
      <c r="F10" s="19">
        <v>70417000</v>
      </c>
      <c r="G10" s="19">
        <v>31200000</v>
      </c>
      <c r="H10" s="19"/>
      <c r="I10" s="19"/>
      <c r="J10" s="19">
        <v>31200000</v>
      </c>
      <c r="K10" s="19"/>
      <c r="L10" s="19"/>
      <c r="M10" s="19">
        <v>39217000</v>
      </c>
      <c r="N10" s="19">
        <v>39217000</v>
      </c>
      <c r="O10" s="19"/>
      <c r="P10" s="19"/>
      <c r="Q10" s="19"/>
      <c r="R10" s="19"/>
      <c r="S10" s="19"/>
      <c r="T10" s="19"/>
      <c r="U10" s="19"/>
      <c r="V10" s="19"/>
      <c r="W10" s="19">
        <v>70417000</v>
      </c>
      <c r="X10" s="19">
        <v>70417000</v>
      </c>
      <c r="Y10" s="19"/>
      <c r="Z10" s="20"/>
      <c r="AA10" s="21">
        <v>70417000</v>
      </c>
    </row>
    <row r="11" spans="1:27" ht="13.5">
      <c r="A11" s="22" t="s">
        <v>38</v>
      </c>
      <c r="B11" s="16"/>
      <c r="C11" s="17">
        <v>53899687</v>
      </c>
      <c r="D11" s="17"/>
      <c r="E11" s="18">
        <v>2625000</v>
      </c>
      <c r="F11" s="19">
        <v>2625000</v>
      </c>
      <c r="G11" s="19">
        <v>103536</v>
      </c>
      <c r="H11" s="19">
        <v>48023</v>
      </c>
      <c r="I11" s="19">
        <v>2814033</v>
      </c>
      <c r="J11" s="19">
        <v>2965592</v>
      </c>
      <c r="K11" s="19">
        <v>2853563</v>
      </c>
      <c r="L11" s="19">
        <v>2852625</v>
      </c>
      <c r="M11" s="19">
        <v>2890490</v>
      </c>
      <c r="N11" s="19">
        <v>8596678</v>
      </c>
      <c r="O11" s="19">
        <v>8521611</v>
      </c>
      <c r="P11" s="19">
        <v>2970683</v>
      </c>
      <c r="Q11" s="19"/>
      <c r="R11" s="19">
        <v>11492294</v>
      </c>
      <c r="S11" s="19">
        <v>3064916</v>
      </c>
      <c r="T11" s="19">
        <v>3134920</v>
      </c>
      <c r="U11" s="19">
        <v>19287249</v>
      </c>
      <c r="V11" s="19">
        <v>25487085</v>
      </c>
      <c r="W11" s="19">
        <v>48541649</v>
      </c>
      <c r="X11" s="19">
        <v>2625000</v>
      </c>
      <c r="Y11" s="19">
        <v>45916649</v>
      </c>
      <c r="Z11" s="20">
        <v>1749.21</v>
      </c>
      <c r="AA11" s="21">
        <v>2625000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-619297669</v>
      </c>
      <c r="D14" s="17"/>
      <c r="E14" s="18">
        <v>-469210919</v>
      </c>
      <c r="F14" s="19">
        <v>-469210919</v>
      </c>
      <c r="G14" s="19">
        <v>-1180940</v>
      </c>
      <c r="H14" s="19">
        <v>-32123493</v>
      </c>
      <c r="I14" s="19">
        <v>-31354643</v>
      </c>
      <c r="J14" s="19">
        <v>-64659076</v>
      </c>
      <c r="K14" s="19">
        <v>-54915000</v>
      </c>
      <c r="L14" s="19">
        <v>-24811781</v>
      </c>
      <c r="M14" s="19">
        <v>-96567292</v>
      </c>
      <c r="N14" s="19">
        <v>-176294073</v>
      </c>
      <c r="O14" s="19">
        <v>-35441074</v>
      </c>
      <c r="P14" s="19">
        <v>-26574073</v>
      </c>
      <c r="Q14" s="19"/>
      <c r="R14" s="19">
        <v>-62015147</v>
      </c>
      <c r="S14" s="19">
        <v>-30101057</v>
      </c>
      <c r="T14" s="19">
        <v>-49132456</v>
      </c>
      <c r="U14" s="19">
        <v>-31408533</v>
      </c>
      <c r="V14" s="19">
        <v>-110642046</v>
      </c>
      <c r="W14" s="19">
        <v>-413610342</v>
      </c>
      <c r="X14" s="19">
        <v>-469210919</v>
      </c>
      <c r="Y14" s="19">
        <v>55600577</v>
      </c>
      <c r="Z14" s="20">
        <v>-11.85</v>
      </c>
      <c r="AA14" s="21">
        <v>-469210919</v>
      </c>
    </row>
    <row r="15" spans="1:27" ht="13.5">
      <c r="A15" s="22" t="s">
        <v>42</v>
      </c>
      <c r="B15" s="16"/>
      <c r="C15" s="17">
        <v>-8575184</v>
      </c>
      <c r="D15" s="17"/>
      <c r="E15" s="18">
        <v>-3306948</v>
      </c>
      <c r="F15" s="19">
        <v>-3306948</v>
      </c>
      <c r="G15" s="19"/>
      <c r="H15" s="19"/>
      <c r="I15" s="19"/>
      <c r="J15" s="19"/>
      <c r="K15" s="19">
        <v>-793598</v>
      </c>
      <c r="L15" s="19"/>
      <c r="M15" s="19"/>
      <c r="N15" s="19">
        <v>-793598</v>
      </c>
      <c r="O15" s="19"/>
      <c r="P15" s="19">
        <v>-3109256</v>
      </c>
      <c r="Q15" s="19"/>
      <c r="R15" s="19">
        <v>-3109256</v>
      </c>
      <c r="S15" s="19"/>
      <c r="T15" s="19"/>
      <c r="U15" s="19">
        <v>-5109256</v>
      </c>
      <c r="V15" s="19">
        <v>-5109256</v>
      </c>
      <c r="W15" s="19">
        <v>-9012110</v>
      </c>
      <c r="X15" s="19">
        <v>-3306948</v>
      </c>
      <c r="Y15" s="19">
        <v>-5705162</v>
      </c>
      <c r="Z15" s="20">
        <v>172.52</v>
      </c>
      <c r="AA15" s="21">
        <v>-3306948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>
        <v>-19990</v>
      </c>
      <c r="I16" s="19"/>
      <c r="J16" s="19">
        <v>-19990</v>
      </c>
      <c r="K16" s="19"/>
      <c r="L16" s="19"/>
      <c r="M16" s="19"/>
      <c r="N16" s="19"/>
      <c r="O16" s="19"/>
      <c r="P16" s="19">
        <v>-129</v>
      </c>
      <c r="Q16" s="19"/>
      <c r="R16" s="19">
        <v>-129</v>
      </c>
      <c r="S16" s="19">
        <v>-203633</v>
      </c>
      <c r="T16" s="19">
        <v>-238801</v>
      </c>
      <c r="U16" s="19">
        <v>-998740</v>
      </c>
      <c r="V16" s="19">
        <v>-1441174</v>
      </c>
      <c r="W16" s="19">
        <v>-1461293</v>
      </c>
      <c r="X16" s="19"/>
      <c r="Y16" s="19">
        <v>-1461293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92551544</v>
      </c>
      <c r="D17" s="25">
        <f>SUM(D6:D16)</f>
        <v>0</v>
      </c>
      <c r="E17" s="26">
        <f t="shared" si="0"/>
        <v>134305201</v>
      </c>
      <c r="F17" s="27">
        <f t="shared" si="0"/>
        <v>134305201</v>
      </c>
      <c r="G17" s="27">
        <f t="shared" si="0"/>
        <v>134342209</v>
      </c>
      <c r="H17" s="27">
        <f t="shared" si="0"/>
        <v>-12198719</v>
      </c>
      <c r="I17" s="27">
        <f t="shared" si="0"/>
        <v>2641250</v>
      </c>
      <c r="J17" s="27">
        <f t="shared" si="0"/>
        <v>124784740</v>
      </c>
      <c r="K17" s="27">
        <f t="shared" si="0"/>
        <v>-18329767</v>
      </c>
      <c r="L17" s="27">
        <f t="shared" si="0"/>
        <v>33239337</v>
      </c>
      <c r="M17" s="27">
        <f t="shared" si="0"/>
        <v>23868873</v>
      </c>
      <c r="N17" s="27">
        <f t="shared" si="0"/>
        <v>38778443</v>
      </c>
      <c r="O17" s="27">
        <f t="shared" si="0"/>
        <v>65407877</v>
      </c>
      <c r="P17" s="27">
        <f t="shared" si="0"/>
        <v>-1960230</v>
      </c>
      <c r="Q17" s="27">
        <f t="shared" si="0"/>
        <v>0</v>
      </c>
      <c r="R17" s="27">
        <f t="shared" si="0"/>
        <v>63447647</v>
      </c>
      <c r="S17" s="27">
        <f t="shared" si="0"/>
        <v>-6552930</v>
      </c>
      <c r="T17" s="27">
        <f t="shared" si="0"/>
        <v>-20427680</v>
      </c>
      <c r="U17" s="27">
        <f t="shared" si="0"/>
        <v>54982141</v>
      </c>
      <c r="V17" s="27">
        <f t="shared" si="0"/>
        <v>28001531</v>
      </c>
      <c r="W17" s="27">
        <f t="shared" si="0"/>
        <v>255012361</v>
      </c>
      <c r="X17" s="27">
        <f t="shared" si="0"/>
        <v>134305201</v>
      </c>
      <c r="Y17" s="27">
        <f t="shared" si="0"/>
        <v>120707160</v>
      </c>
      <c r="Z17" s="28">
        <f>+IF(X17&lt;&gt;0,+(Y17/X17)*100,0)</f>
        <v>89.87526849388357</v>
      </c>
      <c r="AA17" s="29">
        <f>SUM(AA6:AA16)</f>
        <v>134305201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2500000</v>
      </c>
      <c r="F21" s="19">
        <v>2500000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2500000</v>
      </c>
      <c r="Y21" s="36">
        <v>-2500000</v>
      </c>
      <c r="Z21" s="37">
        <v>-100</v>
      </c>
      <c r="AA21" s="38">
        <v>2500000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-85164782</v>
      </c>
      <c r="D26" s="17"/>
      <c r="E26" s="18">
        <v>-127056996</v>
      </c>
      <c r="F26" s="19">
        <v>-127056996</v>
      </c>
      <c r="G26" s="19"/>
      <c r="H26" s="19">
        <v>-2691777</v>
      </c>
      <c r="I26" s="19"/>
      <c r="J26" s="19">
        <v>-2691777</v>
      </c>
      <c r="K26" s="19"/>
      <c r="L26" s="19">
        <v>-27130375</v>
      </c>
      <c r="M26" s="19">
        <v>-9343866</v>
      </c>
      <c r="N26" s="19">
        <v>-36474241</v>
      </c>
      <c r="O26" s="19">
        <v>-4289859</v>
      </c>
      <c r="P26" s="19">
        <v>-3060226</v>
      </c>
      <c r="Q26" s="19"/>
      <c r="R26" s="19">
        <v>-7350085</v>
      </c>
      <c r="S26" s="19">
        <v>-901890</v>
      </c>
      <c r="T26" s="19">
        <v>-404444</v>
      </c>
      <c r="U26" s="19">
        <v>-7254107</v>
      </c>
      <c r="V26" s="19">
        <v>-8560441</v>
      </c>
      <c r="W26" s="19">
        <v>-55076544</v>
      </c>
      <c r="X26" s="19">
        <v>-127056996</v>
      </c>
      <c r="Y26" s="19">
        <v>71980452</v>
      </c>
      <c r="Z26" s="20">
        <v>-56.65</v>
      </c>
      <c r="AA26" s="21">
        <v>-127056996</v>
      </c>
    </row>
    <row r="27" spans="1:27" ht="13.5">
      <c r="A27" s="23" t="s">
        <v>51</v>
      </c>
      <c r="B27" s="24"/>
      <c r="C27" s="25">
        <f aca="true" t="shared" si="1" ref="C27:Y27">SUM(C21:C26)</f>
        <v>-85164782</v>
      </c>
      <c r="D27" s="25">
        <f>SUM(D21:D26)</f>
        <v>0</v>
      </c>
      <c r="E27" s="26">
        <f t="shared" si="1"/>
        <v>-124556996</v>
      </c>
      <c r="F27" s="27">
        <f t="shared" si="1"/>
        <v>-124556996</v>
      </c>
      <c r="G27" s="27">
        <f t="shared" si="1"/>
        <v>0</v>
      </c>
      <c r="H27" s="27">
        <f t="shared" si="1"/>
        <v>-2691777</v>
      </c>
      <c r="I27" s="27">
        <f t="shared" si="1"/>
        <v>0</v>
      </c>
      <c r="J27" s="27">
        <f t="shared" si="1"/>
        <v>-2691777</v>
      </c>
      <c r="K27" s="27">
        <f t="shared" si="1"/>
        <v>0</v>
      </c>
      <c r="L27" s="27">
        <f t="shared" si="1"/>
        <v>-27130375</v>
      </c>
      <c r="M27" s="27">
        <f t="shared" si="1"/>
        <v>-9343866</v>
      </c>
      <c r="N27" s="27">
        <f t="shared" si="1"/>
        <v>-36474241</v>
      </c>
      <c r="O27" s="27">
        <f t="shared" si="1"/>
        <v>-4289859</v>
      </c>
      <c r="P27" s="27">
        <f t="shared" si="1"/>
        <v>-3060226</v>
      </c>
      <c r="Q27" s="27">
        <f t="shared" si="1"/>
        <v>0</v>
      </c>
      <c r="R27" s="27">
        <f t="shared" si="1"/>
        <v>-7350085</v>
      </c>
      <c r="S27" s="27">
        <f t="shared" si="1"/>
        <v>-901890</v>
      </c>
      <c r="T27" s="27">
        <f t="shared" si="1"/>
        <v>-404444</v>
      </c>
      <c r="U27" s="27">
        <f t="shared" si="1"/>
        <v>-7254107</v>
      </c>
      <c r="V27" s="27">
        <f t="shared" si="1"/>
        <v>-8560441</v>
      </c>
      <c r="W27" s="27">
        <f t="shared" si="1"/>
        <v>-55076544</v>
      </c>
      <c r="X27" s="27">
        <f t="shared" si="1"/>
        <v>-124556996</v>
      </c>
      <c r="Y27" s="27">
        <f t="shared" si="1"/>
        <v>69480452</v>
      </c>
      <c r="Z27" s="28">
        <f>+IF(X27&lt;&gt;0,+(Y27/X27)*100,0)</f>
        <v>-55.78205498790288</v>
      </c>
      <c r="AA27" s="29">
        <f>SUM(AA21:AA26)</f>
        <v>-124556996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2096138</v>
      </c>
      <c r="H31" s="19"/>
      <c r="I31" s="19"/>
      <c r="J31" s="19">
        <v>2096138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2096138</v>
      </c>
      <c r="X31" s="19"/>
      <c r="Y31" s="19">
        <v>2096138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973879</v>
      </c>
      <c r="F33" s="19">
        <v>973879</v>
      </c>
      <c r="G33" s="19">
        <v>161437</v>
      </c>
      <c r="H33" s="36">
        <v>1495652</v>
      </c>
      <c r="I33" s="36">
        <v>103979</v>
      </c>
      <c r="J33" s="36">
        <v>1761068</v>
      </c>
      <c r="K33" s="19">
        <v>103832</v>
      </c>
      <c r="L33" s="19">
        <v>71973</v>
      </c>
      <c r="M33" s="19">
        <v>62439</v>
      </c>
      <c r="N33" s="19">
        <v>238244</v>
      </c>
      <c r="O33" s="36">
        <v>132148</v>
      </c>
      <c r="P33" s="36">
        <v>27064</v>
      </c>
      <c r="Q33" s="36"/>
      <c r="R33" s="19">
        <v>159212</v>
      </c>
      <c r="S33" s="19">
        <v>64452</v>
      </c>
      <c r="T33" s="19">
        <v>82679</v>
      </c>
      <c r="U33" s="19">
        <v>66534</v>
      </c>
      <c r="V33" s="36">
        <v>213665</v>
      </c>
      <c r="W33" s="36">
        <v>2372189</v>
      </c>
      <c r="X33" s="36">
        <v>973879</v>
      </c>
      <c r="Y33" s="19">
        <v>1398310</v>
      </c>
      <c r="Z33" s="20">
        <v>143.58</v>
      </c>
      <c r="AA33" s="21">
        <v>973879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-3269855</v>
      </c>
      <c r="D35" s="17"/>
      <c r="E35" s="18">
        <v>-10700004</v>
      </c>
      <c r="F35" s="19">
        <v>-10700004</v>
      </c>
      <c r="G35" s="19">
        <v>-473235</v>
      </c>
      <c r="H35" s="19"/>
      <c r="I35" s="19"/>
      <c r="J35" s="19">
        <v>-473235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-473235</v>
      </c>
      <c r="X35" s="19">
        <v>-10700004</v>
      </c>
      <c r="Y35" s="19">
        <v>10226769</v>
      </c>
      <c r="Z35" s="20">
        <v>-95.58</v>
      </c>
      <c r="AA35" s="21">
        <v>-10700004</v>
      </c>
    </row>
    <row r="36" spans="1:27" ht="13.5">
      <c r="A36" s="23" t="s">
        <v>57</v>
      </c>
      <c r="B36" s="24"/>
      <c r="C36" s="25">
        <f aca="true" t="shared" si="2" ref="C36:Y36">SUM(C31:C35)</f>
        <v>-3269855</v>
      </c>
      <c r="D36" s="25">
        <f>SUM(D31:D35)</f>
        <v>0</v>
      </c>
      <c r="E36" s="26">
        <f t="shared" si="2"/>
        <v>-9726125</v>
      </c>
      <c r="F36" s="27">
        <f t="shared" si="2"/>
        <v>-9726125</v>
      </c>
      <c r="G36" s="27">
        <f t="shared" si="2"/>
        <v>1784340</v>
      </c>
      <c r="H36" s="27">
        <f t="shared" si="2"/>
        <v>1495652</v>
      </c>
      <c r="I36" s="27">
        <f t="shared" si="2"/>
        <v>103979</v>
      </c>
      <c r="J36" s="27">
        <f t="shared" si="2"/>
        <v>3383971</v>
      </c>
      <c r="K36" s="27">
        <f t="shared" si="2"/>
        <v>103832</v>
      </c>
      <c r="L36" s="27">
        <f t="shared" si="2"/>
        <v>71973</v>
      </c>
      <c r="M36" s="27">
        <f t="shared" si="2"/>
        <v>62439</v>
      </c>
      <c r="N36" s="27">
        <f t="shared" si="2"/>
        <v>238244</v>
      </c>
      <c r="O36" s="27">
        <f t="shared" si="2"/>
        <v>132148</v>
      </c>
      <c r="P36" s="27">
        <f t="shared" si="2"/>
        <v>27064</v>
      </c>
      <c r="Q36" s="27">
        <f t="shared" si="2"/>
        <v>0</v>
      </c>
      <c r="R36" s="27">
        <f t="shared" si="2"/>
        <v>159212</v>
      </c>
      <c r="S36" s="27">
        <f t="shared" si="2"/>
        <v>64452</v>
      </c>
      <c r="T36" s="27">
        <f t="shared" si="2"/>
        <v>82679</v>
      </c>
      <c r="U36" s="27">
        <f t="shared" si="2"/>
        <v>66534</v>
      </c>
      <c r="V36" s="27">
        <f t="shared" si="2"/>
        <v>213665</v>
      </c>
      <c r="W36" s="27">
        <f t="shared" si="2"/>
        <v>3995092</v>
      </c>
      <c r="X36" s="27">
        <f t="shared" si="2"/>
        <v>-9726125</v>
      </c>
      <c r="Y36" s="27">
        <f t="shared" si="2"/>
        <v>13721217</v>
      </c>
      <c r="Z36" s="28">
        <f>+IF(X36&lt;&gt;0,+(Y36/X36)*100,0)</f>
        <v>-141.07588582297677</v>
      </c>
      <c r="AA36" s="29">
        <f>SUM(AA31:AA35)</f>
        <v>-9726125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4116907</v>
      </c>
      <c r="D38" s="31">
        <f>+D17+D27+D36</f>
        <v>0</v>
      </c>
      <c r="E38" s="32">
        <f t="shared" si="3"/>
        <v>22080</v>
      </c>
      <c r="F38" s="33">
        <f t="shared" si="3"/>
        <v>22080</v>
      </c>
      <c r="G38" s="33">
        <f t="shared" si="3"/>
        <v>136126549</v>
      </c>
      <c r="H38" s="33">
        <f t="shared" si="3"/>
        <v>-13394844</v>
      </c>
      <c r="I38" s="33">
        <f t="shared" si="3"/>
        <v>2745229</v>
      </c>
      <c r="J38" s="33">
        <f t="shared" si="3"/>
        <v>125476934</v>
      </c>
      <c r="K38" s="33">
        <f t="shared" si="3"/>
        <v>-18225935</v>
      </c>
      <c r="L38" s="33">
        <f t="shared" si="3"/>
        <v>6180935</v>
      </c>
      <c r="M38" s="33">
        <f t="shared" si="3"/>
        <v>14587446</v>
      </c>
      <c r="N38" s="33">
        <f t="shared" si="3"/>
        <v>2542446</v>
      </c>
      <c r="O38" s="33">
        <f t="shared" si="3"/>
        <v>61250166</v>
      </c>
      <c r="P38" s="33">
        <f t="shared" si="3"/>
        <v>-4993392</v>
      </c>
      <c r="Q38" s="33">
        <f t="shared" si="3"/>
        <v>0</v>
      </c>
      <c r="R38" s="33">
        <f t="shared" si="3"/>
        <v>56256774</v>
      </c>
      <c r="S38" s="33">
        <f t="shared" si="3"/>
        <v>-7390368</v>
      </c>
      <c r="T38" s="33">
        <f t="shared" si="3"/>
        <v>-20749445</v>
      </c>
      <c r="U38" s="33">
        <f t="shared" si="3"/>
        <v>47794568</v>
      </c>
      <c r="V38" s="33">
        <f t="shared" si="3"/>
        <v>19654755</v>
      </c>
      <c r="W38" s="33">
        <f t="shared" si="3"/>
        <v>203930909</v>
      </c>
      <c r="X38" s="33">
        <f t="shared" si="3"/>
        <v>22080</v>
      </c>
      <c r="Y38" s="33">
        <f t="shared" si="3"/>
        <v>203908829</v>
      </c>
      <c r="Z38" s="34">
        <f>+IF(X38&lt;&gt;0,+(Y38/X38)*100,0)</f>
        <v>923500.1313405797</v>
      </c>
      <c r="AA38" s="35">
        <f>+AA17+AA27+AA36</f>
        <v>22080</v>
      </c>
    </row>
    <row r="39" spans="1:27" ht="13.5">
      <c r="A39" s="22" t="s">
        <v>59</v>
      </c>
      <c r="B39" s="16"/>
      <c r="C39" s="31">
        <v>4305254</v>
      </c>
      <c r="D39" s="31"/>
      <c r="E39" s="32">
        <v>-81586564</v>
      </c>
      <c r="F39" s="33">
        <v>-81586564</v>
      </c>
      <c r="G39" s="33">
        <v>1923066</v>
      </c>
      <c r="H39" s="33">
        <v>138049615</v>
      </c>
      <c r="I39" s="33">
        <v>124654771</v>
      </c>
      <c r="J39" s="33">
        <v>1923066</v>
      </c>
      <c r="K39" s="33">
        <v>127400000</v>
      </c>
      <c r="L39" s="33">
        <v>109174065</v>
      </c>
      <c r="M39" s="33">
        <v>115355000</v>
      </c>
      <c r="N39" s="33">
        <v>127400000</v>
      </c>
      <c r="O39" s="33">
        <v>129942446</v>
      </c>
      <c r="P39" s="33">
        <v>191192612</v>
      </c>
      <c r="Q39" s="33">
        <v>186199220</v>
      </c>
      <c r="R39" s="33">
        <v>129942446</v>
      </c>
      <c r="S39" s="33">
        <v>186199220</v>
      </c>
      <c r="T39" s="33">
        <v>178808852</v>
      </c>
      <c r="U39" s="33">
        <v>158059407</v>
      </c>
      <c r="V39" s="33">
        <v>186199220</v>
      </c>
      <c r="W39" s="33">
        <v>1923066</v>
      </c>
      <c r="X39" s="33">
        <v>-81586564</v>
      </c>
      <c r="Y39" s="33">
        <v>83509630</v>
      </c>
      <c r="Z39" s="34">
        <v>-102.36</v>
      </c>
      <c r="AA39" s="35">
        <v>-81586564</v>
      </c>
    </row>
    <row r="40" spans="1:27" ht="13.5">
      <c r="A40" s="41" t="s">
        <v>60</v>
      </c>
      <c r="B40" s="42"/>
      <c r="C40" s="43">
        <v>8422161</v>
      </c>
      <c r="D40" s="43"/>
      <c r="E40" s="44">
        <v>-81564484</v>
      </c>
      <c r="F40" s="45">
        <v>-81564484</v>
      </c>
      <c r="G40" s="45">
        <v>138049615</v>
      </c>
      <c r="H40" s="45">
        <v>124654771</v>
      </c>
      <c r="I40" s="45">
        <v>127400000</v>
      </c>
      <c r="J40" s="45">
        <v>127400000</v>
      </c>
      <c r="K40" s="45">
        <v>109174065</v>
      </c>
      <c r="L40" s="45">
        <v>115355000</v>
      </c>
      <c r="M40" s="45">
        <v>129942446</v>
      </c>
      <c r="N40" s="45">
        <v>129942446</v>
      </c>
      <c r="O40" s="45">
        <v>191192612</v>
      </c>
      <c r="P40" s="45">
        <v>186199220</v>
      </c>
      <c r="Q40" s="45">
        <v>186199220</v>
      </c>
      <c r="R40" s="45">
        <v>191192612</v>
      </c>
      <c r="S40" s="45">
        <v>178808852</v>
      </c>
      <c r="T40" s="45">
        <v>158059407</v>
      </c>
      <c r="U40" s="45">
        <v>205853975</v>
      </c>
      <c r="V40" s="45">
        <v>205853975</v>
      </c>
      <c r="W40" s="45">
        <v>205853975</v>
      </c>
      <c r="X40" s="45">
        <v>-81564484</v>
      </c>
      <c r="Y40" s="45">
        <v>287418459</v>
      </c>
      <c r="Z40" s="46">
        <v>-352.38</v>
      </c>
      <c r="AA40" s="47">
        <v>-81564484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37295453</v>
      </c>
      <c r="D6" s="17"/>
      <c r="E6" s="18">
        <v>33800000</v>
      </c>
      <c r="F6" s="19">
        <v>33800000</v>
      </c>
      <c r="G6" s="19">
        <v>1856770</v>
      </c>
      <c r="H6" s="19">
        <v>2883149</v>
      </c>
      <c r="I6" s="19">
        <v>2815604</v>
      </c>
      <c r="J6" s="19">
        <v>7555523</v>
      </c>
      <c r="K6" s="19">
        <v>2280811</v>
      </c>
      <c r="L6" s="19">
        <v>2108394</v>
      </c>
      <c r="M6" s="19">
        <v>1687958</v>
      </c>
      <c r="N6" s="19">
        <v>6077163</v>
      </c>
      <c r="O6" s="19">
        <v>4944015</v>
      </c>
      <c r="P6" s="19">
        <v>2210621</v>
      </c>
      <c r="Q6" s="19">
        <v>2309548</v>
      </c>
      <c r="R6" s="19">
        <v>9464184</v>
      </c>
      <c r="S6" s="19">
        <v>2340895</v>
      </c>
      <c r="T6" s="19">
        <v>2384577</v>
      </c>
      <c r="U6" s="19">
        <v>2826509</v>
      </c>
      <c r="V6" s="19">
        <v>7551981</v>
      </c>
      <c r="W6" s="19">
        <v>30648851</v>
      </c>
      <c r="X6" s="19">
        <v>33800000</v>
      </c>
      <c r="Y6" s="19">
        <v>-3151149</v>
      </c>
      <c r="Z6" s="20">
        <v>-9.32</v>
      </c>
      <c r="AA6" s="21">
        <v>33800000</v>
      </c>
    </row>
    <row r="7" spans="1:27" ht="13.5">
      <c r="A7" s="22" t="s">
        <v>34</v>
      </c>
      <c r="B7" s="16"/>
      <c r="C7" s="17">
        <v>178616075</v>
      </c>
      <c r="D7" s="17"/>
      <c r="E7" s="18">
        <v>188203000</v>
      </c>
      <c r="F7" s="19">
        <v>188203000</v>
      </c>
      <c r="G7" s="19">
        <v>12353129</v>
      </c>
      <c r="H7" s="19">
        <v>14214919</v>
      </c>
      <c r="I7" s="19">
        <v>13480316</v>
      </c>
      <c r="J7" s="19">
        <v>40048364</v>
      </c>
      <c r="K7" s="19">
        <v>14855337</v>
      </c>
      <c r="L7" s="19">
        <v>13320680</v>
      </c>
      <c r="M7" s="19">
        <v>11071401</v>
      </c>
      <c r="N7" s="19">
        <v>39247418</v>
      </c>
      <c r="O7" s="19">
        <v>23050128</v>
      </c>
      <c r="P7" s="19">
        <v>12746681</v>
      </c>
      <c r="Q7" s="19">
        <v>9960830</v>
      </c>
      <c r="R7" s="19">
        <v>45757639</v>
      </c>
      <c r="S7" s="19">
        <v>10883899</v>
      </c>
      <c r="T7" s="19">
        <v>16113281</v>
      </c>
      <c r="U7" s="19">
        <v>16949433</v>
      </c>
      <c r="V7" s="19">
        <v>43946613</v>
      </c>
      <c r="W7" s="19">
        <v>169000034</v>
      </c>
      <c r="X7" s="19">
        <v>188203000</v>
      </c>
      <c r="Y7" s="19">
        <v>-19202966</v>
      </c>
      <c r="Z7" s="20">
        <v>-10.2</v>
      </c>
      <c r="AA7" s="21">
        <v>188203000</v>
      </c>
    </row>
    <row r="8" spans="1:27" ht="13.5">
      <c r="A8" s="22" t="s">
        <v>35</v>
      </c>
      <c r="B8" s="16"/>
      <c r="C8" s="17">
        <v>12411040</v>
      </c>
      <c r="D8" s="17"/>
      <c r="E8" s="18">
        <v>36872000</v>
      </c>
      <c r="F8" s="19">
        <v>36872000</v>
      </c>
      <c r="G8" s="19">
        <v>3375851</v>
      </c>
      <c r="H8" s="19">
        <v>469988</v>
      </c>
      <c r="I8" s="19">
        <v>540508</v>
      </c>
      <c r="J8" s="19">
        <v>4386347</v>
      </c>
      <c r="K8" s="19">
        <v>462602</v>
      </c>
      <c r="L8" s="19">
        <v>311537</v>
      </c>
      <c r="M8" s="19">
        <v>121060</v>
      </c>
      <c r="N8" s="19">
        <v>895199</v>
      </c>
      <c r="O8" s="19">
        <v>168160</v>
      </c>
      <c r="P8" s="19">
        <v>135555</v>
      </c>
      <c r="Q8" s="19">
        <v>234119</v>
      </c>
      <c r="R8" s="19">
        <v>537834</v>
      </c>
      <c r="S8" s="19">
        <v>147661</v>
      </c>
      <c r="T8" s="19">
        <v>210814</v>
      </c>
      <c r="U8" s="19">
        <v>833097</v>
      </c>
      <c r="V8" s="19">
        <v>1191572</v>
      </c>
      <c r="W8" s="19">
        <v>7010952</v>
      </c>
      <c r="X8" s="19">
        <v>36872000</v>
      </c>
      <c r="Y8" s="19">
        <v>-29861048</v>
      </c>
      <c r="Z8" s="20">
        <v>-80.99</v>
      </c>
      <c r="AA8" s="21">
        <v>36872000</v>
      </c>
    </row>
    <row r="9" spans="1:27" ht="13.5">
      <c r="A9" s="22" t="s">
        <v>36</v>
      </c>
      <c r="B9" s="16"/>
      <c r="C9" s="17">
        <v>104394874</v>
      </c>
      <c r="D9" s="17"/>
      <c r="E9" s="18">
        <v>96792000</v>
      </c>
      <c r="F9" s="19">
        <v>96792000</v>
      </c>
      <c r="G9" s="19">
        <v>37475000</v>
      </c>
      <c r="H9" s="19">
        <v>2070000</v>
      </c>
      <c r="I9" s="19"/>
      <c r="J9" s="19">
        <v>39545000</v>
      </c>
      <c r="K9" s="19">
        <v>350000</v>
      </c>
      <c r="L9" s="19"/>
      <c r="M9" s="19">
        <v>30447000</v>
      </c>
      <c r="N9" s="19">
        <v>30797000</v>
      </c>
      <c r="O9" s="19"/>
      <c r="P9" s="19"/>
      <c r="Q9" s="19">
        <v>22487000</v>
      </c>
      <c r="R9" s="19">
        <v>22487000</v>
      </c>
      <c r="S9" s="19"/>
      <c r="T9" s="19">
        <v>85</v>
      </c>
      <c r="U9" s="19"/>
      <c r="V9" s="19">
        <v>85</v>
      </c>
      <c r="W9" s="19">
        <v>92829085</v>
      </c>
      <c r="X9" s="19">
        <v>96792000</v>
      </c>
      <c r="Y9" s="19">
        <v>-3962915</v>
      </c>
      <c r="Z9" s="20">
        <v>-4.09</v>
      </c>
      <c r="AA9" s="21">
        <v>96792000</v>
      </c>
    </row>
    <row r="10" spans="1:27" ht="13.5">
      <c r="A10" s="22" t="s">
        <v>37</v>
      </c>
      <c r="B10" s="16"/>
      <c r="C10" s="17">
        <v>18403402</v>
      </c>
      <c r="D10" s="17"/>
      <c r="E10" s="18">
        <v>34875000</v>
      </c>
      <c r="F10" s="19">
        <v>34875000</v>
      </c>
      <c r="G10" s="19">
        <v>26855000</v>
      </c>
      <c r="H10" s="19">
        <v>2000000</v>
      </c>
      <c r="I10" s="19">
        <v>1000000</v>
      </c>
      <c r="J10" s="19">
        <v>29855000</v>
      </c>
      <c r="K10" s="19">
        <v>1000000</v>
      </c>
      <c r="L10" s="19"/>
      <c r="M10" s="19">
        <v>8799000</v>
      </c>
      <c r="N10" s="19">
        <v>9799000</v>
      </c>
      <c r="O10" s="19"/>
      <c r="P10" s="19"/>
      <c r="Q10" s="19">
        <v>20221000</v>
      </c>
      <c r="R10" s="19">
        <v>20221000</v>
      </c>
      <c r="S10" s="19"/>
      <c r="T10" s="19"/>
      <c r="U10" s="19"/>
      <c r="V10" s="19"/>
      <c r="W10" s="19">
        <v>59875000</v>
      </c>
      <c r="X10" s="19">
        <v>34875000</v>
      </c>
      <c r="Y10" s="19">
        <v>25000000</v>
      </c>
      <c r="Z10" s="20">
        <v>71.68</v>
      </c>
      <c r="AA10" s="21">
        <v>34875000</v>
      </c>
    </row>
    <row r="11" spans="1:27" ht="13.5">
      <c r="A11" s="22" t="s">
        <v>38</v>
      </c>
      <c r="B11" s="16"/>
      <c r="C11" s="17">
        <v>18697375</v>
      </c>
      <c r="D11" s="17"/>
      <c r="E11" s="18">
        <v>5600000</v>
      </c>
      <c r="F11" s="19">
        <v>5600000</v>
      </c>
      <c r="G11" s="19">
        <v>2150261</v>
      </c>
      <c r="H11" s="19">
        <v>2173152</v>
      </c>
      <c r="I11" s="19">
        <v>2182394</v>
      </c>
      <c r="J11" s="19">
        <v>6505807</v>
      </c>
      <c r="K11" s="19">
        <v>1000000</v>
      </c>
      <c r="L11" s="19">
        <v>1409967</v>
      </c>
      <c r="M11" s="19">
        <v>1446727</v>
      </c>
      <c r="N11" s="19">
        <v>3856694</v>
      </c>
      <c r="O11" s="19">
        <v>1409165</v>
      </c>
      <c r="P11" s="19">
        <v>2511272</v>
      </c>
      <c r="Q11" s="19">
        <v>2592646</v>
      </c>
      <c r="R11" s="19">
        <v>6513083</v>
      </c>
      <c r="S11" s="19">
        <v>2555594</v>
      </c>
      <c r="T11" s="19">
        <v>2914976</v>
      </c>
      <c r="U11" s="19">
        <v>2863064</v>
      </c>
      <c r="V11" s="19">
        <v>8333634</v>
      </c>
      <c r="W11" s="19">
        <v>25209218</v>
      </c>
      <c r="X11" s="19">
        <v>5600000</v>
      </c>
      <c r="Y11" s="19">
        <v>19609218</v>
      </c>
      <c r="Z11" s="20">
        <v>350.16</v>
      </c>
      <c r="AA11" s="21">
        <v>5600000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-338562498</v>
      </c>
      <c r="D14" s="17"/>
      <c r="E14" s="18">
        <v>-388292000</v>
      </c>
      <c r="F14" s="19">
        <v>-388292000</v>
      </c>
      <c r="G14" s="19">
        <v>-80061998</v>
      </c>
      <c r="H14" s="19">
        <v>-29216990</v>
      </c>
      <c r="I14" s="19">
        <v>-23544946</v>
      </c>
      <c r="J14" s="19">
        <v>-132823934</v>
      </c>
      <c r="K14" s="19">
        <v>-20432198</v>
      </c>
      <c r="L14" s="19">
        <v>-19855254</v>
      </c>
      <c r="M14" s="19">
        <v>-41515966</v>
      </c>
      <c r="N14" s="19">
        <v>-81803418</v>
      </c>
      <c r="O14" s="19">
        <v>-28013756</v>
      </c>
      <c r="P14" s="19">
        <v>-23672897</v>
      </c>
      <c r="Q14" s="19">
        <v>-32018961</v>
      </c>
      <c r="R14" s="19">
        <v>-83705614</v>
      </c>
      <c r="S14" s="19">
        <v>-17883389</v>
      </c>
      <c r="T14" s="19">
        <v>-34199124</v>
      </c>
      <c r="U14" s="19">
        <v>-44869049</v>
      </c>
      <c r="V14" s="19">
        <v>-96951562</v>
      </c>
      <c r="W14" s="19">
        <v>-395284528</v>
      </c>
      <c r="X14" s="19">
        <v>-388292000</v>
      </c>
      <c r="Y14" s="19">
        <v>-6992528</v>
      </c>
      <c r="Z14" s="20">
        <v>1.8</v>
      </c>
      <c r="AA14" s="21">
        <v>-388292000</v>
      </c>
    </row>
    <row r="15" spans="1:27" ht="13.5">
      <c r="A15" s="22" t="s">
        <v>42</v>
      </c>
      <c r="B15" s="16"/>
      <c r="C15" s="17">
        <v>-5696886</v>
      </c>
      <c r="D15" s="17"/>
      <c r="E15" s="18">
        <v>-870000</v>
      </c>
      <c r="F15" s="19">
        <v>-870000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-1663001</v>
      </c>
      <c r="V15" s="19">
        <v>-1663001</v>
      </c>
      <c r="W15" s="19">
        <v>-1663001</v>
      </c>
      <c r="X15" s="19">
        <v>-870000</v>
      </c>
      <c r="Y15" s="19">
        <v>-793001</v>
      </c>
      <c r="Z15" s="20">
        <v>91.15</v>
      </c>
      <c r="AA15" s="21">
        <v>-870000</v>
      </c>
    </row>
    <row r="16" spans="1:27" ht="13.5">
      <c r="A16" s="22" t="s">
        <v>43</v>
      </c>
      <c r="B16" s="16"/>
      <c r="C16" s="17"/>
      <c r="D16" s="17"/>
      <c r="E16" s="18">
        <v>-320000</v>
      </c>
      <c r="F16" s="19">
        <v>-320000</v>
      </c>
      <c r="G16" s="19">
        <v>-379020</v>
      </c>
      <c r="H16" s="19">
        <v>-606878</v>
      </c>
      <c r="I16" s="19">
        <v>-651658</v>
      </c>
      <c r="J16" s="19">
        <v>-1637556</v>
      </c>
      <c r="K16" s="19">
        <v>-618107</v>
      </c>
      <c r="L16" s="19">
        <v>-560677</v>
      </c>
      <c r="M16" s="19">
        <v>-512575</v>
      </c>
      <c r="N16" s="19">
        <v>-1691359</v>
      </c>
      <c r="O16" s="19">
        <v>-552140</v>
      </c>
      <c r="P16" s="19">
        <v>-513753</v>
      </c>
      <c r="Q16" s="19">
        <v>-655408</v>
      </c>
      <c r="R16" s="19">
        <v>-1721301</v>
      </c>
      <c r="S16" s="19">
        <v>-527353</v>
      </c>
      <c r="T16" s="19">
        <v>-574108</v>
      </c>
      <c r="U16" s="19">
        <v>-843201</v>
      </c>
      <c r="V16" s="19">
        <v>-1944662</v>
      </c>
      <c r="W16" s="19">
        <v>-6994878</v>
      </c>
      <c r="X16" s="19">
        <v>-320000</v>
      </c>
      <c r="Y16" s="19">
        <v>-6674878</v>
      </c>
      <c r="Z16" s="20">
        <v>2085.9</v>
      </c>
      <c r="AA16" s="21">
        <v>-320000</v>
      </c>
    </row>
    <row r="17" spans="1:27" ht="13.5">
      <c r="A17" s="23" t="s">
        <v>44</v>
      </c>
      <c r="B17" s="24"/>
      <c r="C17" s="25">
        <f aca="true" t="shared" si="0" ref="C17:Y17">SUM(C6:C16)</f>
        <v>25558835</v>
      </c>
      <c r="D17" s="25">
        <f>SUM(D6:D16)</f>
        <v>0</v>
      </c>
      <c r="E17" s="26">
        <f t="shared" si="0"/>
        <v>6660000</v>
      </c>
      <c r="F17" s="27">
        <f t="shared" si="0"/>
        <v>6660000</v>
      </c>
      <c r="G17" s="27">
        <f t="shared" si="0"/>
        <v>3624993</v>
      </c>
      <c r="H17" s="27">
        <f t="shared" si="0"/>
        <v>-6012660</v>
      </c>
      <c r="I17" s="27">
        <f t="shared" si="0"/>
        <v>-4177782</v>
      </c>
      <c r="J17" s="27">
        <f t="shared" si="0"/>
        <v>-6565449</v>
      </c>
      <c r="K17" s="27">
        <f t="shared" si="0"/>
        <v>-1101555</v>
      </c>
      <c r="L17" s="27">
        <f t="shared" si="0"/>
        <v>-3265353</v>
      </c>
      <c r="M17" s="27">
        <f t="shared" si="0"/>
        <v>11544605</v>
      </c>
      <c r="N17" s="27">
        <f t="shared" si="0"/>
        <v>7177697</v>
      </c>
      <c r="O17" s="27">
        <f t="shared" si="0"/>
        <v>1005572</v>
      </c>
      <c r="P17" s="27">
        <f t="shared" si="0"/>
        <v>-6582521</v>
      </c>
      <c r="Q17" s="27">
        <f t="shared" si="0"/>
        <v>25130774</v>
      </c>
      <c r="R17" s="27">
        <f t="shared" si="0"/>
        <v>19553825</v>
      </c>
      <c r="S17" s="27">
        <f t="shared" si="0"/>
        <v>-2482693</v>
      </c>
      <c r="T17" s="27">
        <f t="shared" si="0"/>
        <v>-13149499</v>
      </c>
      <c r="U17" s="27">
        <f t="shared" si="0"/>
        <v>-23903148</v>
      </c>
      <c r="V17" s="27">
        <f t="shared" si="0"/>
        <v>-39535340</v>
      </c>
      <c r="W17" s="27">
        <f t="shared" si="0"/>
        <v>-19369267</v>
      </c>
      <c r="X17" s="27">
        <f t="shared" si="0"/>
        <v>6660000</v>
      </c>
      <c r="Y17" s="27">
        <f t="shared" si="0"/>
        <v>-26029267</v>
      </c>
      <c r="Z17" s="28">
        <f>+IF(X17&lt;&gt;0,+(Y17/X17)*100,0)</f>
        <v>-390.8298348348348</v>
      </c>
      <c r="AA17" s="29">
        <f>SUM(AA6:AA16)</f>
        <v>6660000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1000000</v>
      </c>
      <c r="F21" s="19">
        <v>1000000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1000000</v>
      </c>
      <c r="Y21" s="36">
        <v>-1000000</v>
      </c>
      <c r="Z21" s="37">
        <v>-100</v>
      </c>
      <c r="AA21" s="38">
        <v>1000000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-34237443</v>
      </c>
      <c r="D26" s="17"/>
      <c r="E26" s="18">
        <v>-34875000</v>
      </c>
      <c r="F26" s="19">
        <v>-34875000</v>
      </c>
      <c r="G26" s="19">
        <v>-11627394</v>
      </c>
      <c r="H26" s="19">
        <v>-1732037</v>
      </c>
      <c r="I26" s="19">
        <v>-8160732</v>
      </c>
      <c r="J26" s="19">
        <v>-21520163</v>
      </c>
      <c r="K26" s="19">
        <v>-1438650</v>
      </c>
      <c r="L26" s="19">
        <v>-665240</v>
      </c>
      <c r="M26" s="19">
        <v>-9931383</v>
      </c>
      <c r="N26" s="19">
        <v>-12035273</v>
      </c>
      <c r="O26" s="19">
        <v>-67000</v>
      </c>
      <c r="P26" s="19"/>
      <c r="Q26" s="19">
        <v>-7530495</v>
      </c>
      <c r="R26" s="19">
        <v>-7597495</v>
      </c>
      <c r="S26" s="19">
        <v>-434119</v>
      </c>
      <c r="T26" s="19"/>
      <c r="U26" s="19">
        <v>-5334194</v>
      </c>
      <c r="V26" s="19">
        <v>-5768313</v>
      </c>
      <c r="W26" s="19">
        <v>-46921244</v>
      </c>
      <c r="X26" s="19">
        <v>-34875000</v>
      </c>
      <c r="Y26" s="19">
        <v>-12046244</v>
      </c>
      <c r="Z26" s="20">
        <v>34.54</v>
      </c>
      <c r="AA26" s="21">
        <v>-34875000</v>
      </c>
    </row>
    <row r="27" spans="1:27" ht="13.5">
      <c r="A27" s="23" t="s">
        <v>51</v>
      </c>
      <c r="B27" s="24"/>
      <c r="C27" s="25">
        <f aca="true" t="shared" si="1" ref="C27:Y27">SUM(C21:C26)</f>
        <v>-34237443</v>
      </c>
      <c r="D27" s="25">
        <f>SUM(D21:D26)</f>
        <v>0</v>
      </c>
      <c r="E27" s="26">
        <f t="shared" si="1"/>
        <v>-33875000</v>
      </c>
      <c r="F27" s="27">
        <f t="shared" si="1"/>
        <v>-33875000</v>
      </c>
      <c r="G27" s="27">
        <f t="shared" si="1"/>
        <v>-11627394</v>
      </c>
      <c r="H27" s="27">
        <f t="shared" si="1"/>
        <v>-1732037</v>
      </c>
      <c r="I27" s="27">
        <f t="shared" si="1"/>
        <v>-8160732</v>
      </c>
      <c r="J27" s="27">
        <f t="shared" si="1"/>
        <v>-21520163</v>
      </c>
      <c r="K27" s="27">
        <f t="shared" si="1"/>
        <v>-1438650</v>
      </c>
      <c r="L27" s="27">
        <f t="shared" si="1"/>
        <v>-665240</v>
      </c>
      <c r="M27" s="27">
        <f t="shared" si="1"/>
        <v>-9931383</v>
      </c>
      <c r="N27" s="27">
        <f t="shared" si="1"/>
        <v>-12035273</v>
      </c>
      <c r="O27" s="27">
        <f t="shared" si="1"/>
        <v>-67000</v>
      </c>
      <c r="P27" s="27">
        <f t="shared" si="1"/>
        <v>0</v>
      </c>
      <c r="Q27" s="27">
        <f t="shared" si="1"/>
        <v>-7530495</v>
      </c>
      <c r="R27" s="27">
        <f t="shared" si="1"/>
        <v>-7597495</v>
      </c>
      <c r="S27" s="27">
        <f t="shared" si="1"/>
        <v>-434119</v>
      </c>
      <c r="T27" s="27">
        <f t="shared" si="1"/>
        <v>0</v>
      </c>
      <c r="U27" s="27">
        <f t="shared" si="1"/>
        <v>-5334194</v>
      </c>
      <c r="V27" s="27">
        <f t="shared" si="1"/>
        <v>-5768313</v>
      </c>
      <c r="W27" s="27">
        <f t="shared" si="1"/>
        <v>-46921244</v>
      </c>
      <c r="X27" s="27">
        <f t="shared" si="1"/>
        <v>-33875000</v>
      </c>
      <c r="Y27" s="27">
        <f t="shared" si="1"/>
        <v>-13046244</v>
      </c>
      <c r="Z27" s="28">
        <f>+IF(X27&lt;&gt;0,+(Y27/X27)*100,0)</f>
        <v>38.51289741697417</v>
      </c>
      <c r="AA27" s="29">
        <f>SUM(AA21:AA26)</f>
        <v>-33875000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400000</v>
      </c>
      <c r="F33" s="19">
        <v>400000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400000</v>
      </c>
      <c r="Y33" s="19">
        <v>-400000</v>
      </c>
      <c r="Z33" s="20">
        <v>-100</v>
      </c>
      <c r="AA33" s="21">
        <v>400000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400000</v>
      </c>
      <c r="F36" s="27">
        <f t="shared" si="2"/>
        <v>400000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400000</v>
      </c>
      <c r="Y36" s="27">
        <f t="shared" si="2"/>
        <v>-400000</v>
      </c>
      <c r="Z36" s="28">
        <f>+IF(X36&lt;&gt;0,+(Y36/X36)*100,0)</f>
        <v>-100</v>
      </c>
      <c r="AA36" s="29">
        <f>SUM(AA31:AA35)</f>
        <v>400000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-8678608</v>
      </c>
      <c r="D38" s="31">
        <f>+D17+D27+D36</f>
        <v>0</v>
      </c>
      <c r="E38" s="32">
        <f t="shared" si="3"/>
        <v>-26815000</v>
      </c>
      <c r="F38" s="33">
        <f t="shared" si="3"/>
        <v>-26815000</v>
      </c>
      <c r="G38" s="33">
        <f t="shared" si="3"/>
        <v>-8002401</v>
      </c>
      <c r="H38" s="33">
        <f t="shared" si="3"/>
        <v>-7744697</v>
      </c>
      <c r="I38" s="33">
        <f t="shared" si="3"/>
        <v>-12338514</v>
      </c>
      <c r="J38" s="33">
        <f t="shared" si="3"/>
        <v>-28085612</v>
      </c>
      <c r="K38" s="33">
        <f t="shared" si="3"/>
        <v>-2540205</v>
      </c>
      <c r="L38" s="33">
        <f t="shared" si="3"/>
        <v>-3930593</v>
      </c>
      <c r="M38" s="33">
        <f t="shared" si="3"/>
        <v>1613222</v>
      </c>
      <c r="N38" s="33">
        <f t="shared" si="3"/>
        <v>-4857576</v>
      </c>
      <c r="O38" s="33">
        <f t="shared" si="3"/>
        <v>938572</v>
      </c>
      <c r="P38" s="33">
        <f t="shared" si="3"/>
        <v>-6582521</v>
      </c>
      <c r="Q38" s="33">
        <f t="shared" si="3"/>
        <v>17600279</v>
      </c>
      <c r="R38" s="33">
        <f t="shared" si="3"/>
        <v>11956330</v>
      </c>
      <c r="S38" s="33">
        <f t="shared" si="3"/>
        <v>-2916812</v>
      </c>
      <c r="T38" s="33">
        <f t="shared" si="3"/>
        <v>-13149499</v>
      </c>
      <c r="U38" s="33">
        <f t="shared" si="3"/>
        <v>-29237342</v>
      </c>
      <c r="V38" s="33">
        <f t="shared" si="3"/>
        <v>-45303653</v>
      </c>
      <c r="W38" s="33">
        <f t="shared" si="3"/>
        <v>-66290511</v>
      </c>
      <c r="X38" s="33">
        <f t="shared" si="3"/>
        <v>-26815000</v>
      </c>
      <c r="Y38" s="33">
        <f t="shared" si="3"/>
        <v>-39475511</v>
      </c>
      <c r="Z38" s="34">
        <f>+IF(X38&lt;&gt;0,+(Y38/X38)*100,0)</f>
        <v>147.21428677978741</v>
      </c>
      <c r="AA38" s="35">
        <f>+AA17+AA27+AA36</f>
        <v>-26815000</v>
      </c>
    </row>
    <row r="39" spans="1:27" ht="13.5">
      <c r="A39" s="22" t="s">
        <v>59</v>
      </c>
      <c r="B39" s="16"/>
      <c r="C39" s="31">
        <v>72710957</v>
      </c>
      <c r="D39" s="31"/>
      <c r="E39" s="32">
        <v>2500000</v>
      </c>
      <c r="F39" s="33">
        <v>2500000</v>
      </c>
      <c r="G39" s="33">
        <v>582306</v>
      </c>
      <c r="H39" s="33">
        <v>-7420095</v>
      </c>
      <c r="I39" s="33">
        <v>-15164792</v>
      </c>
      <c r="J39" s="33">
        <v>582306</v>
      </c>
      <c r="K39" s="33">
        <v>-27503306</v>
      </c>
      <c r="L39" s="33">
        <v>-30043511</v>
      </c>
      <c r="M39" s="33">
        <v>-33974104</v>
      </c>
      <c r="N39" s="33">
        <v>-27503306</v>
      </c>
      <c r="O39" s="33">
        <v>-32360882</v>
      </c>
      <c r="P39" s="33">
        <v>-31422310</v>
      </c>
      <c r="Q39" s="33">
        <v>-38004831</v>
      </c>
      <c r="R39" s="33">
        <v>-32360882</v>
      </c>
      <c r="S39" s="33">
        <v>-20404552</v>
      </c>
      <c r="T39" s="33">
        <v>-23321364</v>
      </c>
      <c r="U39" s="33">
        <v>-36470863</v>
      </c>
      <c r="V39" s="33">
        <v>-20404552</v>
      </c>
      <c r="W39" s="33">
        <v>582306</v>
      </c>
      <c r="X39" s="33">
        <v>2500000</v>
      </c>
      <c r="Y39" s="33">
        <v>-1917694</v>
      </c>
      <c r="Z39" s="34">
        <v>-76.71</v>
      </c>
      <c r="AA39" s="35">
        <v>2500000</v>
      </c>
    </row>
    <row r="40" spans="1:27" ht="13.5">
      <c r="A40" s="41" t="s">
        <v>60</v>
      </c>
      <c r="B40" s="42"/>
      <c r="C40" s="43">
        <v>64032349</v>
      </c>
      <c r="D40" s="43"/>
      <c r="E40" s="44">
        <v>-24315000</v>
      </c>
      <c r="F40" s="45">
        <v>-24315000</v>
      </c>
      <c r="G40" s="45">
        <v>-7420095</v>
      </c>
      <c r="H40" s="45">
        <v>-15164792</v>
      </c>
      <c r="I40" s="45">
        <v>-27503306</v>
      </c>
      <c r="J40" s="45">
        <v>-27503306</v>
      </c>
      <c r="K40" s="45">
        <v>-30043511</v>
      </c>
      <c r="L40" s="45">
        <v>-33974104</v>
      </c>
      <c r="M40" s="45">
        <v>-32360882</v>
      </c>
      <c r="N40" s="45">
        <v>-32360882</v>
      </c>
      <c r="O40" s="45">
        <v>-31422310</v>
      </c>
      <c r="P40" s="45">
        <v>-38004831</v>
      </c>
      <c r="Q40" s="45">
        <v>-20404552</v>
      </c>
      <c r="R40" s="45">
        <v>-31422310</v>
      </c>
      <c r="S40" s="45">
        <v>-23321364</v>
      </c>
      <c r="T40" s="45">
        <v>-36470863</v>
      </c>
      <c r="U40" s="45">
        <v>-65708205</v>
      </c>
      <c r="V40" s="45">
        <v>-65708205</v>
      </c>
      <c r="W40" s="45">
        <v>-65708205</v>
      </c>
      <c r="X40" s="45">
        <v>-24315000</v>
      </c>
      <c r="Y40" s="45">
        <v>-41393205</v>
      </c>
      <c r="Z40" s="46">
        <v>170.24</v>
      </c>
      <c r="AA40" s="47">
        <v>-24315000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18771756</v>
      </c>
      <c r="F6" s="19">
        <v>45080200</v>
      </c>
      <c r="G6" s="19">
        <v>3861486</v>
      </c>
      <c r="H6" s="19">
        <v>3087058</v>
      </c>
      <c r="I6" s="19">
        <v>3730075</v>
      </c>
      <c r="J6" s="19">
        <v>10678619</v>
      </c>
      <c r="K6" s="19">
        <v>3208222</v>
      </c>
      <c r="L6" s="19">
        <v>3319942</v>
      </c>
      <c r="M6" s="19">
        <v>833317</v>
      </c>
      <c r="N6" s="19">
        <v>7361481</v>
      </c>
      <c r="O6" s="19">
        <v>1187817</v>
      </c>
      <c r="P6" s="19">
        <v>1546177</v>
      </c>
      <c r="Q6" s="19">
        <v>1523860</v>
      </c>
      <c r="R6" s="19">
        <v>4257854</v>
      </c>
      <c r="S6" s="19">
        <v>1022935</v>
      </c>
      <c r="T6" s="19">
        <v>1416899</v>
      </c>
      <c r="U6" s="19">
        <v>1064086</v>
      </c>
      <c r="V6" s="19">
        <v>3503920</v>
      </c>
      <c r="W6" s="19">
        <v>25801874</v>
      </c>
      <c r="X6" s="19">
        <v>45080200</v>
      </c>
      <c r="Y6" s="19">
        <v>-19278326</v>
      </c>
      <c r="Z6" s="20">
        <v>-42.76</v>
      </c>
      <c r="AA6" s="21">
        <v>45080200</v>
      </c>
    </row>
    <row r="7" spans="1:27" ht="13.5">
      <c r="A7" s="22" t="s">
        <v>34</v>
      </c>
      <c r="B7" s="16"/>
      <c r="C7" s="17"/>
      <c r="D7" s="17"/>
      <c r="E7" s="18">
        <v>64489864</v>
      </c>
      <c r="F7" s="19">
        <v>45108426</v>
      </c>
      <c r="G7" s="19">
        <v>2616861</v>
      </c>
      <c r="H7" s="19">
        <v>3352152</v>
      </c>
      <c r="I7" s="19">
        <v>4942933</v>
      </c>
      <c r="J7" s="19">
        <v>10911946</v>
      </c>
      <c r="K7" s="19">
        <v>4314034</v>
      </c>
      <c r="L7" s="19">
        <v>4522689</v>
      </c>
      <c r="M7" s="19">
        <v>2805544</v>
      </c>
      <c r="N7" s="19">
        <v>11642267</v>
      </c>
      <c r="O7" s="19">
        <v>3999048</v>
      </c>
      <c r="P7" s="19">
        <v>5205546</v>
      </c>
      <c r="Q7" s="19">
        <v>5130412</v>
      </c>
      <c r="R7" s="19">
        <v>14335006</v>
      </c>
      <c r="S7" s="19">
        <v>3443935</v>
      </c>
      <c r="T7" s="19">
        <v>4770304</v>
      </c>
      <c r="U7" s="19">
        <v>3582480</v>
      </c>
      <c r="V7" s="19">
        <v>11796719</v>
      </c>
      <c r="W7" s="19">
        <v>48685938</v>
      </c>
      <c r="X7" s="19">
        <v>45108426</v>
      </c>
      <c r="Y7" s="19">
        <v>3577512</v>
      </c>
      <c r="Z7" s="20">
        <v>7.93</v>
      </c>
      <c r="AA7" s="21">
        <v>45108426</v>
      </c>
    </row>
    <row r="8" spans="1:27" ht="13.5">
      <c r="A8" s="22" t="s">
        <v>35</v>
      </c>
      <c r="B8" s="16"/>
      <c r="C8" s="17"/>
      <c r="D8" s="17"/>
      <c r="E8" s="18">
        <v>69508939</v>
      </c>
      <c r="F8" s="19">
        <v>82089172</v>
      </c>
      <c r="G8" s="19">
        <v>18438583</v>
      </c>
      <c r="H8" s="19">
        <v>11446774</v>
      </c>
      <c r="I8" s="19">
        <v>6862770</v>
      </c>
      <c r="J8" s="19">
        <v>36748127</v>
      </c>
      <c r="K8" s="19">
        <v>5073048</v>
      </c>
      <c r="L8" s="19">
        <v>1249580</v>
      </c>
      <c r="M8" s="19">
        <v>4291363</v>
      </c>
      <c r="N8" s="19">
        <v>10613991</v>
      </c>
      <c r="O8" s="19">
        <v>1884826</v>
      </c>
      <c r="P8" s="19">
        <v>3791579</v>
      </c>
      <c r="Q8" s="19">
        <v>7224431</v>
      </c>
      <c r="R8" s="19">
        <v>12900836</v>
      </c>
      <c r="S8" s="19">
        <v>8245006</v>
      </c>
      <c r="T8" s="19">
        <v>18558143</v>
      </c>
      <c r="U8" s="19">
        <v>9139764</v>
      </c>
      <c r="V8" s="19">
        <v>35942913</v>
      </c>
      <c r="W8" s="19">
        <v>96205867</v>
      </c>
      <c r="X8" s="19">
        <v>82089172</v>
      </c>
      <c r="Y8" s="19">
        <v>14116695</v>
      </c>
      <c r="Z8" s="20">
        <v>17.2</v>
      </c>
      <c r="AA8" s="21">
        <v>82089172</v>
      </c>
    </row>
    <row r="9" spans="1:27" ht="13.5">
      <c r="A9" s="22" t="s">
        <v>36</v>
      </c>
      <c r="B9" s="16"/>
      <c r="C9" s="17"/>
      <c r="D9" s="17"/>
      <c r="E9" s="18">
        <v>130053000</v>
      </c>
      <c r="F9" s="19">
        <v>129053000</v>
      </c>
      <c r="G9" s="19">
        <v>52558000</v>
      </c>
      <c r="H9" s="19">
        <v>1810000</v>
      </c>
      <c r="I9" s="19"/>
      <c r="J9" s="19">
        <v>54368000</v>
      </c>
      <c r="K9" s="19"/>
      <c r="L9" s="19">
        <v>497000</v>
      </c>
      <c r="M9" s="19">
        <v>42046000</v>
      </c>
      <c r="N9" s="19">
        <v>42543000</v>
      </c>
      <c r="O9" s="19"/>
      <c r="P9" s="19"/>
      <c r="Q9" s="19">
        <v>31866000</v>
      </c>
      <c r="R9" s="19">
        <v>31866000</v>
      </c>
      <c r="S9" s="19">
        <v>726000</v>
      </c>
      <c r="T9" s="19"/>
      <c r="U9" s="19"/>
      <c r="V9" s="19">
        <v>726000</v>
      </c>
      <c r="W9" s="19">
        <v>129503000</v>
      </c>
      <c r="X9" s="19">
        <v>129053000</v>
      </c>
      <c r="Y9" s="19">
        <v>450000</v>
      </c>
      <c r="Z9" s="20">
        <v>0.35</v>
      </c>
      <c r="AA9" s="21">
        <v>129053000</v>
      </c>
    </row>
    <row r="10" spans="1:27" ht="13.5">
      <c r="A10" s="22" t="s">
        <v>37</v>
      </c>
      <c r="B10" s="16"/>
      <c r="C10" s="17"/>
      <c r="D10" s="17"/>
      <c r="E10" s="18">
        <v>35460000</v>
      </c>
      <c r="F10" s="19">
        <v>35460000</v>
      </c>
      <c r="G10" s="19"/>
      <c r="H10" s="19"/>
      <c r="I10" s="19">
        <v>5949000</v>
      </c>
      <c r="J10" s="19">
        <v>5949000</v>
      </c>
      <c r="K10" s="19"/>
      <c r="L10" s="19"/>
      <c r="M10" s="19">
        <v>28980000</v>
      </c>
      <c r="N10" s="19">
        <v>28980000</v>
      </c>
      <c r="O10" s="19"/>
      <c r="P10" s="19"/>
      <c r="Q10" s="19">
        <v>2531000</v>
      </c>
      <c r="R10" s="19">
        <v>2531000</v>
      </c>
      <c r="S10" s="19"/>
      <c r="T10" s="19"/>
      <c r="U10" s="19"/>
      <c r="V10" s="19"/>
      <c r="W10" s="19">
        <v>37460000</v>
      </c>
      <c r="X10" s="19">
        <v>35460000</v>
      </c>
      <c r="Y10" s="19">
        <v>2000000</v>
      </c>
      <c r="Z10" s="20">
        <v>5.64</v>
      </c>
      <c r="AA10" s="21">
        <v>35460000</v>
      </c>
    </row>
    <row r="11" spans="1:27" ht="13.5">
      <c r="A11" s="22" t="s">
        <v>38</v>
      </c>
      <c r="B11" s="16"/>
      <c r="C11" s="17"/>
      <c r="D11" s="17"/>
      <c r="E11" s="18">
        <v>1068408</v>
      </c>
      <c r="F11" s="19">
        <v>126374</v>
      </c>
      <c r="G11" s="19">
        <v>23420</v>
      </c>
      <c r="H11" s="19">
        <v>8098</v>
      </c>
      <c r="I11" s="19">
        <v>2425</v>
      </c>
      <c r="J11" s="19">
        <v>33943</v>
      </c>
      <c r="K11" s="19">
        <v>7491</v>
      </c>
      <c r="L11" s="19">
        <v>12163</v>
      </c>
      <c r="M11" s="19">
        <v>9590</v>
      </c>
      <c r="N11" s="19">
        <v>29244</v>
      </c>
      <c r="O11" s="19">
        <v>1558</v>
      </c>
      <c r="P11" s="19">
        <v>34638</v>
      </c>
      <c r="Q11" s="19">
        <v>15971</v>
      </c>
      <c r="R11" s="19">
        <v>52167</v>
      </c>
      <c r="S11" s="19">
        <v>43043</v>
      </c>
      <c r="T11" s="19">
        <v>10181</v>
      </c>
      <c r="U11" s="19">
        <v>5307</v>
      </c>
      <c r="V11" s="19">
        <v>58531</v>
      </c>
      <c r="W11" s="19">
        <v>173885</v>
      </c>
      <c r="X11" s="19">
        <v>126374</v>
      </c>
      <c r="Y11" s="19">
        <v>47511</v>
      </c>
      <c r="Z11" s="20">
        <v>37.6</v>
      </c>
      <c r="AA11" s="21">
        <v>126374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-223795721</v>
      </c>
      <c r="F14" s="19">
        <v>-243192577</v>
      </c>
      <c r="G14" s="19">
        <v>-54629667</v>
      </c>
      <c r="H14" s="19">
        <v>-19958443</v>
      </c>
      <c r="I14" s="19">
        <v>-21392458</v>
      </c>
      <c r="J14" s="19">
        <v>-95980568</v>
      </c>
      <c r="K14" s="19">
        <v>-17362992</v>
      </c>
      <c r="L14" s="19">
        <v>-14022032</v>
      </c>
      <c r="M14" s="19">
        <v>-38506673</v>
      </c>
      <c r="N14" s="19">
        <v>-69891697</v>
      </c>
      <c r="O14" s="19">
        <v>-19926222</v>
      </c>
      <c r="P14" s="19">
        <v>-17710857</v>
      </c>
      <c r="Q14" s="19">
        <v>-27045586</v>
      </c>
      <c r="R14" s="19">
        <v>-64682665</v>
      </c>
      <c r="S14" s="19">
        <v>-25828918</v>
      </c>
      <c r="T14" s="19">
        <v>-24824698</v>
      </c>
      <c r="U14" s="19">
        <v>-11885598</v>
      </c>
      <c r="V14" s="19">
        <v>-62539214</v>
      </c>
      <c r="W14" s="19">
        <v>-293094144</v>
      </c>
      <c r="X14" s="19">
        <v>-243192577</v>
      </c>
      <c r="Y14" s="19">
        <v>-49901567</v>
      </c>
      <c r="Z14" s="20">
        <v>20.52</v>
      </c>
      <c r="AA14" s="21">
        <v>-243192577</v>
      </c>
    </row>
    <row r="15" spans="1:27" ht="13.5">
      <c r="A15" s="22" t="s">
        <v>42</v>
      </c>
      <c r="B15" s="16"/>
      <c r="C15" s="17"/>
      <c r="D15" s="17"/>
      <c r="E15" s="18">
        <v>-1284985</v>
      </c>
      <c r="F15" s="19">
        <v>-2055256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-2055256</v>
      </c>
      <c r="Y15" s="19">
        <v>2055256</v>
      </c>
      <c r="Z15" s="20">
        <v>-100</v>
      </c>
      <c r="AA15" s="21">
        <v>-2055256</v>
      </c>
    </row>
    <row r="16" spans="1:27" ht="13.5">
      <c r="A16" s="22" t="s">
        <v>43</v>
      </c>
      <c r="B16" s="16"/>
      <c r="C16" s="17"/>
      <c r="D16" s="17"/>
      <c r="E16" s="18">
        <v>-11054000</v>
      </c>
      <c r="F16" s="19">
        <v>-6374730</v>
      </c>
      <c r="G16" s="19">
        <v>-546000</v>
      </c>
      <c r="H16" s="19">
        <v>-530205</v>
      </c>
      <c r="I16" s="19">
        <v>-576310</v>
      </c>
      <c r="J16" s="19">
        <v>-1652515</v>
      </c>
      <c r="K16" s="19">
        <v>-239915</v>
      </c>
      <c r="L16" s="19">
        <v>-461690</v>
      </c>
      <c r="M16" s="19"/>
      <c r="N16" s="19">
        <v>-701605</v>
      </c>
      <c r="O16" s="19">
        <v>-406880</v>
      </c>
      <c r="P16" s="19">
        <v>-518795</v>
      </c>
      <c r="Q16" s="19">
        <v>-639100</v>
      </c>
      <c r="R16" s="19">
        <v>-1564775</v>
      </c>
      <c r="S16" s="19">
        <v>-551145</v>
      </c>
      <c r="T16" s="19">
        <v>-558620</v>
      </c>
      <c r="U16" s="19">
        <v>-637515</v>
      </c>
      <c r="V16" s="19">
        <v>-1747280</v>
      </c>
      <c r="W16" s="19">
        <v>-5666175</v>
      </c>
      <c r="X16" s="19">
        <v>-6374730</v>
      </c>
      <c r="Y16" s="19">
        <v>708555</v>
      </c>
      <c r="Z16" s="20">
        <v>-11.12</v>
      </c>
      <c r="AA16" s="21">
        <v>-6374730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83217261</v>
      </c>
      <c r="F17" s="27">
        <f t="shared" si="0"/>
        <v>85294609</v>
      </c>
      <c r="G17" s="27">
        <f t="shared" si="0"/>
        <v>22322683</v>
      </c>
      <c r="H17" s="27">
        <f t="shared" si="0"/>
        <v>-784566</v>
      </c>
      <c r="I17" s="27">
        <f t="shared" si="0"/>
        <v>-481565</v>
      </c>
      <c r="J17" s="27">
        <f t="shared" si="0"/>
        <v>21056552</v>
      </c>
      <c r="K17" s="27">
        <f t="shared" si="0"/>
        <v>-5000112</v>
      </c>
      <c r="L17" s="27">
        <f t="shared" si="0"/>
        <v>-4882348</v>
      </c>
      <c r="M17" s="27">
        <f t="shared" si="0"/>
        <v>40459141</v>
      </c>
      <c r="N17" s="27">
        <f t="shared" si="0"/>
        <v>30576681</v>
      </c>
      <c r="O17" s="27">
        <f t="shared" si="0"/>
        <v>-13259853</v>
      </c>
      <c r="P17" s="27">
        <f t="shared" si="0"/>
        <v>-7651712</v>
      </c>
      <c r="Q17" s="27">
        <f t="shared" si="0"/>
        <v>20606988</v>
      </c>
      <c r="R17" s="27">
        <f t="shared" si="0"/>
        <v>-304577</v>
      </c>
      <c r="S17" s="27">
        <f t="shared" si="0"/>
        <v>-12899144</v>
      </c>
      <c r="T17" s="27">
        <f t="shared" si="0"/>
        <v>-627791</v>
      </c>
      <c r="U17" s="27">
        <f t="shared" si="0"/>
        <v>1268524</v>
      </c>
      <c r="V17" s="27">
        <f t="shared" si="0"/>
        <v>-12258411</v>
      </c>
      <c r="W17" s="27">
        <f t="shared" si="0"/>
        <v>39070245</v>
      </c>
      <c r="X17" s="27">
        <f t="shared" si="0"/>
        <v>85294609</v>
      </c>
      <c r="Y17" s="27">
        <f t="shared" si="0"/>
        <v>-46224364</v>
      </c>
      <c r="Z17" s="28">
        <f>+IF(X17&lt;&gt;0,+(Y17/X17)*100,0)</f>
        <v>-54.193769737545786</v>
      </c>
      <c r="AA17" s="29">
        <f>SUM(AA6:AA16)</f>
        <v>85294609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-33532950</v>
      </c>
      <c r="F26" s="19">
        <v>-35082000</v>
      </c>
      <c r="G26" s="19">
        <v>-10021656</v>
      </c>
      <c r="H26" s="19">
        <v>-2132649</v>
      </c>
      <c r="I26" s="19">
        <v>-1567032</v>
      </c>
      <c r="J26" s="19">
        <v>-13721337</v>
      </c>
      <c r="K26" s="19">
        <v>-369361</v>
      </c>
      <c r="L26" s="19"/>
      <c r="M26" s="19">
        <v>-14183751</v>
      </c>
      <c r="N26" s="19">
        <v>-14553112</v>
      </c>
      <c r="O26" s="19"/>
      <c r="P26" s="19">
        <v>-759000</v>
      </c>
      <c r="Q26" s="19">
        <v>-2772771</v>
      </c>
      <c r="R26" s="19">
        <v>-3531771</v>
      </c>
      <c r="S26" s="19">
        <v>-5167365</v>
      </c>
      <c r="T26" s="19">
        <v>-2639912</v>
      </c>
      <c r="U26" s="19">
        <v>-3685352</v>
      </c>
      <c r="V26" s="19">
        <v>-11492629</v>
      </c>
      <c r="W26" s="19">
        <v>-43298849</v>
      </c>
      <c r="X26" s="19">
        <v>-35082000</v>
      </c>
      <c r="Y26" s="19">
        <v>-8216849</v>
      </c>
      <c r="Z26" s="20">
        <v>23.42</v>
      </c>
      <c r="AA26" s="21">
        <v>-35082000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-33532950</v>
      </c>
      <c r="F27" s="27">
        <f t="shared" si="1"/>
        <v>-35082000</v>
      </c>
      <c r="G27" s="27">
        <f t="shared" si="1"/>
        <v>-10021656</v>
      </c>
      <c r="H27" s="27">
        <f t="shared" si="1"/>
        <v>-2132649</v>
      </c>
      <c r="I27" s="27">
        <f t="shared" si="1"/>
        <v>-1567032</v>
      </c>
      <c r="J27" s="27">
        <f t="shared" si="1"/>
        <v>-13721337</v>
      </c>
      <c r="K27" s="27">
        <f t="shared" si="1"/>
        <v>-369361</v>
      </c>
      <c r="L27" s="27">
        <f t="shared" si="1"/>
        <v>0</v>
      </c>
      <c r="M27" s="27">
        <f t="shared" si="1"/>
        <v>-14183751</v>
      </c>
      <c r="N27" s="27">
        <f t="shared" si="1"/>
        <v>-14553112</v>
      </c>
      <c r="O27" s="27">
        <f t="shared" si="1"/>
        <v>0</v>
      </c>
      <c r="P27" s="27">
        <f t="shared" si="1"/>
        <v>-759000</v>
      </c>
      <c r="Q27" s="27">
        <f t="shared" si="1"/>
        <v>-2772771</v>
      </c>
      <c r="R27" s="27">
        <f t="shared" si="1"/>
        <v>-3531771</v>
      </c>
      <c r="S27" s="27">
        <f t="shared" si="1"/>
        <v>-5167365</v>
      </c>
      <c r="T27" s="27">
        <f t="shared" si="1"/>
        <v>-2639912</v>
      </c>
      <c r="U27" s="27">
        <f t="shared" si="1"/>
        <v>-3685352</v>
      </c>
      <c r="V27" s="27">
        <f t="shared" si="1"/>
        <v>-11492629</v>
      </c>
      <c r="W27" s="27">
        <f t="shared" si="1"/>
        <v>-43298849</v>
      </c>
      <c r="X27" s="27">
        <f t="shared" si="1"/>
        <v>-35082000</v>
      </c>
      <c r="Y27" s="27">
        <f t="shared" si="1"/>
        <v>-8216849</v>
      </c>
      <c r="Z27" s="28">
        <f>+IF(X27&lt;&gt;0,+(Y27/X27)*100,0)</f>
        <v>23.421837409497748</v>
      </c>
      <c r="AA27" s="29">
        <f>SUM(AA21:AA26)</f>
        <v>-35082000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-1284985</v>
      </c>
      <c r="F35" s="19">
        <v>-2055256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v>-119241</v>
      </c>
      <c r="U35" s="19"/>
      <c r="V35" s="19">
        <v>-119241</v>
      </c>
      <c r="W35" s="19">
        <v>-119241</v>
      </c>
      <c r="X35" s="19">
        <v>-2055256</v>
      </c>
      <c r="Y35" s="19">
        <v>1936015</v>
      </c>
      <c r="Z35" s="20">
        <v>-94.2</v>
      </c>
      <c r="AA35" s="21">
        <v>-2055256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-1284985</v>
      </c>
      <c r="F36" s="27">
        <f t="shared" si="2"/>
        <v>-2055256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-119241</v>
      </c>
      <c r="U36" s="27">
        <f t="shared" si="2"/>
        <v>0</v>
      </c>
      <c r="V36" s="27">
        <f t="shared" si="2"/>
        <v>-119241</v>
      </c>
      <c r="W36" s="27">
        <f t="shared" si="2"/>
        <v>-119241</v>
      </c>
      <c r="X36" s="27">
        <f t="shared" si="2"/>
        <v>-2055256</v>
      </c>
      <c r="Y36" s="27">
        <f t="shared" si="2"/>
        <v>1936015</v>
      </c>
      <c r="Z36" s="28">
        <f>+IF(X36&lt;&gt;0,+(Y36/X36)*100,0)</f>
        <v>-94.19824099771512</v>
      </c>
      <c r="AA36" s="29">
        <f>SUM(AA31:AA35)</f>
        <v>-2055256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48399326</v>
      </c>
      <c r="F38" s="33">
        <f t="shared" si="3"/>
        <v>48157353</v>
      </c>
      <c r="G38" s="33">
        <f t="shared" si="3"/>
        <v>12301027</v>
      </c>
      <c r="H38" s="33">
        <f t="shared" si="3"/>
        <v>-2917215</v>
      </c>
      <c r="I38" s="33">
        <f t="shared" si="3"/>
        <v>-2048597</v>
      </c>
      <c r="J38" s="33">
        <f t="shared" si="3"/>
        <v>7335215</v>
      </c>
      <c r="K38" s="33">
        <f t="shared" si="3"/>
        <v>-5369473</v>
      </c>
      <c r="L38" s="33">
        <f t="shared" si="3"/>
        <v>-4882348</v>
      </c>
      <c r="M38" s="33">
        <f t="shared" si="3"/>
        <v>26275390</v>
      </c>
      <c r="N38" s="33">
        <f t="shared" si="3"/>
        <v>16023569</v>
      </c>
      <c r="O38" s="33">
        <f t="shared" si="3"/>
        <v>-13259853</v>
      </c>
      <c r="P38" s="33">
        <f t="shared" si="3"/>
        <v>-8410712</v>
      </c>
      <c r="Q38" s="33">
        <f t="shared" si="3"/>
        <v>17834217</v>
      </c>
      <c r="R38" s="33">
        <f t="shared" si="3"/>
        <v>-3836348</v>
      </c>
      <c r="S38" s="33">
        <f t="shared" si="3"/>
        <v>-18066509</v>
      </c>
      <c r="T38" s="33">
        <f t="shared" si="3"/>
        <v>-3386944</v>
      </c>
      <c r="U38" s="33">
        <f t="shared" si="3"/>
        <v>-2416828</v>
      </c>
      <c r="V38" s="33">
        <f t="shared" si="3"/>
        <v>-23870281</v>
      </c>
      <c r="W38" s="33">
        <f t="shared" si="3"/>
        <v>-4347845</v>
      </c>
      <c r="X38" s="33">
        <f t="shared" si="3"/>
        <v>48157353</v>
      </c>
      <c r="Y38" s="33">
        <f t="shared" si="3"/>
        <v>-52505198</v>
      </c>
      <c r="Z38" s="34">
        <f>+IF(X38&lt;&gt;0,+(Y38/X38)*100,0)</f>
        <v>-109.0284135841104</v>
      </c>
      <c r="AA38" s="35">
        <f>+AA17+AA27+AA36</f>
        <v>48157353</v>
      </c>
    </row>
    <row r="39" spans="1:27" ht="13.5">
      <c r="A39" s="22" t="s">
        <v>59</v>
      </c>
      <c r="B39" s="16"/>
      <c r="C39" s="31"/>
      <c r="D39" s="31"/>
      <c r="E39" s="32"/>
      <c r="F39" s="33">
        <v>6752933</v>
      </c>
      <c r="G39" s="33">
        <v>6330775</v>
      </c>
      <c r="H39" s="33">
        <v>18631802</v>
      </c>
      <c r="I39" s="33">
        <v>15714587</v>
      </c>
      <c r="J39" s="33">
        <v>6330775</v>
      </c>
      <c r="K39" s="33">
        <v>13665990</v>
      </c>
      <c r="L39" s="33">
        <v>8296517</v>
      </c>
      <c r="M39" s="33">
        <v>3414169</v>
      </c>
      <c r="N39" s="33">
        <v>13665990</v>
      </c>
      <c r="O39" s="33">
        <v>29689559</v>
      </c>
      <c r="P39" s="33">
        <v>16429706</v>
      </c>
      <c r="Q39" s="33">
        <v>8018994</v>
      </c>
      <c r="R39" s="33">
        <v>29689559</v>
      </c>
      <c r="S39" s="33">
        <v>25853211</v>
      </c>
      <c r="T39" s="33">
        <v>7786702</v>
      </c>
      <c r="U39" s="33">
        <v>4399758</v>
      </c>
      <c r="V39" s="33">
        <v>25853211</v>
      </c>
      <c r="W39" s="33">
        <v>6330775</v>
      </c>
      <c r="X39" s="33">
        <v>6752933</v>
      </c>
      <c r="Y39" s="33">
        <v>-422158</v>
      </c>
      <c r="Z39" s="34">
        <v>-6.25</v>
      </c>
      <c r="AA39" s="35">
        <v>6752933</v>
      </c>
    </row>
    <row r="40" spans="1:27" ht="13.5">
      <c r="A40" s="41" t="s">
        <v>60</v>
      </c>
      <c r="B40" s="42"/>
      <c r="C40" s="43"/>
      <c r="D40" s="43"/>
      <c r="E40" s="44">
        <v>48399326</v>
      </c>
      <c r="F40" s="45">
        <v>54910286</v>
      </c>
      <c r="G40" s="45">
        <v>18631802</v>
      </c>
      <c r="H40" s="45">
        <v>15714587</v>
      </c>
      <c r="I40" s="45">
        <v>13665990</v>
      </c>
      <c r="J40" s="45">
        <v>13665990</v>
      </c>
      <c r="K40" s="45">
        <v>8296517</v>
      </c>
      <c r="L40" s="45">
        <v>3414169</v>
      </c>
      <c r="M40" s="45">
        <v>29689559</v>
      </c>
      <c r="N40" s="45">
        <v>29689559</v>
      </c>
      <c r="O40" s="45">
        <v>16429706</v>
      </c>
      <c r="P40" s="45">
        <v>8018994</v>
      </c>
      <c r="Q40" s="45">
        <v>25853211</v>
      </c>
      <c r="R40" s="45">
        <v>16429706</v>
      </c>
      <c r="S40" s="45">
        <v>7786702</v>
      </c>
      <c r="T40" s="45">
        <v>4399758</v>
      </c>
      <c r="U40" s="45">
        <v>1982930</v>
      </c>
      <c r="V40" s="45">
        <v>1982930</v>
      </c>
      <c r="W40" s="45">
        <v>1982930</v>
      </c>
      <c r="X40" s="45">
        <v>54910286</v>
      </c>
      <c r="Y40" s="45">
        <v>-52927356</v>
      </c>
      <c r="Z40" s="46">
        <v>-96.39</v>
      </c>
      <c r="AA40" s="47">
        <v>54910286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211140</v>
      </c>
      <c r="F7" s="19">
        <v>211140</v>
      </c>
      <c r="G7" s="19">
        <v>152370</v>
      </c>
      <c r="H7" s="19">
        <v>111368</v>
      </c>
      <c r="I7" s="19">
        <v>123210</v>
      </c>
      <c r="J7" s="19">
        <v>386948</v>
      </c>
      <c r="K7" s="19">
        <v>115405</v>
      </c>
      <c r="L7" s="19">
        <v>98937</v>
      </c>
      <c r="M7" s="19">
        <v>107284</v>
      </c>
      <c r="N7" s="19">
        <v>321626</v>
      </c>
      <c r="O7" s="19">
        <v>83268</v>
      </c>
      <c r="P7" s="19">
        <v>72204</v>
      </c>
      <c r="Q7" s="19">
        <v>80223</v>
      </c>
      <c r="R7" s="19">
        <v>235695</v>
      </c>
      <c r="S7" s="19">
        <v>89309</v>
      </c>
      <c r="T7" s="19">
        <v>71803</v>
      </c>
      <c r="U7" s="19">
        <v>75110</v>
      </c>
      <c r="V7" s="19">
        <v>236222</v>
      </c>
      <c r="W7" s="19">
        <v>1180491</v>
      </c>
      <c r="X7" s="19">
        <v>211140</v>
      </c>
      <c r="Y7" s="19">
        <v>969351</v>
      </c>
      <c r="Z7" s="20">
        <v>459.1</v>
      </c>
      <c r="AA7" s="21">
        <v>211140</v>
      </c>
    </row>
    <row r="8" spans="1:27" ht="13.5">
      <c r="A8" s="22" t="s">
        <v>35</v>
      </c>
      <c r="B8" s="16"/>
      <c r="C8" s="17">
        <v>342046106</v>
      </c>
      <c r="D8" s="17"/>
      <c r="E8" s="18">
        <v>3288590</v>
      </c>
      <c r="F8" s="19">
        <v>3288590</v>
      </c>
      <c r="G8" s="19">
        <v>2136470</v>
      </c>
      <c r="H8" s="19">
        <v>264045</v>
      </c>
      <c r="I8" s="19">
        <v>6095528</v>
      </c>
      <c r="J8" s="19">
        <v>8496043</v>
      </c>
      <c r="K8" s="19">
        <v>422572</v>
      </c>
      <c r="L8" s="19">
        <v>215195</v>
      </c>
      <c r="M8" s="19">
        <v>209288</v>
      </c>
      <c r="N8" s="19">
        <v>847055</v>
      </c>
      <c r="O8" s="19">
        <v>1394253</v>
      </c>
      <c r="P8" s="19">
        <v>54767</v>
      </c>
      <c r="Q8" s="19">
        <v>2199154</v>
      </c>
      <c r="R8" s="19">
        <v>3648174</v>
      </c>
      <c r="S8" s="19">
        <v>210953</v>
      </c>
      <c r="T8" s="19">
        <v>6902934</v>
      </c>
      <c r="U8" s="19">
        <v>1039449</v>
      </c>
      <c r="V8" s="19">
        <v>8153336</v>
      </c>
      <c r="W8" s="19">
        <v>21144608</v>
      </c>
      <c r="X8" s="19">
        <v>3288590</v>
      </c>
      <c r="Y8" s="19">
        <v>17856018</v>
      </c>
      <c r="Z8" s="20">
        <v>542.97</v>
      </c>
      <c r="AA8" s="21">
        <v>3288590</v>
      </c>
    </row>
    <row r="9" spans="1:27" ht="13.5">
      <c r="A9" s="22" t="s">
        <v>36</v>
      </c>
      <c r="B9" s="16"/>
      <c r="C9" s="17">
        <v>383600000</v>
      </c>
      <c r="D9" s="17"/>
      <c r="E9" s="18">
        <v>554376000</v>
      </c>
      <c r="F9" s="19">
        <v>554376000</v>
      </c>
      <c r="G9" s="19">
        <v>205223000</v>
      </c>
      <c r="H9" s="19">
        <v>1860000</v>
      </c>
      <c r="I9" s="19"/>
      <c r="J9" s="19">
        <v>207083000</v>
      </c>
      <c r="K9" s="19"/>
      <c r="L9" s="19"/>
      <c r="M9" s="19">
        <v>110534000</v>
      </c>
      <c r="N9" s="19">
        <v>110534000</v>
      </c>
      <c r="O9" s="19"/>
      <c r="P9" s="19">
        <v>481000</v>
      </c>
      <c r="Q9" s="19">
        <v>109288000</v>
      </c>
      <c r="R9" s="19">
        <v>109769000</v>
      </c>
      <c r="S9" s="19"/>
      <c r="T9" s="19"/>
      <c r="U9" s="19"/>
      <c r="V9" s="19"/>
      <c r="W9" s="19">
        <v>427386000</v>
      </c>
      <c r="X9" s="19">
        <v>554376000</v>
      </c>
      <c r="Y9" s="19">
        <v>-126990000</v>
      </c>
      <c r="Z9" s="20">
        <v>-22.91</v>
      </c>
      <c r="AA9" s="21">
        <v>554376000</v>
      </c>
    </row>
    <row r="10" spans="1:27" ht="13.5">
      <c r="A10" s="22" t="s">
        <v>37</v>
      </c>
      <c r="B10" s="16"/>
      <c r="C10" s="17">
        <v>126295000</v>
      </c>
      <c r="D10" s="17"/>
      <c r="E10" s="18">
        <v>296578000</v>
      </c>
      <c r="F10" s="19">
        <v>296578000</v>
      </c>
      <c r="G10" s="19"/>
      <c r="H10" s="19"/>
      <c r="I10" s="19">
        <v>4000000</v>
      </c>
      <c r="J10" s="19">
        <v>4000000</v>
      </c>
      <c r="K10" s="19"/>
      <c r="L10" s="19"/>
      <c r="M10" s="19">
        <v>1100000</v>
      </c>
      <c r="N10" s="19">
        <v>1100000</v>
      </c>
      <c r="O10" s="19"/>
      <c r="P10" s="19"/>
      <c r="Q10" s="19">
        <v>117502000</v>
      </c>
      <c r="R10" s="19">
        <v>117502000</v>
      </c>
      <c r="S10" s="19"/>
      <c r="T10" s="19"/>
      <c r="U10" s="19"/>
      <c r="V10" s="19"/>
      <c r="W10" s="19">
        <v>122602000</v>
      </c>
      <c r="X10" s="19">
        <v>296578000</v>
      </c>
      <c r="Y10" s="19">
        <v>-173976000</v>
      </c>
      <c r="Z10" s="20">
        <v>-58.66</v>
      </c>
      <c r="AA10" s="21">
        <v>296578000</v>
      </c>
    </row>
    <row r="11" spans="1:27" ht="13.5">
      <c r="A11" s="22" t="s">
        <v>38</v>
      </c>
      <c r="B11" s="16"/>
      <c r="C11" s="17">
        <v>1138515</v>
      </c>
      <c r="D11" s="17"/>
      <c r="E11" s="18"/>
      <c r="F11" s="19"/>
      <c r="G11" s="19">
        <v>55219</v>
      </c>
      <c r="H11" s="19">
        <v>490555</v>
      </c>
      <c r="I11" s="19">
        <v>548266</v>
      </c>
      <c r="J11" s="19">
        <v>1094040</v>
      </c>
      <c r="K11" s="19">
        <v>552769</v>
      </c>
      <c r="L11" s="19">
        <v>254710</v>
      </c>
      <c r="M11" s="19">
        <v>46383</v>
      </c>
      <c r="N11" s="19">
        <v>853862</v>
      </c>
      <c r="O11" s="19">
        <v>623065</v>
      </c>
      <c r="P11" s="19">
        <v>195983</v>
      </c>
      <c r="Q11" s="19">
        <v>32912</v>
      </c>
      <c r="R11" s="19">
        <v>851960</v>
      </c>
      <c r="S11" s="19">
        <v>951478</v>
      </c>
      <c r="T11" s="19">
        <v>638989</v>
      </c>
      <c r="U11" s="19">
        <v>206165</v>
      </c>
      <c r="V11" s="19">
        <v>1796632</v>
      </c>
      <c r="W11" s="19">
        <v>4596494</v>
      </c>
      <c r="X11" s="19"/>
      <c r="Y11" s="19">
        <v>4596494</v>
      </c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-741884349</v>
      </c>
      <c r="D14" s="17"/>
      <c r="E14" s="18">
        <v>-544609884</v>
      </c>
      <c r="F14" s="19">
        <v>-544609884</v>
      </c>
      <c r="G14" s="19">
        <v>-75449443</v>
      </c>
      <c r="H14" s="19">
        <v>-29817140</v>
      </c>
      <c r="I14" s="19">
        <v>-35862337</v>
      </c>
      <c r="J14" s="19">
        <v>-141128920</v>
      </c>
      <c r="K14" s="19">
        <v>-24806286</v>
      </c>
      <c r="L14" s="19">
        <v>-39086047</v>
      </c>
      <c r="M14" s="19">
        <v>-49276900</v>
      </c>
      <c r="N14" s="19">
        <v>-113169233</v>
      </c>
      <c r="O14" s="19">
        <v>-24967435</v>
      </c>
      <c r="P14" s="19">
        <v>-26111340</v>
      </c>
      <c r="Q14" s="19">
        <v>-49158933</v>
      </c>
      <c r="R14" s="19">
        <v>-100237708</v>
      </c>
      <c r="S14" s="19">
        <v>-23133361</v>
      </c>
      <c r="T14" s="19">
        <v>-34193109</v>
      </c>
      <c r="U14" s="19">
        <v>-35066887</v>
      </c>
      <c r="V14" s="19">
        <v>-92393357</v>
      </c>
      <c r="W14" s="19">
        <v>-446929218</v>
      </c>
      <c r="X14" s="19">
        <v>-544609884</v>
      </c>
      <c r="Y14" s="19">
        <v>97680666</v>
      </c>
      <c r="Z14" s="20">
        <v>-17.94</v>
      </c>
      <c r="AA14" s="21">
        <v>-544609884</v>
      </c>
    </row>
    <row r="15" spans="1:27" ht="13.5">
      <c r="A15" s="22" t="s">
        <v>42</v>
      </c>
      <c r="B15" s="16"/>
      <c r="C15" s="17">
        <v>-1621000</v>
      </c>
      <c r="D15" s="17"/>
      <c r="E15" s="18">
        <v>-3150000</v>
      </c>
      <c r="F15" s="19">
        <v>-3150000</v>
      </c>
      <c r="G15" s="19"/>
      <c r="H15" s="19"/>
      <c r="I15" s="19"/>
      <c r="J15" s="19"/>
      <c r="K15" s="19"/>
      <c r="L15" s="19"/>
      <c r="M15" s="19">
        <v>-1388713</v>
      </c>
      <c r="N15" s="19">
        <v>-1388713</v>
      </c>
      <c r="O15" s="19"/>
      <c r="P15" s="19"/>
      <c r="Q15" s="19">
        <v>-742990</v>
      </c>
      <c r="R15" s="19">
        <v>-742990</v>
      </c>
      <c r="S15" s="19"/>
      <c r="T15" s="19"/>
      <c r="U15" s="19"/>
      <c r="V15" s="19"/>
      <c r="W15" s="19">
        <v>-2131703</v>
      </c>
      <c r="X15" s="19">
        <v>-3150000</v>
      </c>
      <c r="Y15" s="19">
        <v>1018297</v>
      </c>
      <c r="Z15" s="20">
        <v>-32.33</v>
      </c>
      <c r="AA15" s="21">
        <v>-3150000</v>
      </c>
    </row>
    <row r="16" spans="1:27" ht="13.5">
      <c r="A16" s="22" t="s">
        <v>43</v>
      </c>
      <c r="B16" s="16"/>
      <c r="C16" s="17">
        <v>-11662547</v>
      </c>
      <c r="D16" s="17"/>
      <c r="E16" s="18">
        <v>-15561000</v>
      </c>
      <c r="F16" s="19">
        <v>-15561000</v>
      </c>
      <c r="G16" s="19">
        <v>-473448</v>
      </c>
      <c r="H16" s="19">
        <v>-30599</v>
      </c>
      <c r="I16" s="19">
        <v>-39374</v>
      </c>
      <c r="J16" s="19">
        <v>-543421</v>
      </c>
      <c r="K16" s="19">
        <v>-155469</v>
      </c>
      <c r="L16" s="19">
        <v>-20399</v>
      </c>
      <c r="M16" s="19">
        <v>-20399</v>
      </c>
      <c r="N16" s="19">
        <v>-196267</v>
      </c>
      <c r="O16" s="19">
        <v>-351349</v>
      </c>
      <c r="P16" s="19">
        <v>-237856</v>
      </c>
      <c r="Q16" s="19">
        <v>-793559</v>
      </c>
      <c r="R16" s="19">
        <v>-1382764</v>
      </c>
      <c r="S16" s="19">
        <v>-227656</v>
      </c>
      <c r="T16" s="19">
        <v>-712244</v>
      </c>
      <c r="U16" s="19">
        <v>-969061</v>
      </c>
      <c r="V16" s="19">
        <v>-1908961</v>
      </c>
      <c r="W16" s="19">
        <v>-4031413</v>
      </c>
      <c r="X16" s="19">
        <v>-15561000</v>
      </c>
      <c r="Y16" s="19">
        <v>11529587</v>
      </c>
      <c r="Z16" s="20">
        <v>-74.09</v>
      </c>
      <c r="AA16" s="21">
        <v>-15561000</v>
      </c>
    </row>
    <row r="17" spans="1:27" ht="13.5">
      <c r="A17" s="23" t="s">
        <v>44</v>
      </c>
      <c r="B17" s="24"/>
      <c r="C17" s="25">
        <f aca="true" t="shared" si="0" ref="C17:Y17">SUM(C6:C16)</f>
        <v>97911725</v>
      </c>
      <c r="D17" s="25">
        <f>SUM(D6:D16)</f>
        <v>0</v>
      </c>
      <c r="E17" s="26">
        <f t="shared" si="0"/>
        <v>291132846</v>
      </c>
      <c r="F17" s="27">
        <f t="shared" si="0"/>
        <v>291132846</v>
      </c>
      <c r="G17" s="27">
        <f t="shared" si="0"/>
        <v>131644168</v>
      </c>
      <c r="H17" s="27">
        <f t="shared" si="0"/>
        <v>-27121771</v>
      </c>
      <c r="I17" s="27">
        <f t="shared" si="0"/>
        <v>-25134707</v>
      </c>
      <c r="J17" s="27">
        <f t="shared" si="0"/>
        <v>79387690</v>
      </c>
      <c r="K17" s="27">
        <f t="shared" si="0"/>
        <v>-23871009</v>
      </c>
      <c r="L17" s="27">
        <f t="shared" si="0"/>
        <v>-38537604</v>
      </c>
      <c r="M17" s="27">
        <f t="shared" si="0"/>
        <v>61310943</v>
      </c>
      <c r="N17" s="27">
        <f t="shared" si="0"/>
        <v>-1097670</v>
      </c>
      <c r="O17" s="27">
        <f t="shared" si="0"/>
        <v>-23218198</v>
      </c>
      <c r="P17" s="27">
        <f t="shared" si="0"/>
        <v>-25545242</v>
      </c>
      <c r="Q17" s="27">
        <f t="shared" si="0"/>
        <v>178406807</v>
      </c>
      <c r="R17" s="27">
        <f t="shared" si="0"/>
        <v>129643367</v>
      </c>
      <c r="S17" s="27">
        <f t="shared" si="0"/>
        <v>-22109277</v>
      </c>
      <c r="T17" s="27">
        <f t="shared" si="0"/>
        <v>-27291627</v>
      </c>
      <c r="U17" s="27">
        <f t="shared" si="0"/>
        <v>-34715224</v>
      </c>
      <c r="V17" s="27">
        <f t="shared" si="0"/>
        <v>-84116128</v>
      </c>
      <c r="W17" s="27">
        <f t="shared" si="0"/>
        <v>123817259</v>
      </c>
      <c r="X17" s="27">
        <f t="shared" si="0"/>
        <v>291132846</v>
      </c>
      <c r="Y17" s="27">
        <f t="shared" si="0"/>
        <v>-167315587</v>
      </c>
      <c r="Z17" s="28">
        <f>+IF(X17&lt;&gt;0,+(Y17/X17)*100,0)</f>
        <v>-57.47052910683943</v>
      </c>
      <c r="AA17" s="29">
        <f>SUM(AA6:AA16)</f>
        <v>291132846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7685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29900726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-208947003</v>
      </c>
      <c r="D26" s="17"/>
      <c r="E26" s="18">
        <v>-291132846</v>
      </c>
      <c r="F26" s="19">
        <v>-291132846</v>
      </c>
      <c r="G26" s="19">
        <v>-14621495</v>
      </c>
      <c r="H26" s="19">
        <v>-1000000</v>
      </c>
      <c r="I26" s="19">
        <v>-761708</v>
      </c>
      <c r="J26" s="19">
        <v>-16383203</v>
      </c>
      <c r="K26" s="19">
        <v>-350000</v>
      </c>
      <c r="L26" s="19">
        <v>-690872</v>
      </c>
      <c r="M26" s="19">
        <v>-2088701</v>
      </c>
      <c r="N26" s="19">
        <v>-3129573</v>
      </c>
      <c r="O26" s="19"/>
      <c r="P26" s="19"/>
      <c r="Q26" s="19">
        <v>-37677286</v>
      </c>
      <c r="R26" s="19">
        <v>-37677286</v>
      </c>
      <c r="S26" s="19">
        <v>-7991939</v>
      </c>
      <c r="T26" s="19">
        <v>-8319939</v>
      </c>
      <c r="U26" s="19">
        <v>-39850718</v>
      </c>
      <c r="V26" s="19">
        <v>-56162596</v>
      </c>
      <c r="W26" s="19">
        <v>-113352658</v>
      </c>
      <c r="X26" s="19">
        <v>-291132846</v>
      </c>
      <c r="Y26" s="19">
        <v>177780188</v>
      </c>
      <c r="Z26" s="20">
        <v>-61.06</v>
      </c>
      <c r="AA26" s="21">
        <v>-291132846</v>
      </c>
    </row>
    <row r="27" spans="1:27" ht="13.5">
      <c r="A27" s="23" t="s">
        <v>51</v>
      </c>
      <c r="B27" s="24"/>
      <c r="C27" s="25">
        <f aca="true" t="shared" si="1" ref="C27:Y27">SUM(C21:C26)</f>
        <v>-179038592</v>
      </c>
      <c r="D27" s="25">
        <f>SUM(D21:D26)</f>
        <v>0</v>
      </c>
      <c r="E27" s="26">
        <f t="shared" si="1"/>
        <v>-291132846</v>
      </c>
      <c r="F27" s="27">
        <f t="shared" si="1"/>
        <v>-291132846</v>
      </c>
      <c r="G27" s="27">
        <f t="shared" si="1"/>
        <v>-14621495</v>
      </c>
      <c r="H27" s="27">
        <f t="shared" si="1"/>
        <v>-1000000</v>
      </c>
      <c r="I27" s="27">
        <f t="shared" si="1"/>
        <v>-761708</v>
      </c>
      <c r="J27" s="27">
        <f t="shared" si="1"/>
        <v>-16383203</v>
      </c>
      <c r="K27" s="27">
        <f t="shared" si="1"/>
        <v>-350000</v>
      </c>
      <c r="L27" s="27">
        <f t="shared" si="1"/>
        <v>-690872</v>
      </c>
      <c r="M27" s="27">
        <f t="shared" si="1"/>
        <v>-2088701</v>
      </c>
      <c r="N27" s="27">
        <f t="shared" si="1"/>
        <v>-3129573</v>
      </c>
      <c r="O27" s="27">
        <f t="shared" si="1"/>
        <v>0</v>
      </c>
      <c r="P27" s="27">
        <f t="shared" si="1"/>
        <v>0</v>
      </c>
      <c r="Q27" s="27">
        <f t="shared" si="1"/>
        <v>-37677286</v>
      </c>
      <c r="R27" s="27">
        <f t="shared" si="1"/>
        <v>-37677286</v>
      </c>
      <c r="S27" s="27">
        <f t="shared" si="1"/>
        <v>-7991939</v>
      </c>
      <c r="T27" s="27">
        <f t="shared" si="1"/>
        <v>-8319939</v>
      </c>
      <c r="U27" s="27">
        <f t="shared" si="1"/>
        <v>-39850718</v>
      </c>
      <c r="V27" s="27">
        <f t="shared" si="1"/>
        <v>-56162596</v>
      </c>
      <c r="W27" s="27">
        <f t="shared" si="1"/>
        <v>-113352658</v>
      </c>
      <c r="X27" s="27">
        <f t="shared" si="1"/>
        <v>-291132846</v>
      </c>
      <c r="Y27" s="27">
        <f t="shared" si="1"/>
        <v>177780188</v>
      </c>
      <c r="Z27" s="28">
        <f>+IF(X27&lt;&gt;0,+(Y27/X27)*100,0)</f>
        <v>-61.06497100639754</v>
      </c>
      <c r="AA27" s="29">
        <f>SUM(AA21:AA26)</f>
        <v>-291132846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-7042044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-271811</v>
      </c>
      <c r="V35" s="19">
        <v>-271811</v>
      </c>
      <c r="W35" s="19">
        <v>-271811</v>
      </c>
      <c r="X35" s="19"/>
      <c r="Y35" s="19">
        <v>-271811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-7042044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-271811</v>
      </c>
      <c r="V36" s="27">
        <f t="shared" si="2"/>
        <v>-271811</v>
      </c>
      <c r="W36" s="27">
        <f t="shared" si="2"/>
        <v>-271811</v>
      </c>
      <c r="X36" s="27">
        <f t="shared" si="2"/>
        <v>0</v>
      </c>
      <c r="Y36" s="27">
        <f t="shared" si="2"/>
        <v>-271811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-88168911</v>
      </c>
      <c r="D38" s="31">
        <f>+D17+D27+D36</f>
        <v>0</v>
      </c>
      <c r="E38" s="32">
        <f t="shared" si="3"/>
        <v>0</v>
      </c>
      <c r="F38" s="33">
        <f t="shared" si="3"/>
        <v>0</v>
      </c>
      <c r="G38" s="33">
        <f t="shared" si="3"/>
        <v>117022673</v>
      </c>
      <c r="H38" s="33">
        <f t="shared" si="3"/>
        <v>-28121771</v>
      </c>
      <c r="I38" s="33">
        <f t="shared" si="3"/>
        <v>-25896415</v>
      </c>
      <c r="J38" s="33">
        <f t="shared" si="3"/>
        <v>63004487</v>
      </c>
      <c r="K38" s="33">
        <f t="shared" si="3"/>
        <v>-24221009</v>
      </c>
      <c r="L38" s="33">
        <f t="shared" si="3"/>
        <v>-39228476</v>
      </c>
      <c r="M38" s="33">
        <f t="shared" si="3"/>
        <v>59222242</v>
      </c>
      <c r="N38" s="33">
        <f t="shared" si="3"/>
        <v>-4227243</v>
      </c>
      <c r="O38" s="33">
        <f t="shared" si="3"/>
        <v>-23218198</v>
      </c>
      <c r="P38" s="33">
        <f t="shared" si="3"/>
        <v>-25545242</v>
      </c>
      <c r="Q38" s="33">
        <f t="shared" si="3"/>
        <v>140729521</v>
      </c>
      <c r="R38" s="33">
        <f t="shared" si="3"/>
        <v>91966081</v>
      </c>
      <c r="S38" s="33">
        <f t="shared" si="3"/>
        <v>-30101216</v>
      </c>
      <c r="T38" s="33">
        <f t="shared" si="3"/>
        <v>-35611566</v>
      </c>
      <c r="U38" s="33">
        <f t="shared" si="3"/>
        <v>-74837753</v>
      </c>
      <c r="V38" s="33">
        <f t="shared" si="3"/>
        <v>-140550535</v>
      </c>
      <c r="W38" s="33">
        <f t="shared" si="3"/>
        <v>10192790</v>
      </c>
      <c r="X38" s="33">
        <f t="shared" si="3"/>
        <v>0</v>
      </c>
      <c r="Y38" s="33">
        <f t="shared" si="3"/>
        <v>10192790</v>
      </c>
      <c r="Z38" s="34">
        <f>+IF(X38&lt;&gt;0,+(Y38/X38)*100,0)</f>
        <v>0</v>
      </c>
      <c r="AA38" s="35">
        <f>+AA17+AA27+AA36</f>
        <v>0</v>
      </c>
    </row>
    <row r="39" spans="1:27" ht="13.5">
      <c r="A39" s="22" t="s">
        <v>59</v>
      </c>
      <c r="B39" s="16"/>
      <c r="C39" s="31">
        <v>90446416</v>
      </c>
      <c r="D39" s="31"/>
      <c r="E39" s="32"/>
      <c r="F39" s="33"/>
      <c r="G39" s="33">
        <v>3761038</v>
      </c>
      <c r="H39" s="33">
        <v>120783711</v>
      </c>
      <c r="I39" s="33">
        <v>92661940</v>
      </c>
      <c r="J39" s="33">
        <v>3761038</v>
      </c>
      <c r="K39" s="33">
        <v>66765525</v>
      </c>
      <c r="L39" s="33">
        <v>42544516</v>
      </c>
      <c r="M39" s="33">
        <v>3316040</v>
      </c>
      <c r="N39" s="33">
        <v>66765525</v>
      </c>
      <c r="O39" s="33">
        <v>62538282</v>
      </c>
      <c r="P39" s="33">
        <v>39320084</v>
      </c>
      <c r="Q39" s="33">
        <v>13774842</v>
      </c>
      <c r="R39" s="33">
        <v>62538282</v>
      </c>
      <c r="S39" s="33">
        <v>154504363</v>
      </c>
      <c r="T39" s="33">
        <v>124403147</v>
      </c>
      <c r="U39" s="33">
        <v>88791581</v>
      </c>
      <c r="V39" s="33">
        <v>154504363</v>
      </c>
      <c r="W39" s="33">
        <v>3761038</v>
      </c>
      <c r="X39" s="33"/>
      <c r="Y39" s="33">
        <v>3761038</v>
      </c>
      <c r="Z39" s="34"/>
      <c r="AA39" s="35"/>
    </row>
    <row r="40" spans="1:27" ht="13.5">
      <c r="A40" s="41" t="s">
        <v>60</v>
      </c>
      <c r="B40" s="42"/>
      <c r="C40" s="43">
        <v>2277505</v>
      </c>
      <c r="D40" s="43"/>
      <c r="E40" s="44"/>
      <c r="F40" s="45"/>
      <c r="G40" s="45">
        <v>120783711</v>
      </c>
      <c r="H40" s="45">
        <v>92661940</v>
      </c>
      <c r="I40" s="45">
        <v>66765525</v>
      </c>
      <c r="J40" s="45">
        <v>66765525</v>
      </c>
      <c r="K40" s="45">
        <v>42544516</v>
      </c>
      <c r="L40" s="45">
        <v>3316040</v>
      </c>
      <c r="M40" s="45">
        <v>62538282</v>
      </c>
      <c r="N40" s="45">
        <v>62538282</v>
      </c>
      <c r="O40" s="45">
        <v>39320084</v>
      </c>
      <c r="P40" s="45">
        <v>13774842</v>
      </c>
      <c r="Q40" s="45">
        <v>154504363</v>
      </c>
      <c r="R40" s="45">
        <v>39320084</v>
      </c>
      <c r="S40" s="45">
        <v>124403147</v>
      </c>
      <c r="T40" s="45">
        <v>88791581</v>
      </c>
      <c r="U40" s="45">
        <v>13953828</v>
      </c>
      <c r="V40" s="45">
        <v>13953828</v>
      </c>
      <c r="W40" s="45">
        <v>13953828</v>
      </c>
      <c r="X40" s="45"/>
      <c r="Y40" s="45">
        <v>13953828</v>
      </c>
      <c r="Z40" s="46"/>
      <c r="AA40" s="47"/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23384698</v>
      </c>
      <c r="D6" s="17"/>
      <c r="E6" s="18">
        <v>41929031</v>
      </c>
      <c r="F6" s="19">
        <v>41929032</v>
      </c>
      <c r="G6" s="19">
        <v>1595816</v>
      </c>
      <c r="H6" s="19">
        <v>1422833</v>
      </c>
      <c r="I6" s="19">
        <v>2076867</v>
      </c>
      <c r="J6" s="19">
        <v>5095516</v>
      </c>
      <c r="K6" s="19">
        <v>2076868</v>
      </c>
      <c r="L6" s="19">
        <v>1262205</v>
      </c>
      <c r="M6" s="19">
        <v>1227579</v>
      </c>
      <c r="N6" s="19">
        <v>4566652</v>
      </c>
      <c r="O6" s="19">
        <v>14378969</v>
      </c>
      <c r="P6" s="19">
        <v>2934758</v>
      </c>
      <c r="Q6" s="19">
        <v>2615569</v>
      </c>
      <c r="R6" s="19">
        <v>19929296</v>
      </c>
      <c r="S6" s="19">
        <v>2783556</v>
      </c>
      <c r="T6" s="19">
        <v>2170266</v>
      </c>
      <c r="U6" s="19">
        <v>2534098</v>
      </c>
      <c r="V6" s="19">
        <v>7487920</v>
      </c>
      <c r="W6" s="19">
        <v>37079384</v>
      </c>
      <c r="X6" s="19">
        <v>41929032</v>
      </c>
      <c r="Y6" s="19">
        <v>-4849648</v>
      </c>
      <c r="Z6" s="20">
        <v>-11.57</v>
      </c>
      <c r="AA6" s="21">
        <v>41929032</v>
      </c>
    </row>
    <row r="7" spans="1:27" ht="13.5">
      <c r="A7" s="22" t="s">
        <v>34</v>
      </c>
      <c r="B7" s="16"/>
      <c r="C7" s="17">
        <v>159006574</v>
      </c>
      <c r="D7" s="17"/>
      <c r="E7" s="18">
        <v>190745139</v>
      </c>
      <c r="F7" s="19">
        <v>190745140</v>
      </c>
      <c r="G7" s="19">
        <v>10051821</v>
      </c>
      <c r="H7" s="19">
        <v>5162161</v>
      </c>
      <c r="I7" s="19">
        <v>7736942</v>
      </c>
      <c r="J7" s="19">
        <v>22950924</v>
      </c>
      <c r="K7" s="19">
        <v>7736940</v>
      </c>
      <c r="L7" s="19">
        <v>4969570</v>
      </c>
      <c r="M7" s="19">
        <v>4813493</v>
      </c>
      <c r="N7" s="19">
        <v>17520003</v>
      </c>
      <c r="O7" s="19">
        <v>11778880</v>
      </c>
      <c r="P7" s="19">
        <v>11178719</v>
      </c>
      <c r="Q7" s="19">
        <v>7744038</v>
      </c>
      <c r="R7" s="19">
        <v>30701637</v>
      </c>
      <c r="S7" s="19">
        <v>7169890</v>
      </c>
      <c r="T7" s="19">
        <v>7731941</v>
      </c>
      <c r="U7" s="19">
        <v>6603097</v>
      </c>
      <c r="V7" s="19">
        <v>21504928</v>
      </c>
      <c r="W7" s="19">
        <v>92677492</v>
      </c>
      <c r="X7" s="19">
        <v>190745140</v>
      </c>
      <c r="Y7" s="19">
        <v>-98067648</v>
      </c>
      <c r="Z7" s="20">
        <v>-51.41</v>
      </c>
      <c r="AA7" s="21">
        <v>190745140</v>
      </c>
    </row>
    <row r="8" spans="1:27" ht="13.5">
      <c r="A8" s="22" t="s">
        <v>35</v>
      </c>
      <c r="B8" s="16"/>
      <c r="C8" s="17">
        <v>55330941</v>
      </c>
      <c r="D8" s="17"/>
      <c r="E8" s="18">
        <v>11797502</v>
      </c>
      <c r="F8" s="19">
        <v>11797500</v>
      </c>
      <c r="G8" s="19">
        <v>944421</v>
      </c>
      <c r="H8" s="19">
        <v>634746</v>
      </c>
      <c r="I8" s="19">
        <v>815280</v>
      </c>
      <c r="J8" s="19">
        <v>2394447</v>
      </c>
      <c r="K8" s="19">
        <v>404382</v>
      </c>
      <c r="L8" s="19">
        <v>530568</v>
      </c>
      <c r="M8" s="19">
        <v>219797</v>
      </c>
      <c r="N8" s="19">
        <v>1154747</v>
      </c>
      <c r="O8" s="19">
        <v>467389</v>
      </c>
      <c r="P8" s="19">
        <v>684553</v>
      </c>
      <c r="Q8" s="19">
        <v>1910340</v>
      </c>
      <c r="R8" s="19">
        <v>3062282</v>
      </c>
      <c r="S8" s="19">
        <v>600037</v>
      </c>
      <c r="T8" s="19">
        <v>591387</v>
      </c>
      <c r="U8" s="19">
        <v>990774</v>
      </c>
      <c r="V8" s="19">
        <v>2182198</v>
      </c>
      <c r="W8" s="19">
        <v>8793674</v>
      </c>
      <c r="X8" s="19">
        <v>11797500</v>
      </c>
      <c r="Y8" s="19">
        <v>-3003826</v>
      </c>
      <c r="Z8" s="20">
        <v>-25.46</v>
      </c>
      <c r="AA8" s="21">
        <v>11797500</v>
      </c>
    </row>
    <row r="9" spans="1:27" ht="13.5">
      <c r="A9" s="22" t="s">
        <v>36</v>
      </c>
      <c r="B9" s="16"/>
      <c r="C9" s="17">
        <v>62491776</v>
      </c>
      <c r="D9" s="17"/>
      <c r="E9" s="18">
        <v>67240000</v>
      </c>
      <c r="F9" s="19">
        <v>68160000</v>
      </c>
      <c r="G9" s="19">
        <v>17167000</v>
      </c>
      <c r="H9" s="19">
        <v>2096000</v>
      </c>
      <c r="I9" s="19">
        <v>90000</v>
      </c>
      <c r="J9" s="19">
        <v>19353000</v>
      </c>
      <c r="K9" s="19"/>
      <c r="L9" s="19">
        <v>848000</v>
      </c>
      <c r="M9" s="19">
        <v>13734000</v>
      </c>
      <c r="N9" s="19">
        <v>14582000</v>
      </c>
      <c r="O9" s="19"/>
      <c r="P9" s="19">
        <v>3829600</v>
      </c>
      <c r="Q9" s="19">
        <v>11750000</v>
      </c>
      <c r="R9" s="19">
        <v>15579600</v>
      </c>
      <c r="S9" s="19"/>
      <c r="T9" s="19"/>
      <c r="U9" s="19"/>
      <c r="V9" s="19"/>
      <c r="W9" s="19">
        <v>49514600</v>
      </c>
      <c r="X9" s="19">
        <v>68160000</v>
      </c>
      <c r="Y9" s="19">
        <v>-18645400</v>
      </c>
      <c r="Z9" s="20">
        <v>-27.36</v>
      </c>
      <c r="AA9" s="21">
        <v>68160000</v>
      </c>
    </row>
    <row r="10" spans="1:27" ht="13.5">
      <c r="A10" s="22" t="s">
        <v>37</v>
      </c>
      <c r="B10" s="16"/>
      <c r="C10" s="17">
        <v>44234467</v>
      </c>
      <c r="D10" s="17"/>
      <c r="E10" s="18">
        <v>56288000</v>
      </c>
      <c r="F10" s="19">
        <v>84003000</v>
      </c>
      <c r="G10" s="19">
        <v>14813000</v>
      </c>
      <c r="H10" s="19">
        <v>5000000</v>
      </c>
      <c r="I10" s="19">
        <v>4000000</v>
      </c>
      <c r="J10" s="19">
        <v>23813000</v>
      </c>
      <c r="K10" s="19">
        <v>2000000</v>
      </c>
      <c r="L10" s="19"/>
      <c r="M10" s="19">
        <v>4554000</v>
      </c>
      <c r="N10" s="19">
        <v>6554000</v>
      </c>
      <c r="O10" s="19">
        <v>1500000</v>
      </c>
      <c r="P10" s="19"/>
      <c r="Q10" s="19">
        <v>30562000</v>
      </c>
      <c r="R10" s="19">
        <v>32062000</v>
      </c>
      <c r="S10" s="19"/>
      <c r="T10" s="19"/>
      <c r="U10" s="19"/>
      <c r="V10" s="19"/>
      <c r="W10" s="19">
        <v>62429000</v>
      </c>
      <c r="X10" s="19">
        <v>84003000</v>
      </c>
      <c r="Y10" s="19">
        <v>-21574000</v>
      </c>
      <c r="Z10" s="20">
        <v>-25.68</v>
      </c>
      <c r="AA10" s="21">
        <v>84003000</v>
      </c>
    </row>
    <row r="11" spans="1:27" ht="13.5">
      <c r="A11" s="22" t="s">
        <v>38</v>
      </c>
      <c r="B11" s="16"/>
      <c r="C11" s="17">
        <v>16956616</v>
      </c>
      <c r="D11" s="17"/>
      <c r="E11" s="18">
        <v>16508000</v>
      </c>
      <c r="F11" s="19">
        <v>16508000</v>
      </c>
      <c r="G11" s="19">
        <v>71787</v>
      </c>
      <c r="H11" s="19">
        <v>57771</v>
      </c>
      <c r="I11" s="19">
        <v>61826</v>
      </c>
      <c r="J11" s="19">
        <v>191384</v>
      </c>
      <c r="K11" s="19">
        <v>9951</v>
      </c>
      <c r="L11" s="19">
        <v>9645</v>
      </c>
      <c r="M11" s="19">
        <v>11943</v>
      </c>
      <c r="N11" s="19">
        <v>31539</v>
      </c>
      <c r="O11" s="19">
        <v>10987</v>
      </c>
      <c r="P11" s="19">
        <v>5320</v>
      </c>
      <c r="Q11" s="19">
        <v>14228</v>
      </c>
      <c r="R11" s="19">
        <v>30535</v>
      </c>
      <c r="S11" s="19">
        <v>41002</v>
      </c>
      <c r="T11" s="19">
        <v>71091</v>
      </c>
      <c r="U11" s="19">
        <v>68578</v>
      </c>
      <c r="V11" s="19">
        <v>180671</v>
      </c>
      <c r="W11" s="19">
        <v>434129</v>
      </c>
      <c r="X11" s="19">
        <v>16508000</v>
      </c>
      <c r="Y11" s="19">
        <v>-16073871</v>
      </c>
      <c r="Z11" s="20">
        <v>-97.37</v>
      </c>
      <c r="AA11" s="21">
        <v>16508000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-252842531</v>
      </c>
      <c r="D14" s="17"/>
      <c r="E14" s="18">
        <v>-348638945</v>
      </c>
      <c r="F14" s="19">
        <v>-348638948</v>
      </c>
      <c r="G14" s="19">
        <v>-25279683</v>
      </c>
      <c r="H14" s="19">
        <v>-25787089</v>
      </c>
      <c r="I14" s="19">
        <v>-27385448</v>
      </c>
      <c r="J14" s="19">
        <v>-78452220</v>
      </c>
      <c r="K14" s="19">
        <v>-21283624</v>
      </c>
      <c r="L14" s="19">
        <v>-27818885</v>
      </c>
      <c r="M14" s="19">
        <v>-24547210</v>
      </c>
      <c r="N14" s="19">
        <v>-73649719</v>
      </c>
      <c r="O14" s="19">
        <v>-44119399</v>
      </c>
      <c r="P14" s="19">
        <v>-23894326</v>
      </c>
      <c r="Q14" s="19">
        <v>-23602663</v>
      </c>
      <c r="R14" s="19">
        <v>-91616388</v>
      </c>
      <c r="S14" s="19">
        <v>-22225705</v>
      </c>
      <c r="T14" s="19">
        <v>-23243223</v>
      </c>
      <c r="U14" s="19">
        <v>-26293411</v>
      </c>
      <c r="V14" s="19">
        <v>-71762339</v>
      </c>
      <c r="W14" s="19">
        <v>-315480666</v>
      </c>
      <c r="X14" s="19">
        <v>-348638948</v>
      </c>
      <c r="Y14" s="19">
        <v>33158282</v>
      </c>
      <c r="Z14" s="20">
        <v>-9.51</v>
      </c>
      <c r="AA14" s="21">
        <v>-348638948</v>
      </c>
    </row>
    <row r="15" spans="1:27" ht="13.5">
      <c r="A15" s="22" t="s">
        <v>42</v>
      </c>
      <c r="B15" s="16"/>
      <c r="C15" s="17">
        <v>-33511854</v>
      </c>
      <c r="D15" s="17"/>
      <c r="E15" s="18">
        <v>-1700</v>
      </c>
      <c r="F15" s="19">
        <v>-36352045</v>
      </c>
      <c r="G15" s="19">
        <v>-2232451</v>
      </c>
      <c r="H15" s="19">
        <v>-2591889</v>
      </c>
      <c r="I15" s="19">
        <v>-2599471</v>
      </c>
      <c r="J15" s="19">
        <v>-7423811</v>
      </c>
      <c r="K15" s="19">
        <v>-2984493</v>
      </c>
      <c r="L15" s="19">
        <v>-2664675</v>
      </c>
      <c r="M15" s="19">
        <v>-2954042</v>
      </c>
      <c r="N15" s="19">
        <v>-8603210</v>
      </c>
      <c r="O15" s="19">
        <v>-3179979</v>
      </c>
      <c r="P15" s="19">
        <v>-2006078</v>
      </c>
      <c r="Q15" s="19">
        <v>-2187464</v>
      </c>
      <c r="R15" s="19">
        <v>-7373521</v>
      </c>
      <c r="S15" s="19">
        <v>-2664271</v>
      </c>
      <c r="T15" s="19">
        <v>-2778218</v>
      </c>
      <c r="U15" s="19">
        <v>-3236245</v>
      </c>
      <c r="V15" s="19">
        <v>-8678734</v>
      </c>
      <c r="W15" s="19">
        <v>-32079276</v>
      </c>
      <c r="X15" s="19">
        <v>-36352045</v>
      </c>
      <c r="Y15" s="19">
        <v>4272769</v>
      </c>
      <c r="Z15" s="20">
        <v>-11.75</v>
      </c>
      <c r="AA15" s="21">
        <v>-36352045</v>
      </c>
    </row>
    <row r="16" spans="1:27" ht="13.5">
      <c r="A16" s="22" t="s">
        <v>43</v>
      </c>
      <c r="B16" s="16"/>
      <c r="C16" s="17">
        <v>-1997789</v>
      </c>
      <c r="D16" s="17"/>
      <c r="E16" s="18">
        <v>-1107000</v>
      </c>
      <c r="F16" s="19">
        <v>-1107000</v>
      </c>
      <c r="G16" s="19"/>
      <c r="H16" s="19">
        <v>-2631</v>
      </c>
      <c r="I16" s="19">
        <v>-3450</v>
      </c>
      <c r="J16" s="19">
        <v>-6081</v>
      </c>
      <c r="K16" s="19"/>
      <c r="L16" s="19"/>
      <c r="M16" s="19"/>
      <c r="N16" s="19"/>
      <c r="O16" s="19">
        <v>-17250</v>
      </c>
      <c r="P16" s="19"/>
      <c r="Q16" s="19"/>
      <c r="R16" s="19">
        <v>-17250</v>
      </c>
      <c r="S16" s="19"/>
      <c r="T16" s="19"/>
      <c r="U16" s="19"/>
      <c r="V16" s="19"/>
      <c r="W16" s="19">
        <v>-23331</v>
      </c>
      <c r="X16" s="19">
        <v>-1107000</v>
      </c>
      <c r="Y16" s="19">
        <v>1083669</v>
      </c>
      <c r="Z16" s="20">
        <v>-97.89</v>
      </c>
      <c r="AA16" s="21">
        <v>-1107000</v>
      </c>
    </row>
    <row r="17" spans="1:27" ht="13.5">
      <c r="A17" s="23" t="s">
        <v>44</v>
      </c>
      <c r="B17" s="24"/>
      <c r="C17" s="25">
        <f aca="true" t="shared" si="0" ref="C17:Y17">SUM(C6:C16)</f>
        <v>73052898</v>
      </c>
      <c r="D17" s="25">
        <f>SUM(D6:D16)</f>
        <v>0</v>
      </c>
      <c r="E17" s="26">
        <f t="shared" si="0"/>
        <v>34760027</v>
      </c>
      <c r="F17" s="27">
        <f t="shared" si="0"/>
        <v>27044679</v>
      </c>
      <c r="G17" s="27">
        <f t="shared" si="0"/>
        <v>17131711</v>
      </c>
      <c r="H17" s="27">
        <f t="shared" si="0"/>
        <v>-14008098</v>
      </c>
      <c r="I17" s="27">
        <f t="shared" si="0"/>
        <v>-15207454</v>
      </c>
      <c r="J17" s="27">
        <f t="shared" si="0"/>
        <v>-12083841</v>
      </c>
      <c r="K17" s="27">
        <f t="shared" si="0"/>
        <v>-12039976</v>
      </c>
      <c r="L17" s="27">
        <f t="shared" si="0"/>
        <v>-22863572</v>
      </c>
      <c r="M17" s="27">
        <f t="shared" si="0"/>
        <v>-2940440</v>
      </c>
      <c r="N17" s="27">
        <f t="shared" si="0"/>
        <v>-37843988</v>
      </c>
      <c r="O17" s="27">
        <f t="shared" si="0"/>
        <v>-19180403</v>
      </c>
      <c r="P17" s="27">
        <f t="shared" si="0"/>
        <v>-7267454</v>
      </c>
      <c r="Q17" s="27">
        <f t="shared" si="0"/>
        <v>28806048</v>
      </c>
      <c r="R17" s="27">
        <f t="shared" si="0"/>
        <v>2358191</v>
      </c>
      <c r="S17" s="27">
        <f t="shared" si="0"/>
        <v>-14295491</v>
      </c>
      <c r="T17" s="27">
        <f t="shared" si="0"/>
        <v>-15456756</v>
      </c>
      <c r="U17" s="27">
        <f t="shared" si="0"/>
        <v>-19333109</v>
      </c>
      <c r="V17" s="27">
        <f t="shared" si="0"/>
        <v>-49085356</v>
      </c>
      <c r="W17" s="27">
        <f t="shared" si="0"/>
        <v>-96654994</v>
      </c>
      <c r="X17" s="27">
        <f t="shared" si="0"/>
        <v>27044679</v>
      </c>
      <c r="Y17" s="27">
        <f t="shared" si="0"/>
        <v>-123699673</v>
      </c>
      <c r="Z17" s="28">
        <f>+IF(X17&lt;&gt;0,+(Y17/X17)*100,0)</f>
        <v>-457.3900581330619</v>
      </c>
      <c r="AA17" s="29">
        <f>SUM(AA6:AA16)</f>
        <v>27044679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503725</v>
      </c>
      <c r="D21" s="17"/>
      <c r="E21" s="18">
        <v>10000000</v>
      </c>
      <c r="F21" s="19">
        <v>10000000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10000000</v>
      </c>
      <c r="Y21" s="36">
        <v>-10000000</v>
      </c>
      <c r="Z21" s="37">
        <v>-100</v>
      </c>
      <c r="AA21" s="38">
        <v>10000000</v>
      </c>
    </row>
    <row r="22" spans="1:27" ht="13.5">
      <c r="A22" s="22" t="s">
        <v>47</v>
      </c>
      <c r="B22" s="16"/>
      <c r="C22" s="17"/>
      <c r="D22" s="17"/>
      <c r="E22" s="39">
        <v>15800000</v>
      </c>
      <c r="F22" s="36">
        <v>15800000</v>
      </c>
      <c r="G22" s="19">
        <v>-32446222</v>
      </c>
      <c r="H22" s="19">
        <v>21524586</v>
      </c>
      <c r="I22" s="19">
        <v>21985335</v>
      </c>
      <c r="J22" s="19">
        <v>11063699</v>
      </c>
      <c r="K22" s="19">
        <v>13599634</v>
      </c>
      <c r="L22" s="19">
        <v>25163307</v>
      </c>
      <c r="M22" s="36">
        <v>12429154</v>
      </c>
      <c r="N22" s="19">
        <v>51192095</v>
      </c>
      <c r="O22" s="19">
        <v>13661189</v>
      </c>
      <c r="P22" s="19">
        <v>8766374</v>
      </c>
      <c r="Q22" s="19">
        <v>-20622981</v>
      </c>
      <c r="R22" s="19">
        <v>1804582</v>
      </c>
      <c r="S22" s="19">
        <v>28078748</v>
      </c>
      <c r="T22" s="36">
        <v>10352495</v>
      </c>
      <c r="U22" s="19">
        <v>28766405</v>
      </c>
      <c r="V22" s="19">
        <v>67197648</v>
      </c>
      <c r="W22" s="19">
        <v>131258024</v>
      </c>
      <c r="X22" s="19">
        <v>15800000</v>
      </c>
      <c r="Y22" s="19">
        <v>115458024</v>
      </c>
      <c r="Z22" s="20">
        <v>730.75</v>
      </c>
      <c r="AA22" s="21">
        <v>15800000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-54758779</v>
      </c>
      <c r="D26" s="17"/>
      <c r="E26" s="18">
        <v>-56288000</v>
      </c>
      <c r="F26" s="19">
        <v>-84003000</v>
      </c>
      <c r="G26" s="19">
        <v>-1666345</v>
      </c>
      <c r="H26" s="19">
        <v>-3856879</v>
      </c>
      <c r="I26" s="19">
        <v>-7702681</v>
      </c>
      <c r="J26" s="19">
        <v>-13225905</v>
      </c>
      <c r="K26" s="19">
        <v>-86509</v>
      </c>
      <c r="L26" s="19">
        <v>-4293953</v>
      </c>
      <c r="M26" s="19">
        <v>-6272240</v>
      </c>
      <c r="N26" s="19">
        <v>-10652702</v>
      </c>
      <c r="O26" s="19">
        <v>-1599807</v>
      </c>
      <c r="P26" s="19">
        <v>-670255</v>
      </c>
      <c r="Q26" s="19">
        <v>-6547866</v>
      </c>
      <c r="R26" s="19">
        <v>-8817928</v>
      </c>
      <c r="S26" s="19">
        <v>-3314863</v>
      </c>
      <c r="T26" s="19">
        <v>-410193</v>
      </c>
      <c r="U26" s="19">
        <v>-3211664</v>
      </c>
      <c r="V26" s="19">
        <v>-6936720</v>
      </c>
      <c r="W26" s="19">
        <v>-39633255</v>
      </c>
      <c r="X26" s="19">
        <v>-84003000</v>
      </c>
      <c r="Y26" s="19">
        <v>44369745</v>
      </c>
      <c r="Z26" s="20">
        <v>-52.82</v>
      </c>
      <c r="AA26" s="21">
        <v>-84003000</v>
      </c>
    </row>
    <row r="27" spans="1:27" ht="13.5">
      <c r="A27" s="23" t="s">
        <v>51</v>
      </c>
      <c r="B27" s="24"/>
      <c r="C27" s="25">
        <f aca="true" t="shared" si="1" ref="C27:Y27">SUM(C21:C26)</f>
        <v>-54255054</v>
      </c>
      <c r="D27" s="25">
        <f>SUM(D21:D26)</f>
        <v>0</v>
      </c>
      <c r="E27" s="26">
        <f t="shared" si="1"/>
        <v>-30488000</v>
      </c>
      <c r="F27" s="27">
        <f t="shared" si="1"/>
        <v>-58203000</v>
      </c>
      <c r="G27" s="27">
        <f t="shared" si="1"/>
        <v>-34112567</v>
      </c>
      <c r="H27" s="27">
        <f t="shared" si="1"/>
        <v>17667707</v>
      </c>
      <c r="I27" s="27">
        <f t="shared" si="1"/>
        <v>14282654</v>
      </c>
      <c r="J27" s="27">
        <f t="shared" si="1"/>
        <v>-2162206</v>
      </c>
      <c r="K27" s="27">
        <f t="shared" si="1"/>
        <v>13513125</v>
      </c>
      <c r="L27" s="27">
        <f t="shared" si="1"/>
        <v>20869354</v>
      </c>
      <c r="M27" s="27">
        <f t="shared" si="1"/>
        <v>6156914</v>
      </c>
      <c r="N27" s="27">
        <f t="shared" si="1"/>
        <v>40539393</v>
      </c>
      <c r="O27" s="27">
        <f t="shared" si="1"/>
        <v>12061382</v>
      </c>
      <c r="P27" s="27">
        <f t="shared" si="1"/>
        <v>8096119</v>
      </c>
      <c r="Q27" s="27">
        <f t="shared" si="1"/>
        <v>-27170847</v>
      </c>
      <c r="R27" s="27">
        <f t="shared" si="1"/>
        <v>-7013346</v>
      </c>
      <c r="S27" s="27">
        <f t="shared" si="1"/>
        <v>24763885</v>
      </c>
      <c r="T27" s="27">
        <f t="shared" si="1"/>
        <v>9942302</v>
      </c>
      <c r="U27" s="27">
        <f t="shared" si="1"/>
        <v>25554741</v>
      </c>
      <c r="V27" s="27">
        <f t="shared" si="1"/>
        <v>60260928</v>
      </c>
      <c r="W27" s="27">
        <f t="shared" si="1"/>
        <v>91624769</v>
      </c>
      <c r="X27" s="27">
        <f t="shared" si="1"/>
        <v>-58203000</v>
      </c>
      <c r="Y27" s="27">
        <f t="shared" si="1"/>
        <v>149827769</v>
      </c>
      <c r="Z27" s="28">
        <f>+IF(X27&lt;&gt;0,+(Y27/X27)*100,0)</f>
        <v>-257.42275999518927</v>
      </c>
      <c r="AA27" s="29">
        <f>SUM(AA21:AA26)</f>
        <v>-58203000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-1500000</v>
      </c>
      <c r="D35" s="17"/>
      <c r="E35" s="18">
        <v>-3600000</v>
      </c>
      <c r="F35" s="19">
        <v>-3600000</v>
      </c>
      <c r="G35" s="19"/>
      <c r="H35" s="19"/>
      <c r="I35" s="19">
        <v>909572</v>
      </c>
      <c r="J35" s="19">
        <v>909572</v>
      </c>
      <c r="K35" s="19"/>
      <c r="L35" s="19"/>
      <c r="M35" s="19"/>
      <c r="N35" s="19"/>
      <c r="O35" s="19"/>
      <c r="P35" s="19"/>
      <c r="Q35" s="19"/>
      <c r="R35" s="19"/>
      <c r="S35" s="19">
        <v>1517584</v>
      </c>
      <c r="T35" s="19">
        <v>386264</v>
      </c>
      <c r="U35" s="19">
        <v>386264</v>
      </c>
      <c r="V35" s="19">
        <v>2290112</v>
      </c>
      <c r="W35" s="19">
        <v>3199684</v>
      </c>
      <c r="X35" s="19">
        <v>-3600000</v>
      </c>
      <c r="Y35" s="19">
        <v>6799684</v>
      </c>
      <c r="Z35" s="20">
        <v>-188.88</v>
      </c>
      <c r="AA35" s="21">
        <v>-3600000</v>
      </c>
    </row>
    <row r="36" spans="1:27" ht="13.5">
      <c r="A36" s="23" t="s">
        <v>57</v>
      </c>
      <c r="B36" s="24"/>
      <c r="C36" s="25">
        <f aca="true" t="shared" si="2" ref="C36:Y36">SUM(C31:C35)</f>
        <v>-1500000</v>
      </c>
      <c r="D36" s="25">
        <f>SUM(D31:D35)</f>
        <v>0</v>
      </c>
      <c r="E36" s="26">
        <f t="shared" si="2"/>
        <v>-3600000</v>
      </c>
      <c r="F36" s="27">
        <f t="shared" si="2"/>
        <v>-3600000</v>
      </c>
      <c r="G36" s="27">
        <f t="shared" si="2"/>
        <v>0</v>
      </c>
      <c r="H36" s="27">
        <f t="shared" si="2"/>
        <v>0</v>
      </c>
      <c r="I36" s="27">
        <f t="shared" si="2"/>
        <v>909572</v>
      </c>
      <c r="J36" s="27">
        <f t="shared" si="2"/>
        <v>909572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1517584</v>
      </c>
      <c r="T36" s="27">
        <f t="shared" si="2"/>
        <v>386264</v>
      </c>
      <c r="U36" s="27">
        <f t="shared" si="2"/>
        <v>386264</v>
      </c>
      <c r="V36" s="27">
        <f t="shared" si="2"/>
        <v>2290112</v>
      </c>
      <c r="W36" s="27">
        <f t="shared" si="2"/>
        <v>3199684</v>
      </c>
      <c r="X36" s="27">
        <f t="shared" si="2"/>
        <v>-3600000</v>
      </c>
      <c r="Y36" s="27">
        <f t="shared" si="2"/>
        <v>6799684</v>
      </c>
      <c r="Z36" s="28">
        <f>+IF(X36&lt;&gt;0,+(Y36/X36)*100,0)</f>
        <v>-188.88011111111112</v>
      </c>
      <c r="AA36" s="29">
        <f>SUM(AA31:AA35)</f>
        <v>-3600000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17297844</v>
      </c>
      <c r="D38" s="31">
        <f>+D17+D27+D36</f>
        <v>0</v>
      </c>
      <c r="E38" s="32">
        <f t="shared" si="3"/>
        <v>672027</v>
      </c>
      <c r="F38" s="33">
        <f t="shared" si="3"/>
        <v>-34758321</v>
      </c>
      <c r="G38" s="33">
        <f t="shared" si="3"/>
        <v>-16980856</v>
      </c>
      <c r="H38" s="33">
        <f t="shared" si="3"/>
        <v>3659609</v>
      </c>
      <c r="I38" s="33">
        <f t="shared" si="3"/>
        <v>-15228</v>
      </c>
      <c r="J38" s="33">
        <f t="shared" si="3"/>
        <v>-13336475</v>
      </c>
      <c r="K38" s="33">
        <f t="shared" si="3"/>
        <v>1473149</v>
      </c>
      <c r="L38" s="33">
        <f t="shared" si="3"/>
        <v>-1994218</v>
      </c>
      <c r="M38" s="33">
        <f t="shared" si="3"/>
        <v>3216474</v>
      </c>
      <c r="N38" s="33">
        <f t="shared" si="3"/>
        <v>2695405</v>
      </c>
      <c r="O38" s="33">
        <f t="shared" si="3"/>
        <v>-7119021</v>
      </c>
      <c r="P38" s="33">
        <f t="shared" si="3"/>
        <v>828665</v>
      </c>
      <c r="Q38" s="33">
        <f t="shared" si="3"/>
        <v>1635201</v>
      </c>
      <c r="R38" s="33">
        <f t="shared" si="3"/>
        <v>-4655155</v>
      </c>
      <c r="S38" s="33">
        <f t="shared" si="3"/>
        <v>11985978</v>
      </c>
      <c r="T38" s="33">
        <f t="shared" si="3"/>
        <v>-5128190</v>
      </c>
      <c r="U38" s="33">
        <f t="shared" si="3"/>
        <v>6607896</v>
      </c>
      <c r="V38" s="33">
        <f t="shared" si="3"/>
        <v>13465684</v>
      </c>
      <c r="W38" s="33">
        <f t="shared" si="3"/>
        <v>-1830541</v>
      </c>
      <c r="X38" s="33">
        <f t="shared" si="3"/>
        <v>-34758321</v>
      </c>
      <c r="Y38" s="33">
        <f t="shared" si="3"/>
        <v>32927780</v>
      </c>
      <c r="Z38" s="34">
        <f>+IF(X38&lt;&gt;0,+(Y38/X38)*100,0)</f>
        <v>-94.73351719146618</v>
      </c>
      <c r="AA38" s="35">
        <f>+AA17+AA27+AA36</f>
        <v>-34758321</v>
      </c>
    </row>
    <row r="39" spans="1:27" ht="13.5">
      <c r="A39" s="22" t="s">
        <v>59</v>
      </c>
      <c r="B39" s="16"/>
      <c r="C39" s="31">
        <v>1284901</v>
      </c>
      <c r="D39" s="31"/>
      <c r="E39" s="32">
        <v>1284901</v>
      </c>
      <c r="F39" s="33">
        <v>18582745</v>
      </c>
      <c r="G39" s="33">
        <v>18582745</v>
      </c>
      <c r="H39" s="33">
        <v>1601889</v>
      </c>
      <c r="I39" s="33">
        <v>5261498</v>
      </c>
      <c r="J39" s="33">
        <v>18582745</v>
      </c>
      <c r="K39" s="33">
        <v>5246270</v>
      </c>
      <c r="L39" s="33">
        <v>6719419</v>
      </c>
      <c r="M39" s="33">
        <v>4725201</v>
      </c>
      <c r="N39" s="33">
        <v>5246270</v>
      </c>
      <c r="O39" s="33">
        <v>7941675</v>
      </c>
      <c r="P39" s="33">
        <v>822654</v>
      </c>
      <c r="Q39" s="33">
        <v>1651319</v>
      </c>
      <c r="R39" s="33">
        <v>7941675</v>
      </c>
      <c r="S39" s="33">
        <v>3286520</v>
      </c>
      <c r="T39" s="33">
        <v>15272498</v>
      </c>
      <c r="U39" s="33">
        <v>10144308</v>
      </c>
      <c r="V39" s="33">
        <v>3286520</v>
      </c>
      <c r="W39" s="33">
        <v>18582745</v>
      </c>
      <c r="X39" s="33">
        <v>18582745</v>
      </c>
      <c r="Y39" s="33"/>
      <c r="Z39" s="34"/>
      <c r="AA39" s="35">
        <v>18582745</v>
      </c>
    </row>
    <row r="40" spans="1:27" ht="13.5">
      <c r="A40" s="41" t="s">
        <v>60</v>
      </c>
      <c r="B40" s="42"/>
      <c r="C40" s="43">
        <v>18582745</v>
      </c>
      <c r="D40" s="43"/>
      <c r="E40" s="44">
        <v>1956928</v>
      </c>
      <c r="F40" s="45">
        <v>-16175577</v>
      </c>
      <c r="G40" s="45">
        <v>1601889</v>
      </c>
      <c r="H40" s="45">
        <v>5261498</v>
      </c>
      <c r="I40" s="45">
        <v>5246270</v>
      </c>
      <c r="J40" s="45">
        <v>5246270</v>
      </c>
      <c r="K40" s="45">
        <v>6719419</v>
      </c>
      <c r="L40" s="45">
        <v>4725201</v>
      </c>
      <c r="M40" s="45">
        <v>7941675</v>
      </c>
      <c r="N40" s="45">
        <v>7941675</v>
      </c>
      <c r="O40" s="45">
        <v>822654</v>
      </c>
      <c r="P40" s="45">
        <v>1651319</v>
      </c>
      <c r="Q40" s="45">
        <v>3286520</v>
      </c>
      <c r="R40" s="45">
        <v>822654</v>
      </c>
      <c r="S40" s="45">
        <v>15272498</v>
      </c>
      <c r="T40" s="45">
        <v>10144308</v>
      </c>
      <c r="U40" s="45">
        <v>16752204</v>
      </c>
      <c r="V40" s="45">
        <v>16752204</v>
      </c>
      <c r="W40" s="45">
        <v>16752204</v>
      </c>
      <c r="X40" s="45">
        <v>-16175577</v>
      </c>
      <c r="Y40" s="45">
        <v>32927781</v>
      </c>
      <c r="Z40" s="46">
        <v>-203.56</v>
      </c>
      <c r="AA40" s="47">
        <v>-16175577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7761441</v>
      </c>
      <c r="D6" s="17"/>
      <c r="E6" s="18">
        <v>7555781</v>
      </c>
      <c r="F6" s="19">
        <v>7555781</v>
      </c>
      <c r="G6" s="19">
        <v>441892</v>
      </c>
      <c r="H6" s="19">
        <v>702178</v>
      </c>
      <c r="I6" s="19">
        <v>1543648</v>
      </c>
      <c r="J6" s="19">
        <v>2687718</v>
      </c>
      <c r="K6" s="19">
        <v>659636</v>
      </c>
      <c r="L6" s="19">
        <v>572272</v>
      </c>
      <c r="M6" s="19">
        <v>580014</v>
      </c>
      <c r="N6" s="19">
        <v>1811922</v>
      </c>
      <c r="O6" s="19">
        <v>620623</v>
      </c>
      <c r="P6" s="19">
        <v>955506</v>
      </c>
      <c r="Q6" s="19">
        <v>597962</v>
      </c>
      <c r="R6" s="19">
        <v>2174091</v>
      </c>
      <c r="S6" s="19">
        <v>555414</v>
      </c>
      <c r="T6" s="19">
        <v>925277</v>
      </c>
      <c r="U6" s="19"/>
      <c r="V6" s="19">
        <v>1480691</v>
      </c>
      <c r="W6" s="19">
        <v>8154422</v>
      </c>
      <c r="X6" s="19">
        <v>7555781</v>
      </c>
      <c r="Y6" s="19">
        <v>598641</v>
      </c>
      <c r="Z6" s="20">
        <v>7.92</v>
      </c>
      <c r="AA6" s="21">
        <v>7555781</v>
      </c>
    </row>
    <row r="7" spans="1:27" ht="13.5">
      <c r="A7" s="22" t="s">
        <v>34</v>
      </c>
      <c r="B7" s="16"/>
      <c r="C7" s="17">
        <v>31396054</v>
      </c>
      <c r="D7" s="17"/>
      <c r="E7" s="18">
        <v>29013285</v>
      </c>
      <c r="F7" s="19">
        <v>29013284</v>
      </c>
      <c r="G7" s="19">
        <v>2219450</v>
      </c>
      <c r="H7" s="19">
        <v>2679990</v>
      </c>
      <c r="I7" s="19">
        <v>3081129</v>
      </c>
      <c r="J7" s="19">
        <v>7980569</v>
      </c>
      <c r="K7" s="19">
        <v>2648106</v>
      </c>
      <c r="L7" s="19">
        <v>2522307</v>
      </c>
      <c r="M7" s="19">
        <v>2980507</v>
      </c>
      <c r="N7" s="19">
        <v>8150920</v>
      </c>
      <c r="O7" s="19">
        <v>3458820</v>
      </c>
      <c r="P7" s="19">
        <v>3380413</v>
      </c>
      <c r="Q7" s="19">
        <v>3346310</v>
      </c>
      <c r="R7" s="19">
        <v>10185543</v>
      </c>
      <c r="S7" s="19">
        <v>2728960</v>
      </c>
      <c r="T7" s="19">
        <v>2848275</v>
      </c>
      <c r="U7" s="19"/>
      <c r="V7" s="19">
        <v>5577235</v>
      </c>
      <c r="W7" s="19">
        <v>31894267</v>
      </c>
      <c r="X7" s="19">
        <v>29013284</v>
      </c>
      <c r="Y7" s="19">
        <v>2880983</v>
      </c>
      <c r="Z7" s="20">
        <v>9.93</v>
      </c>
      <c r="AA7" s="21">
        <v>29013284</v>
      </c>
    </row>
    <row r="8" spans="1:27" ht="13.5">
      <c r="A8" s="22" t="s">
        <v>35</v>
      </c>
      <c r="B8" s="16"/>
      <c r="C8" s="17">
        <v>23891525</v>
      </c>
      <c r="D8" s="17"/>
      <c r="E8" s="18">
        <v>6089463</v>
      </c>
      <c r="F8" s="19">
        <v>8089000</v>
      </c>
      <c r="G8" s="19">
        <v>2241952</v>
      </c>
      <c r="H8" s="19">
        <v>743397</v>
      </c>
      <c r="I8" s="19">
        <v>1347923</v>
      </c>
      <c r="J8" s="19">
        <v>4333272</v>
      </c>
      <c r="K8" s="19">
        <v>1266468</v>
      </c>
      <c r="L8" s="19">
        <v>1794116</v>
      </c>
      <c r="M8" s="19">
        <v>1330319</v>
      </c>
      <c r="N8" s="19">
        <v>4390903</v>
      </c>
      <c r="O8" s="19">
        <v>2567838</v>
      </c>
      <c r="P8" s="19">
        <v>2673168</v>
      </c>
      <c r="Q8" s="19">
        <v>4455741</v>
      </c>
      <c r="R8" s="19">
        <v>9696747</v>
      </c>
      <c r="S8" s="19">
        <v>1214776</v>
      </c>
      <c r="T8" s="19">
        <v>2568288</v>
      </c>
      <c r="U8" s="19"/>
      <c r="V8" s="19">
        <v>3783064</v>
      </c>
      <c r="W8" s="19">
        <v>22203986</v>
      </c>
      <c r="X8" s="19">
        <v>8089000</v>
      </c>
      <c r="Y8" s="19">
        <v>14114986</v>
      </c>
      <c r="Z8" s="20">
        <v>174.5</v>
      </c>
      <c r="AA8" s="21">
        <v>8089000</v>
      </c>
    </row>
    <row r="9" spans="1:27" ht="13.5">
      <c r="A9" s="22" t="s">
        <v>36</v>
      </c>
      <c r="B9" s="16"/>
      <c r="C9" s="17">
        <v>54474618</v>
      </c>
      <c r="D9" s="17"/>
      <c r="E9" s="18">
        <v>61800000</v>
      </c>
      <c r="F9" s="19">
        <v>55800000</v>
      </c>
      <c r="G9" s="19">
        <v>18818000</v>
      </c>
      <c r="H9" s="19">
        <v>2830000</v>
      </c>
      <c r="I9" s="19"/>
      <c r="J9" s="19">
        <v>21648000</v>
      </c>
      <c r="K9" s="19">
        <v>2800000</v>
      </c>
      <c r="L9" s="19">
        <v>1985000</v>
      </c>
      <c r="M9" s="19">
        <v>14962000</v>
      </c>
      <c r="N9" s="19">
        <v>19747000</v>
      </c>
      <c r="O9" s="19">
        <v>1700000</v>
      </c>
      <c r="P9" s="19"/>
      <c r="Q9" s="19">
        <v>11290000</v>
      </c>
      <c r="R9" s="19">
        <v>12990000</v>
      </c>
      <c r="S9" s="19"/>
      <c r="T9" s="19"/>
      <c r="U9" s="19"/>
      <c r="V9" s="19"/>
      <c r="W9" s="19">
        <v>54385000</v>
      </c>
      <c r="X9" s="19">
        <v>55800000</v>
      </c>
      <c r="Y9" s="19">
        <v>-1415000</v>
      </c>
      <c r="Z9" s="20">
        <v>-2.54</v>
      </c>
      <c r="AA9" s="21">
        <v>55800000</v>
      </c>
    </row>
    <row r="10" spans="1:27" ht="13.5">
      <c r="A10" s="22" t="s">
        <v>37</v>
      </c>
      <c r="B10" s="16"/>
      <c r="C10" s="17">
        <v>19736000</v>
      </c>
      <c r="D10" s="17"/>
      <c r="E10" s="18">
        <v>20279000</v>
      </c>
      <c r="F10" s="19">
        <v>6291000</v>
      </c>
      <c r="G10" s="19">
        <v>6291000</v>
      </c>
      <c r="H10" s="19"/>
      <c r="I10" s="19"/>
      <c r="J10" s="19">
        <v>6291000</v>
      </c>
      <c r="K10" s="19"/>
      <c r="L10" s="19"/>
      <c r="M10" s="19"/>
      <c r="N10" s="19"/>
      <c r="O10" s="19"/>
      <c r="P10" s="19"/>
      <c r="Q10" s="19">
        <v>1438925</v>
      </c>
      <c r="R10" s="19">
        <v>1438925</v>
      </c>
      <c r="S10" s="19"/>
      <c r="T10" s="19"/>
      <c r="U10" s="19"/>
      <c r="V10" s="19"/>
      <c r="W10" s="19">
        <v>7729925</v>
      </c>
      <c r="X10" s="19">
        <v>6291000</v>
      </c>
      <c r="Y10" s="19">
        <v>1438925</v>
      </c>
      <c r="Z10" s="20">
        <v>22.87</v>
      </c>
      <c r="AA10" s="21">
        <v>6291000</v>
      </c>
    </row>
    <row r="11" spans="1:27" ht="13.5">
      <c r="A11" s="22" t="s">
        <v>38</v>
      </c>
      <c r="B11" s="16"/>
      <c r="C11" s="17">
        <v>848756</v>
      </c>
      <c r="D11" s="17"/>
      <c r="E11" s="18">
        <v>3736</v>
      </c>
      <c r="F11" s="19">
        <v>58937</v>
      </c>
      <c r="G11" s="19">
        <v>11663</v>
      </c>
      <c r="H11" s="19">
        <v>11080</v>
      </c>
      <c r="I11" s="19">
        <v>6690</v>
      </c>
      <c r="J11" s="19">
        <v>29433</v>
      </c>
      <c r="K11" s="19">
        <v>3136</v>
      </c>
      <c r="L11" s="19">
        <v>2291</v>
      </c>
      <c r="M11" s="19">
        <v>22011</v>
      </c>
      <c r="N11" s="19">
        <v>27438</v>
      </c>
      <c r="O11" s="19">
        <v>3354</v>
      </c>
      <c r="P11" s="19">
        <v>2011</v>
      </c>
      <c r="Q11" s="19">
        <v>5506</v>
      </c>
      <c r="R11" s="19">
        <v>10871</v>
      </c>
      <c r="S11" s="19">
        <v>1904</v>
      </c>
      <c r="T11" s="19"/>
      <c r="U11" s="19"/>
      <c r="V11" s="19">
        <v>1904</v>
      </c>
      <c r="W11" s="19">
        <v>69646</v>
      </c>
      <c r="X11" s="19">
        <v>58937</v>
      </c>
      <c r="Y11" s="19">
        <v>10709</v>
      </c>
      <c r="Z11" s="20">
        <v>18.17</v>
      </c>
      <c r="AA11" s="21">
        <v>58937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-98547759</v>
      </c>
      <c r="D14" s="17"/>
      <c r="E14" s="18">
        <v>-103127240</v>
      </c>
      <c r="F14" s="19">
        <v>-104127001</v>
      </c>
      <c r="G14" s="19">
        <v>-14317020</v>
      </c>
      <c r="H14" s="19">
        <v>-7916702</v>
      </c>
      <c r="I14" s="19">
        <v>-7828456</v>
      </c>
      <c r="J14" s="19">
        <v>-30062178</v>
      </c>
      <c r="K14" s="19">
        <v>-7272080</v>
      </c>
      <c r="L14" s="19">
        <v>-5653302</v>
      </c>
      <c r="M14" s="19">
        <v>-19993685</v>
      </c>
      <c r="N14" s="19">
        <v>-32919067</v>
      </c>
      <c r="O14" s="19">
        <v>-8516727</v>
      </c>
      <c r="P14" s="19">
        <v>-6835285</v>
      </c>
      <c r="Q14" s="19">
        <v>-19361650</v>
      </c>
      <c r="R14" s="19">
        <v>-34713662</v>
      </c>
      <c r="S14" s="19">
        <v>-4759040</v>
      </c>
      <c r="T14" s="19">
        <v>-5907058</v>
      </c>
      <c r="U14" s="19"/>
      <c r="V14" s="19">
        <v>-10666098</v>
      </c>
      <c r="W14" s="19">
        <v>-108361005</v>
      </c>
      <c r="X14" s="19">
        <v>-104127001</v>
      </c>
      <c r="Y14" s="19">
        <v>-4234004</v>
      </c>
      <c r="Z14" s="20">
        <v>4.07</v>
      </c>
      <c r="AA14" s="21">
        <v>-104127001</v>
      </c>
    </row>
    <row r="15" spans="1:27" ht="13.5">
      <c r="A15" s="22" t="s">
        <v>42</v>
      </c>
      <c r="B15" s="16"/>
      <c r="C15" s="17">
        <v>-3436969</v>
      </c>
      <c r="D15" s="17"/>
      <c r="E15" s="18">
        <v>-1820556</v>
      </c>
      <c r="F15" s="19">
        <v>-321000</v>
      </c>
      <c r="G15" s="19">
        <v>-411032</v>
      </c>
      <c r="H15" s="19">
        <v>-444019</v>
      </c>
      <c r="I15" s="19">
        <v>-490648</v>
      </c>
      <c r="J15" s="19">
        <v>-1345699</v>
      </c>
      <c r="K15" s="19">
        <v>-493941</v>
      </c>
      <c r="L15" s="19">
        <v>-520314</v>
      </c>
      <c r="M15" s="19">
        <v>-544848</v>
      </c>
      <c r="N15" s="19">
        <v>-1559103</v>
      </c>
      <c r="O15" s="19">
        <v>-9349</v>
      </c>
      <c r="P15" s="19">
        <v>-15975</v>
      </c>
      <c r="Q15" s="19">
        <v>-150989</v>
      </c>
      <c r="R15" s="19">
        <v>-176313</v>
      </c>
      <c r="S15" s="19">
        <v>-2247</v>
      </c>
      <c r="T15" s="19">
        <v>-32707</v>
      </c>
      <c r="U15" s="19"/>
      <c r="V15" s="19">
        <v>-34954</v>
      </c>
      <c r="W15" s="19">
        <v>-3116069</v>
      </c>
      <c r="X15" s="19">
        <v>-321000</v>
      </c>
      <c r="Y15" s="19">
        <v>-2795069</v>
      </c>
      <c r="Z15" s="20">
        <v>870.74</v>
      </c>
      <c r="AA15" s="21">
        <v>-321000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36123666</v>
      </c>
      <c r="D17" s="25">
        <f>SUM(D6:D16)</f>
        <v>0</v>
      </c>
      <c r="E17" s="26">
        <f t="shared" si="0"/>
        <v>19793469</v>
      </c>
      <c r="F17" s="27">
        <f t="shared" si="0"/>
        <v>2360001</v>
      </c>
      <c r="G17" s="27">
        <f t="shared" si="0"/>
        <v>15295905</v>
      </c>
      <c r="H17" s="27">
        <f t="shared" si="0"/>
        <v>-1394076</v>
      </c>
      <c r="I17" s="27">
        <f t="shared" si="0"/>
        <v>-2339714</v>
      </c>
      <c r="J17" s="27">
        <f t="shared" si="0"/>
        <v>11562115</v>
      </c>
      <c r="K17" s="27">
        <f t="shared" si="0"/>
        <v>-388675</v>
      </c>
      <c r="L17" s="27">
        <f t="shared" si="0"/>
        <v>702370</v>
      </c>
      <c r="M17" s="27">
        <f t="shared" si="0"/>
        <v>-663682</v>
      </c>
      <c r="N17" s="27">
        <f t="shared" si="0"/>
        <v>-349987</v>
      </c>
      <c r="O17" s="27">
        <f t="shared" si="0"/>
        <v>-175441</v>
      </c>
      <c r="P17" s="27">
        <f t="shared" si="0"/>
        <v>159838</v>
      </c>
      <c r="Q17" s="27">
        <f t="shared" si="0"/>
        <v>1621805</v>
      </c>
      <c r="R17" s="27">
        <f t="shared" si="0"/>
        <v>1606202</v>
      </c>
      <c r="S17" s="27">
        <f t="shared" si="0"/>
        <v>-260233</v>
      </c>
      <c r="T17" s="27">
        <f t="shared" si="0"/>
        <v>402075</v>
      </c>
      <c r="U17" s="27">
        <f t="shared" si="0"/>
        <v>0</v>
      </c>
      <c r="V17" s="27">
        <f t="shared" si="0"/>
        <v>141842</v>
      </c>
      <c r="W17" s="27">
        <f t="shared" si="0"/>
        <v>12960172</v>
      </c>
      <c r="X17" s="27">
        <f t="shared" si="0"/>
        <v>2360001</v>
      </c>
      <c r="Y17" s="27">
        <f t="shared" si="0"/>
        <v>10600171</v>
      </c>
      <c r="Z17" s="28">
        <f>+IF(X17&lt;&gt;0,+(Y17/X17)*100,0)</f>
        <v>449.15959781372976</v>
      </c>
      <c r="AA17" s="29">
        <f>SUM(AA6:AA16)</f>
        <v>2360001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-35388441</v>
      </c>
      <c r="D26" s="17"/>
      <c r="E26" s="18">
        <v>-20279000</v>
      </c>
      <c r="F26" s="19">
        <v>-6291000</v>
      </c>
      <c r="G26" s="19">
        <v>-6744883</v>
      </c>
      <c r="H26" s="19">
        <v>-2293354</v>
      </c>
      <c r="I26" s="19">
        <v>-1320151</v>
      </c>
      <c r="J26" s="19">
        <v>-10358388</v>
      </c>
      <c r="K26" s="19">
        <v>-911793</v>
      </c>
      <c r="L26" s="19"/>
      <c r="M26" s="19">
        <v>-311375</v>
      </c>
      <c r="N26" s="19">
        <v>-1223168</v>
      </c>
      <c r="O26" s="19"/>
      <c r="P26" s="19"/>
      <c r="Q26" s="19">
        <v>-1546410</v>
      </c>
      <c r="R26" s="19">
        <v>-1546410</v>
      </c>
      <c r="S26" s="19"/>
      <c r="T26" s="19"/>
      <c r="U26" s="19"/>
      <c r="V26" s="19"/>
      <c r="W26" s="19">
        <v>-13127966</v>
      </c>
      <c r="X26" s="19">
        <v>-6291000</v>
      </c>
      <c r="Y26" s="19">
        <v>-6836966</v>
      </c>
      <c r="Z26" s="20">
        <v>108.68</v>
      </c>
      <c r="AA26" s="21">
        <v>-6291000</v>
      </c>
    </row>
    <row r="27" spans="1:27" ht="13.5">
      <c r="A27" s="23" t="s">
        <v>51</v>
      </c>
      <c r="B27" s="24"/>
      <c r="C27" s="25">
        <f aca="true" t="shared" si="1" ref="C27:Y27">SUM(C21:C26)</f>
        <v>-35388441</v>
      </c>
      <c r="D27" s="25">
        <f>SUM(D21:D26)</f>
        <v>0</v>
      </c>
      <c r="E27" s="26">
        <f t="shared" si="1"/>
        <v>-20279000</v>
      </c>
      <c r="F27" s="27">
        <f t="shared" si="1"/>
        <v>-6291000</v>
      </c>
      <c r="G27" s="27">
        <f t="shared" si="1"/>
        <v>-6744883</v>
      </c>
      <c r="H27" s="27">
        <f t="shared" si="1"/>
        <v>-2293354</v>
      </c>
      <c r="I27" s="27">
        <f t="shared" si="1"/>
        <v>-1320151</v>
      </c>
      <c r="J27" s="27">
        <f t="shared" si="1"/>
        <v>-10358388</v>
      </c>
      <c r="K27" s="27">
        <f t="shared" si="1"/>
        <v>-911793</v>
      </c>
      <c r="L27" s="27">
        <f t="shared" si="1"/>
        <v>0</v>
      </c>
      <c r="M27" s="27">
        <f t="shared" si="1"/>
        <v>-311375</v>
      </c>
      <c r="N27" s="27">
        <f t="shared" si="1"/>
        <v>-1223168</v>
      </c>
      <c r="O27" s="27">
        <f t="shared" si="1"/>
        <v>0</v>
      </c>
      <c r="P27" s="27">
        <f t="shared" si="1"/>
        <v>0</v>
      </c>
      <c r="Q27" s="27">
        <f t="shared" si="1"/>
        <v>-1546410</v>
      </c>
      <c r="R27" s="27">
        <f t="shared" si="1"/>
        <v>-1546410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-13127966</v>
      </c>
      <c r="X27" s="27">
        <f t="shared" si="1"/>
        <v>-6291000</v>
      </c>
      <c r="Y27" s="27">
        <f t="shared" si="1"/>
        <v>-6836966</v>
      </c>
      <c r="Z27" s="28">
        <f>+IF(X27&lt;&gt;0,+(Y27/X27)*100,0)</f>
        <v>108.67852487680814</v>
      </c>
      <c r="AA27" s="29">
        <f>SUM(AA21:AA26)</f>
        <v>-6291000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735225</v>
      </c>
      <c r="D38" s="31">
        <f>+D17+D27+D36</f>
        <v>0</v>
      </c>
      <c r="E38" s="32">
        <f t="shared" si="3"/>
        <v>-485531</v>
      </c>
      <c r="F38" s="33">
        <f t="shared" si="3"/>
        <v>-3930999</v>
      </c>
      <c r="G38" s="33">
        <f t="shared" si="3"/>
        <v>8551022</v>
      </c>
      <c r="H38" s="33">
        <f t="shared" si="3"/>
        <v>-3687430</v>
      </c>
      <c r="I38" s="33">
        <f t="shared" si="3"/>
        <v>-3659865</v>
      </c>
      <c r="J38" s="33">
        <f t="shared" si="3"/>
        <v>1203727</v>
      </c>
      <c r="K38" s="33">
        <f t="shared" si="3"/>
        <v>-1300468</v>
      </c>
      <c r="L38" s="33">
        <f t="shared" si="3"/>
        <v>702370</v>
      </c>
      <c r="M38" s="33">
        <f t="shared" si="3"/>
        <v>-975057</v>
      </c>
      <c r="N38" s="33">
        <f t="shared" si="3"/>
        <v>-1573155</v>
      </c>
      <c r="O38" s="33">
        <f t="shared" si="3"/>
        <v>-175441</v>
      </c>
      <c r="P38" s="33">
        <f t="shared" si="3"/>
        <v>159838</v>
      </c>
      <c r="Q38" s="33">
        <f t="shared" si="3"/>
        <v>75395</v>
      </c>
      <c r="R38" s="33">
        <f t="shared" si="3"/>
        <v>59792</v>
      </c>
      <c r="S38" s="33">
        <f t="shared" si="3"/>
        <v>-260233</v>
      </c>
      <c r="T38" s="33">
        <f t="shared" si="3"/>
        <v>402075</v>
      </c>
      <c r="U38" s="33">
        <f t="shared" si="3"/>
        <v>0</v>
      </c>
      <c r="V38" s="33">
        <f t="shared" si="3"/>
        <v>141842</v>
      </c>
      <c r="W38" s="33">
        <f t="shared" si="3"/>
        <v>-167794</v>
      </c>
      <c r="X38" s="33">
        <f t="shared" si="3"/>
        <v>-3930999</v>
      </c>
      <c r="Y38" s="33">
        <f t="shared" si="3"/>
        <v>3763205</v>
      </c>
      <c r="Z38" s="34">
        <f>+IF(X38&lt;&gt;0,+(Y38/X38)*100,0)</f>
        <v>-95.7315176116809</v>
      </c>
      <c r="AA38" s="35">
        <f>+AA17+AA27+AA36</f>
        <v>-3930999</v>
      </c>
    </row>
    <row r="39" spans="1:27" ht="13.5">
      <c r="A39" s="22" t="s">
        <v>59</v>
      </c>
      <c r="B39" s="16"/>
      <c r="C39" s="31">
        <v>383511</v>
      </c>
      <c r="D39" s="31"/>
      <c r="E39" s="32">
        <v>1200000</v>
      </c>
      <c r="F39" s="33">
        <v>1118736</v>
      </c>
      <c r="G39" s="33">
        <v>835101</v>
      </c>
      <c r="H39" s="33">
        <v>9386123</v>
      </c>
      <c r="I39" s="33">
        <v>5698693</v>
      </c>
      <c r="J39" s="33">
        <v>835101</v>
      </c>
      <c r="K39" s="33">
        <v>2038828</v>
      </c>
      <c r="L39" s="33">
        <v>738360</v>
      </c>
      <c r="M39" s="33">
        <v>1440730</v>
      </c>
      <c r="N39" s="33">
        <v>2038828</v>
      </c>
      <c r="O39" s="33">
        <v>465673</v>
      </c>
      <c r="P39" s="33">
        <v>290232</v>
      </c>
      <c r="Q39" s="33">
        <v>450070</v>
      </c>
      <c r="R39" s="33">
        <v>465673</v>
      </c>
      <c r="S39" s="33">
        <v>525465</v>
      </c>
      <c r="T39" s="33">
        <v>265232</v>
      </c>
      <c r="U39" s="33"/>
      <c r="V39" s="33">
        <v>525465</v>
      </c>
      <c r="W39" s="33">
        <v>835101</v>
      </c>
      <c r="X39" s="33">
        <v>1118736</v>
      </c>
      <c r="Y39" s="33">
        <v>-283635</v>
      </c>
      <c r="Z39" s="34">
        <v>-25.35</v>
      </c>
      <c r="AA39" s="35">
        <v>1118736</v>
      </c>
    </row>
    <row r="40" spans="1:27" ht="13.5">
      <c r="A40" s="41" t="s">
        <v>60</v>
      </c>
      <c r="B40" s="42"/>
      <c r="C40" s="43">
        <v>1118736</v>
      </c>
      <c r="D40" s="43"/>
      <c r="E40" s="44">
        <v>714469</v>
      </c>
      <c r="F40" s="45">
        <v>-2812263</v>
      </c>
      <c r="G40" s="45">
        <v>9386123</v>
      </c>
      <c r="H40" s="45">
        <v>5698693</v>
      </c>
      <c r="I40" s="45">
        <v>2038828</v>
      </c>
      <c r="J40" s="45">
        <v>2038828</v>
      </c>
      <c r="K40" s="45">
        <v>738360</v>
      </c>
      <c r="L40" s="45">
        <v>1440730</v>
      </c>
      <c r="M40" s="45">
        <v>465673</v>
      </c>
      <c r="N40" s="45">
        <v>465673</v>
      </c>
      <c r="O40" s="45">
        <v>290232</v>
      </c>
      <c r="P40" s="45">
        <v>450070</v>
      </c>
      <c r="Q40" s="45">
        <v>525465</v>
      </c>
      <c r="R40" s="45">
        <v>290232</v>
      </c>
      <c r="S40" s="45">
        <v>265232</v>
      </c>
      <c r="T40" s="45">
        <v>667307</v>
      </c>
      <c r="U40" s="45"/>
      <c r="V40" s="45">
        <v>667307</v>
      </c>
      <c r="W40" s="45">
        <v>667307</v>
      </c>
      <c r="X40" s="45">
        <v>-2812263</v>
      </c>
      <c r="Y40" s="45">
        <v>3479570</v>
      </c>
      <c r="Z40" s="46">
        <v>-123.73</v>
      </c>
      <c r="AA40" s="47">
        <v>-2812263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9230375</v>
      </c>
      <c r="D6" s="17"/>
      <c r="E6" s="18">
        <v>15050000</v>
      </c>
      <c r="F6" s="19">
        <v>15050000</v>
      </c>
      <c r="G6" s="19">
        <v>230299</v>
      </c>
      <c r="H6" s="19">
        <v>18045297</v>
      </c>
      <c r="I6" s="19">
        <v>488695</v>
      </c>
      <c r="J6" s="19">
        <v>18764291</v>
      </c>
      <c r="K6" s="19">
        <v>479379</v>
      </c>
      <c r="L6" s="19">
        <v>481527</v>
      </c>
      <c r="M6" s="19">
        <v>486782</v>
      </c>
      <c r="N6" s="19">
        <v>1447688</v>
      </c>
      <c r="O6" s="19">
        <v>505217</v>
      </c>
      <c r="P6" s="19">
        <v>391805</v>
      </c>
      <c r="Q6" s="19">
        <v>460934</v>
      </c>
      <c r="R6" s="19">
        <v>1357956</v>
      </c>
      <c r="S6" s="19">
        <v>388018</v>
      </c>
      <c r="T6" s="19">
        <v>506215</v>
      </c>
      <c r="U6" s="19">
        <v>376604</v>
      </c>
      <c r="V6" s="19">
        <v>1270837</v>
      </c>
      <c r="W6" s="19">
        <v>22840772</v>
      </c>
      <c r="X6" s="19">
        <v>15050000</v>
      </c>
      <c r="Y6" s="19">
        <v>7790772</v>
      </c>
      <c r="Z6" s="20">
        <v>51.77</v>
      </c>
      <c r="AA6" s="21">
        <v>15050000</v>
      </c>
    </row>
    <row r="7" spans="1:27" ht="13.5">
      <c r="A7" s="22" t="s">
        <v>34</v>
      </c>
      <c r="B7" s="16"/>
      <c r="C7" s="17">
        <v>8256899</v>
      </c>
      <c r="D7" s="17"/>
      <c r="E7" s="18">
        <v>7152800</v>
      </c>
      <c r="F7" s="19">
        <v>7152800</v>
      </c>
      <c r="G7" s="19">
        <v>669741</v>
      </c>
      <c r="H7" s="19">
        <v>800238</v>
      </c>
      <c r="I7" s="19">
        <v>766058</v>
      </c>
      <c r="J7" s="19">
        <v>2236037</v>
      </c>
      <c r="K7" s="19">
        <v>509734</v>
      </c>
      <c r="L7" s="19">
        <v>593889</v>
      </c>
      <c r="M7" s="19">
        <v>495679</v>
      </c>
      <c r="N7" s="19">
        <v>1599302</v>
      </c>
      <c r="O7" s="19">
        <v>466947</v>
      </c>
      <c r="P7" s="19">
        <v>592310</v>
      </c>
      <c r="Q7" s="19">
        <v>681816</v>
      </c>
      <c r="R7" s="19">
        <v>1741073</v>
      </c>
      <c r="S7" s="19">
        <v>368716</v>
      </c>
      <c r="T7" s="19">
        <v>333228</v>
      </c>
      <c r="U7" s="19">
        <v>729312</v>
      </c>
      <c r="V7" s="19">
        <v>1431256</v>
      </c>
      <c r="W7" s="19">
        <v>7007668</v>
      </c>
      <c r="X7" s="19">
        <v>7152800</v>
      </c>
      <c r="Y7" s="19">
        <v>-145132</v>
      </c>
      <c r="Z7" s="20">
        <v>-2.03</v>
      </c>
      <c r="AA7" s="21">
        <v>7152800</v>
      </c>
    </row>
    <row r="8" spans="1:27" ht="13.5">
      <c r="A8" s="22" t="s">
        <v>35</v>
      </c>
      <c r="B8" s="16"/>
      <c r="C8" s="17">
        <v>10863603</v>
      </c>
      <c r="D8" s="17"/>
      <c r="E8" s="18">
        <v>2305100</v>
      </c>
      <c r="F8" s="19">
        <v>2305100</v>
      </c>
      <c r="G8" s="19">
        <v>69813</v>
      </c>
      <c r="H8" s="19">
        <v>204290</v>
      </c>
      <c r="I8" s="19">
        <v>225569</v>
      </c>
      <c r="J8" s="19">
        <v>499672</v>
      </c>
      <c r="K8" s="19">
        <v>6249870</v>
      </c>
      <c r="L8" s="19">
        <v>3993805</v>
      </c>
      <c r="M8" s="19">
        <v>792</v>
      </c>
      <c r="N8" s="19">
        <v>10244467</v>
      </c>
      <c r="O8" s="19">
        <v>86759</v>
      </c>
      <c r="P8" s="19">
        <v>10105476</v>
      </c>
      <c r="Q8" s="19">
        <v>46683</v>
      </c>
      <c r="R8" s="19">
        <v>10238918</v>
      </c>
      <c r="S8" s="19">
        <v>59208</v>
      </c>
      <c r="T8" s="19">
        <v>20562979</v>
      </c>
      <c r="U8" s="19">
        <v>22644389</v>
      </c>
      <c r="V8" s="19">
        <v>43266576</v>
      </c>
      <c r="W8" s="19">
        <v>64249633</v>
      </c>
      <c r="X8" s="19">
        <v>2305100</v>
      </c>
      <c r="Y8" s="19">
        <v>61944533</v>
      </c>
      <c r="Z8" s="20">
        <v>2687.28</v>
      </c>
      <c r="AA8" s="21">
        <v>2305100</v>
      </c>
    </row>
    <row r="9" spans="1:27" ht="13.5">
      <c r="A9" s="22" t="s">
        <v>36</v>
      </c>
      <c r="B9" s="16"/>
      <c r="C9" s="17">
        <v>211587776</v>
      </c>
      <c r="D9" s="17"/>
      <c r="E9" s="18">
        <v>170808000</v>
      </c>
      <c r="F9" s="19">
        <v>170808000</v>
      </c>
      <c r="G9" s="19">
        <v>68564000</v>
      </c>
      <c r="H9" s="19">
        <v>2010000</v>
      </c>
      <c r="I9" s="19"/>
      <c r="J9" s="19">
        <v>70574000</v>
      </c>
      <c r="K9" s="19">
        <v>620000</v>
      </c>
      <c r="L9" s="19">
        <v>608000</v>
      </c>
      <c r="M9" s="19">
        <v>54818100</v>
      </c>
      <c r="N9" s="19">
        <v>56046100</v>
      </c>
      <c r="O9" s="19"/>
      <c r="P9" s="19"/>
      <c r="Q9" s="19">
        <v>41545000</v>
      </c>
      <c r="R9" s="19">
        <v>41545000</v>
      </c>
      <c r="S9" s="19"/>
      <c r="T9" s="19"/>
      <c r="U9" s="19"/>
      <c r="V9" s="19"/>
      <c r="W9" s="19">
        <v>168165100</v>
      </c>
      <c r="X9" s="19">
        <v>170808000</v>
      </c>
      <c r="Y9" s="19">
        <v>-2642900</v>
      </c>
      <c r="Z9" s="20">
        <v>-1.55</v>
      </c>
      <c r="AA9" s="21">
        <v>170808000</v>
      </c>
    </row>
    <row r="10" spans="1:27" ht="13.5">
      <c r="A10" s="22" t="s">
        <v>37</v>
      </c>
      <c r="B10" s="16"/>
      <c r="C10" s="17"/>
      <c r="D10" s="17"/>
      <c r="E10" s="18">
        <v>43764200</v>
      </c>
      <c r="F10" s="19">
        <v>43764200</v>
      </c>
      <c r="G10" s="19">
        <v>13011000</v>
      </c>
      <c r="H10" s="19"/>
      <c r="I10" s="19"/>
      <c r="J10" s="19">
        <v>13011000</v>
      </c>
      <c r="K10" s="19">
        <v>600000</v>
      </c>
      <c r="L10" s="19"/>
      <c r="M10" s="19">
        <v>17951000</v>
      </c>
      <c r="N10" s="19">
        <v>18551000</v>
      </c>
      <c r="O10" s="19"/>
      <c r="P10" s="19"/>
      <c r="Q10" s="19">
        <v>22374000</v>
      </c>
      <c r="R10" s="19">
        <v>22374000</v>
      </c>
      <c r="S10" s="19"/>
      <c r="T10" s="19"/>
      <c r="U10" s="19"/>
      <c r="V10" s="19"/>
      <c r="W10" s="19">
        <v>53936000</v>
      </c>
      <c r="X10" s="19">
        <v>43764200</v>
      </c>
      <c r="Y10" s="19">
        <v>10171800</v>
      </c>
      <c r="Z10" s="20">
        <v>23.24</v>
      </c>
      <c r="AA10" s="21">
        <v>43764200</v>
      </c>
    </row>
    <row r="11" spans="1:27" ht="13.5">
      <c r="A11" s="22" t="s">
        <v>38</v>
      </c>
      <c r="B11" s="16"/>
      <c r="C11" s="17">
        <v>5057162</v>
      </c>
      <c r="D11" s="17"/>
      <c r="E11" s="18">
        <v>5866700</v>
      </c>
      <c r="F11" s="19">
        <v>5866700</v>
      </c>
      <c r="G11" s="19">
        <v>224751</v>
      </c>
      <c r="H11" s="19">
        <v>670352</v>
      </c>
      <c r="I11" s="19">
        <v>1393378</v>
      </c>
      <c r="J11" s="19">
        <v>2288481</v>
      </c>
      <c r="K11" s="19">
        <v>314312</v>
      </c>
      <c r="L11" s="19">
        <v>1308757</v>
      </c>
      <c r="M11" s="19">
        <v>195864</v>
      </c>
      <c r="N11" s="19">
        <v>1818933</v>
      </c>
      <c r="O11" s="19">
        <v>337998</v>
      </c>
      <c r="P11" s="19">
        <v>120825</v>
      </c>
      <c r="Q11" s="19">
        <v>192762</v>
      </c>
      <c r="R11" s="19">
        <v>651585</v>
      </c>
      <c r="S11" s="19">
        <v>283693</v>
      </c>
      <c r="T11" s="19">
        <v>267116</v>
      </c>
      <c r="U11" s="19">
        <v>224751</v>
      </c>
      <c r="V11" s="19">
        <v>775560</v>
      </c>
      <c r="W11" s="19">
        <v>5534559</v>
      </c>
      <c r="X11" s="19">
        <v>5866700</v>
      </c>
      <c r="Y11" s="19">
        <v>-332141</v>
      </c>
      <c r="Z11" s="20">
        <v>-5.66</v>
      </c>
      <c r="AA11" s="21">
        <v>5866700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-147346309</v>
      </c>
      <c r="D14" s="17"/>
      <c r="E14" s="18">
        <v>-154310000</v>
      </c>
      <c r="F14" s="19">
        <v>-154310000</v>
      </c>
      <c r="G14" s="19">
        <v>-12434393</v>
      </c>
      <c r="H14" s="19">
        <v>-16886009</v>
      </c>
      <c r="I14" s="19">
        <v>-19977419</v>
      </c>
      <c r="J14" s="19">
        <v>-49297821</v>
      </c>
      <c r="K14" s="19">
        <v>-15868326</v>
      </c>
      <c r="L14" s="19">
        <v>-13608973</v>
      </c>
      <c r="M14" s="19">
        <v>-12952237</v>
      </c>
      <c r="N14" s="19">
        <v>-42429536</v>
      </c>
      <c r="O14" s="19">
        <v>-14111983</v>
      </c>
      <c r="P14" s="19">
        <v>-11634746</v>
      </c>
      <c r="Q14" s="19">
        <v>-15941299</v>
      </c>
      <c r="R14" s="19">
        <v>-41688028</v>
      </c>
      <c r="S14" s="19">
        <v>-14630299</v>
      </c>
      <c r="T14" s="19">
        <v>-13702804</v>
      </c>
      <c r="U14" s="19">
        <v>-17413540</v>
      </c>
      <c r="V14" s="19">
        <v>-45746643</v>
      </c>
      <c r="W14" s="19">
        <v>-179162028</v>
      </c>
      <c r="X14" s="19">
        <v>-154310000</v>
      </c>
      <c r="Y14" s="19">
        <v>-24852028</v>
      </c>
      <c r="Z14" s="20">
        <v>16.11</v>
      </c>
      <c r="AA14" s="21">
        <v>-154310000</v>
      </c>
    </row>
    <row r="15" spans="1:27" ht="13.5">
      <c r="A15" s="22" t="s">
        <v>42</v>
      </c>
      <c r="B15" s="16"/>
      <c r="C15" s="17">
        <v>-167037</v>
      </c>
      <c r="D15" s="17"/>
      <c r="E15" s="18">
        <v>-161000</v>
      </c>
      <c r="F15" s="19">
        <v>-161000</v>
      </c>
      <c r="G15" s="19">
        <v>-13941</v>
      </c>
      <c r="H15" s="19"/>
      <c r="I15" s="19">
        <v>-473</v>
      </c>
      <c r="J15" s="19">
        <v>-14414</v>
      </c>
      <c r="K15" s="19">
        <v>-30</v>
      </c>
      <c r="L15" s="19">
        <v>-758</v>
      </c>
      <c r="M15" s="19">
        <v>-503</v>
      </c>
      <c r="N15" s="19">
        <v>-1291</v>
      </c>
      <c r="O15" s="19">
        <v>-1791</v>
      </c>
      <c r="P15" s="19">
        <v>-14982</v>
      </c>
      <c r="Q15" s="19">
        <v>-13116</v>
      </c>
      <c r="R15" s="19">
        <v>-29889</v>
      </c>
      <c r="S15" s="19">
        <v>-44</v>
      </c>
      <c r="T15" s="19">
        <v>-47</v>
      </c>
      <c r="U15" s="19">
        <v>-31</v>
      </c>
      <c r="V15" s="19">
        <v>-122</v>
      </c>
      <c r="W15" s="19">
        <v>-45716</v>
      </c>
      <c r="X15" s="19">
        <v>-161000</v>
      </c>
      <c r="Y15" s="19">
        <v>115284</v>
      </c>
      <c r="Z15" s="20">
        <v>-71.6</v>
      </c>
      <c r="AA15" s="21">
        <v>-161000</v>
      </c>
    </row>
    <row r="16" spans="1:27" ht="13.5">
      <c r="A16" s="22" t="s">
        <v>43</v>
      </c>
      <c r="B16" s="16"/>
      <c r="C16" s="17">
        <v>-39120580</v>
      </c>
      <c r="D16" s="17"/>
      <c r="E16" s="18">
        <v>-9261000</v>
      </c>
      <c r="F16" s="19">
        <v>-9261000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-9261000</v>
      </c>
      <c r="Y16" s="19">
        <v>9261000</v>
      </c>
      <c r="Z16" s="20">
        <v>-100</v>
      </c>
      <c r="AA16" s="21">
        <v>-9261000</v>
      </c>
    </row>
    <row r="17" spans="1:27" ht="13.5">
      <c r="A17" s="23" t="s">
        <v>44</v>
      </c>
      <c r="B17" s="24"/>
      <c r="C17" s="25">
        <f aca="true" t="shared" si="0" ref="C17:Y17">SUM(C6:C16)</f>
        <v>58361889</v>
      </c>
      <c r="D17" s="25">
        <f>SUM(D6:D16)</f>
        <v>0</v>
      </c>
      <c r="E17" s="26">
        <f t="shared" si="0"/>
        <v>81214800</v>
      </c>
      <c r="F17" s="27">
        <f t="shared" si="0"/>
        <v>81214800</v>
      </c>
      <c r="G17" s="27">
        <f t="shared" si="0"/>
        <v>70321270</v>
      </c>
      <c r="H17" s="27">
        <f t="shared" si="0"/>
        <v>4844168</v>
      </c>
      <c r="I17" s="27">
        <f t="shared" si="0"/>
        <v>-17104192</v>
      </c>
      <c r="J17" s="27">
        <f t="shared" si="0"/>
        <v>58061246</v>
      </c>
      <c r="K17" s="27">
        <f t="shared" si="0"/>
        <v>-7095061</v>
      </c>
      <c r="L17" s="27">
        <f t="shared" si="0"/>
        <v>-6623753</v>
      </c>
      <c r="M17" s="27">
        <f t="shared" si="0"/>
        <v>60995477</v>
      </c>
      <c r="N17" s="27">
        <f t="shared" si="0"/>
        <v>47276663</v>
      </c>
      <c r="O17" s="27">
        <f t="shared" si="0"/>
        <v>-12716853</v>
      </c>
      <c r="P17" s="27">
        <f t="shared" si="0"/>
        <v>-439312</v>
      </c>
      <c r="Q17" s="27">
        <f t="shared" si="0"/>
        <v>49346780</v>
      </c>
      <c r="R17" s="27">
        <f t="shared" si="0"/>
        <v>36190615</v>
      </c>
      <c r="S17" s="27">
        <f t="shared" si="0"/>
        <v>-13530708</v>
      </c>
      <c r="T17" s="27">
        <f t="shared" si="0"/>
        <v>7966687</v>
      </c>
      <c r="U17" s="27">
        <f t="shared" si="0"/>
        <v>6561485</v>
      </c>
      <c r="V17" s="27">
        <f t="shared" si="0"/>
        <v>997464</v>
      </c>
      <c r="W17" s="27">
        <f t="shared" si="0"/>
        <v>142525988</v>
      </c>
      <c r="X17" s="27">
        <f t="shared" si="0"/>
        <v>81214800</v>
      </c>
      <c r="Y17" s="27">
        <f t="shared" si="0"/>
        <v>61311188</v>
      </c>
      <c r="Z17" s="28">
        <f>+IF(X17&lt;&gt;0,+(Y17/X17)*100,0)</f>
        <v>75.49262942222353</v>
      </c>
      <c r="AA17" s="29">
        <f>SUM(AA6:AA16)</f>
        <v>81214800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-45067698</v>
      </c>
      <c r="D26" s="17"/>
      <c r="E26" s="18">
        <v>-63279000</v>
      </c>
      <c r="F26" s="19">
        <v>-63279000</v>
      </c>
      <c r="G26" s="19">
        <v>-6389528</v>
      </c>
      <c r="H26" s="19">
        <v>-370993</v>
      </c>
      <c r="I26" s="19">
        <v>-8589125</v>
      </c>
      <c r="J26" s="19">
        <v>-15349646</v>
      </c>
      <c r="K26" s="19">
        <v>-3155793</v>
      </c>
      <c r="L26" s="19">
        <v>-2462716</v>
      </c>
      <c r="M26" s="19">
        <v>-3491094</v>
      </c>
      <c r="N26" s="19">
        <v>-9109603</v>
      </c>
      <c r="O26" s="19">
        <v>-311357</v>
      </c>
      <c r="P26" s="19">
        <v>-4446005</v>
      </c>
      <c r="Q26" s="19">
        <v>-3047563</v>
      </c>
      <c r="R26" s="19">
        <v>-7804925</v>
      </c>
      <c r="S26" s="19">
        <v>-2970954</v>
      </c>
      <c r="T26" s="19">
        <v>-6160558</v>
      </c>
      <c r="U26" s="19">
        <v>-11148278</v>
      </c>
      <c r="V26" s="19">
        <v>-20279790</v>
      </c>
      <c r="W26" s="19">
        <v>-52543964</v>
      </c>
      <c r="X26" s="19">
        <v>-63279000</v>
      </c>
      <c r="Y26" s="19">
        <v>10735036</v>
      </c>
      <c r="Z26" s="20">
        <v>-16.96</v>
      </c>
      <c r="AA26" s="21">
        <v>-63279000</v>
      </c>
    </row>
    <row r="27" spans="1:27" ht="13.5">
      <c r="A27" s="23" t="s">
        <v>51</v>
      </c>
      <c r="B27" s="24"/>
      <c r="C27" s="25">
        <f aca="true" t="shared" si="1" ref="C27:Y27">SUM(C21:C26)</f>
        <v>-45067698</v>
      </c>
      <c r="D27" s="25">
        <f>SUM(D21:D26)</f>
        <v>0</v>
      </c>
      <c r="E27" s="26">
        <f t="shared" si="1"/>
        <v>-63279000</v>
      </c>
      <c r="F27" s="27">
        <f t="shared" si="1"/>
        <v>-63279000</v>
      </c>
      <c r="G27" s="27">
        <f t="shared" si="1"/>
        <v>-6389528</v>
      </c>
      <c r="H27" s="27">
        <f t="shared" si="1"/>
        <v>-370993</v>
      </c>
      <c r="I27" s="27">
        <f t="shared" si="1"/>
        <v>-8589125</v>
      </c>
      <c r="J27" s="27">
        <f t="shared" si="1"/>
        <v>-15349646</v>
      </c>
      <c r="K27" s="27">
        <f t="shared" si="1"/>
        <v>-3155793</v>
      </c>
      <c r="L27" s="27">
        <f t="shared" si="1"/>
        <v>-2462716</v>
      </c>
      <c r="M27" s="27">
        <f t="shared" si="1"/>
        <v>-3491094</v>
      </c>
      <c r="N27" s="27">
        <f t="shared" si="1"/>
        <v>-9109603</v>
      </c>
      <c r="O27" s="27">
        <f t="shared" si="1"/>
        <v>-311357</v>
      </c>
      <c r="P27" s="27">
        <f t="shared" si="1"/>
        <v>-4446005</v>
      </c>
      <c r="Q27" s="27">
        <f t="shared" si="1"/>
        <v>-3047563</v>
      </c>
      <c r="R27" s="27">
        <f t="shared" si="1"/>
        <v>-7804925</v>
      </c>
      <c r="S27" s="27">
        <f t="shared" si="1"/>
        <v>-2970954</v>
      </c>
      <c r="T27" s="27">
        <f t="shared" si="1"/>
        <v>-6160558</v>
      </c>
      <c r="U27" s="27">
        <f t="shared" si="1"/>
        <v>-11148278</v>
      </c>
      <c r="V27" s="27">
        <f t="shared" si="1"/>
        <v>-20279790</v>
      </c>
      <c r="W27" s="27">
        <f t="shared" si="1"/>
        <v>-52543964</v>
      </c>
      <c r="X27" s="27">
        <f t="shared" si="1"/>
        <v>-63279000</v>
      </c>
      <c r="Y27" s="27">
        <f t="shared" si="1"/>
        <v>10735036</v>
      </c>
      <c r="Z27" s="28">
        <f>+IF(X27&lt;&gt;0,+(Y27/X27)*100,0)</f>
        <v>-16.96461069233079</v>
      </c>
      <c r="AA27" s="29">
        <f>SUM(AA21:AA26)</f>
        <v>-63279000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13294191</v>
      </c>
      <c r="D38" s="31">
        <f>+D17+D27+D36</f>
        <v>0</v>
      </c>
      <c r="E38" s="32">
        <f t="shared" si="3"/>
        <v>17935800</v>
      </c>
      <c r="F38" s="33">
        <f t="shared" si="3"/>
        <v>17935800</v>
      </c>
      <c r="G38" s="33">
        <f t="shared" si="3"/>
        <v>63931742</v>
      </c>
      <c r="H38" s="33">
        <f t="shared" si="3"/>
        <v>4473175</v>
      </c>
      <c r="I38" s="33">
        <f t="shared" si="3"/>
        <v>-25693317</v>
      </c>
      <c r="J38" s="33">
        <f t="shared" si="3"/>
        <v>42711600</v>
      </c>
      <c r="K38" s="33">
        <f t="shared" si="3"/>
        <v>-10250854</v>
      </c>
      <c r="L38" s="33">
        <f t="shared" si="3"/>
        <v>-9086469</v>
      </c>
      <c r="M38" s="33">
        <f t="shared" si="3"/>
        <v>57504383</v>
      </c>
      <c r="N38" s="33">
        <f t="shared" si="3"/>
        <v>38167060</v>
      </c>
      <c r="O38" s="33">
        <f t="shared" si="3"/>
        <v>-13028210</v>
      </c>
      <c r="P38" s="33">
        <f t="shared" si="3"/>
        <v>-4885317</v>
      </c>
      <c r="Q38" s="33">
        <f t="shared" si="3"/>
        <v>46299217</v>
      </c>
      <c r="R38" s="33">
        <f t="shared" si="3"/>
        <v>28385690</v>
      </c>
      <c r="S38" s="33">
        <f t="shared" si="3"/>
        <v>-16501662</v>
      </c>
      <c r="T38" s="33">
        <f t="shared" si="3"/>
        <v>1806129</v>
      </c>
      <c r="U38" s="33">
        <f t="shared" si="3"/>
        <v>-4586793</v>
      </c>
      <c r="V38" s="33">
        <f t="shared" si="3"/>
        <v>-19282326</v>
      </c>
      <c r="W38" s="33">
        <f t="shared" si="3"/>
        <v>89982024</v>
      </c>
      <c r="X38" s="33">
        <f t="shared" si="3"/>
        <v>17935800</v>
      </c>
      <c r="Y38" s="33">
        <f t="shared" si="3"/>
        <v>72046224</v>
      </c>
      <c r="Z38" s="34">
        <f>+IF(X38&lt;&gt;0,+(Y38/X38)*100,0)</f>
        <v>401.68949252333323</v>
      </c>
      <c r="AA38" s="35">
        <f>+AA17+AA27+AA36</f>
        <v>17935800</v>
      </c>
    </row>
    <row r="39" spans="1:27" ht="13.5">
      <c r="A39" s="22" t="s">
        <v>59</v>
      </c>
      <c r="B39" s="16"/>
      <c r="C39" s="31">
        <v>102752899</v>
      </c>
      <c r="D39" s="31"/>
      <c r="E39" s="32">
        <v>19546939</v>
      </c>
      <c r="F39" s="33">
        <v>19546939</v>
      </c>
      <c r="G39" s="33">
        <v>116037909</v>
      </c>
      <c r="H39" s="33">
        <v>179969651</v>
      </c>
      <c r="I39" s="33">
        <v>184442826</v>
      </c>
      <c r="J39" s="33">
        <v>116037909</v>
      </c>
      <c r="K39" s="33">
        <v>158749509</v>
      </c>
      <c r="L39" s="33">
        <v>148498655</v>
      </c>
      <c r="M39" s="33">
        <v>139412186</v>
      </c>
      <c r="N39" s="33">
        <v>158749509</v>
      </c>
      <c r="O39" s="33">
        <v>196916569</v>
      </c>
      <c r="P39" s="33">
        <v>183888359</v>
      </c>
      <c r="Q39" s="33">
        <v>179003042</v>
      </c>
      <c r="R39" s="33">
        <v>196916569</v>
      </c>
      <c r="S39" s="33">
        <v>225302259</v>
      </c>
      <c r="T39" s="33">
        <v>208800597</v>
      </c>
      <c r="U39" s="33">
        <v>210606726</v>
      </c>
      <c r="V39" s="33">
        <v>225302259</v>
      </c>
      <c r="W39" s="33">
        <v>116037909</v>
      </c>
      <c r="X39" s="33">
        <v>19546939</v>
      </c>
      <c r="Y39" s="33">
        <v>96490970</v>
      </c>
      <c r="Z39" s="34">
        <v>493.64</v>
      </c>
      <c r="AA39" s="35">
        <v>19546939</v>
      </c>
    </row>
    <row r="40" spans="1:27" ht="13.5">
      <c r="A40" s="41" t="s">
        <v>60</v>
      </c>
      <c r="B40" s="42"/>
      <c r="C40" s="43">
        <v>116047090</v>
      </c>
      <c r="D40" s="43"/>
      <c r="E40" s="44">
        <v>37482739</v>
      </c>
      <c r="F40" s="45">
        <v>37482739</v>
      </c>
      <c r="G40" s="45">
        <v>179969651</v>
      </c>
      <c r="H40" s="45">
        <v>184442826</v>
      </c>
      <c r="I40" s="45">
        <v>158749509</v>
      </c>
      <c r="J40" s="45">
        <v>158749509</v>
      </c>
      <c r="K40" s="45">
        <v>148498655</v>
      </c>
      <c r="L40" s="45">
        <v>139412186</v>
      </c>
      <c r="M40" s="45">
        <v>196916569</v>
      </c>
      <c r="N40" s="45">
        <v>196916569</v>
      </c>
      <c r="O40" s="45">
        <v>183888359</v>
      </c>
      <c r="P40" s="45">
        <v>179003042</v>
      </c>
      <c r="Q40" s="45">
        <v>225302259</v>
      </c>
      <c r="R40" s="45">
        <v>183888359</v>
      </c>
      <c r="S40" s="45">
        <v>208800597</v>
      </c>
      <c r="T40" s="45">
        <v>210606726</v>
      </c>
      <c r="U40" s="45">
        <v>206019933</v>
      </c>
      <c r="V40" s="45">
        <v>206019933</v>
      </c>
      <c r="W40" s="45">
        <v>206019933</v>
      </c>
      <c r="X40" s="45">
        <v>37482739</v>
      </c>
      <c r="Y40" s="45">
        <v>168537194</v>
      </c>
      <c r="Z40" s="46">
        <v>449.64</v>
      </c>
      <c r="AA40" s="47">
        <v>37482739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10494000</v>
      </c>
      <c r="F6" s="19">
        <v>10494000</v>
      </c>
      <c r="G6" s="19">
        <v>1565660</v>
      </c>
      <c r="H6" s="19">
        <v>798155</v>
      </c>
      <c r="I6" s="19">
        <v>1591515</v>
      </c>
      <c r="J6" s="19">
        <v>3955330</v>
      </c>
      <c r="K6" s="19">
        <v>765691</v>
      </c>
      <c r="L6" s="19">
        <v>705156</v>
      </c>
      <c r="M6" s="19">
        <v>474660</v>
      </c>
      <c r="N6" s="19">
        <v>1945507</v>
      </c>
      <c r="O6" s="19">
        <v>1497533</v>
      </c>
      <c r="P6" s="19">
        <v>15096010</v>
      </c>
      <c r="Q6" s="19">
        <v>711440</v>
      </c>
      <c r="R6" s="19">
        <v>17304983</v>
      </c>
      <c r="S6" s="19">
        <v>644268</v>
      </c>
      <c r="T6" s="19">
        <v>703436</v>
      </c>
      <c r="U6" s="19">
        <v>575024</v>
      </c>
      <c r="V6" s="19">
        <v>1922728</v>
      </c>
      <c r="W6" s="19">
        <v>25128548</v>
      </c>
      <c r="X6" s="19">
        <v>10494000</v>
      </c>
      <c r="Y6" s="19">
        <v>14634548</v>
      </c>
      <c r="Z6" s="20">
        <v>139.46</v>
      </c>
      <c r="AA6" s="21">
        <v>10494000</v>
      </c>
    </row>
    <row r="7" spans="1:27" ht="13.5">
      <c r="A7" s="22" t="s">
        <v>34</v>
      </c>
      <c r="B7" s="16"/>
      <c r="C7" s="17">
        <v>158654134</v>
      </c>
      <c r="D7" s="17"/>
      <c r="E7" s="18">
        <v>77278140</v>
      </c>
      <c r="F7" s="19">
        <v>77278140</v>
      </c>
      <c r="G7" s="19">
        <v>5215536</v>
      </c>
      <c r="H7" s="19">
        <v>6980788</v>
      </c>
      <c r="I7" s="19">
        <v>5250103</v>
      </c>
      <c r="J7" s="19">
        <v>17446427</v>
      </c>
      <c r="K7" s="19">
        <v>6608917</v>
      </c>
      <c r="L7" s="19">
        <v>6148746</v>
      </c>
      <c r="M7" s="19">
        <v>4008233</v>
      </c>
      <c r="N7" s="19">
        <v>16765896</v>
      </c>
      <c r="O7" s="19">
        <v>9671124</v>
      </c>
      <c r="P7" s="19">
        <v>11271420</v>
      </c>
      <c r="Q7" s="19">
        <v>7940568</v>
      </c>
      <c r="R7" s="19">
        <v>28883112</v>
      </c>
      <c r="S7" s="19">
        <v>7021627</v>
      </c>
      <c r="T7" s="19">
        <v>7708587</v>
      </c>
      <c r="U7" s="19">
        <v>6060218</v>
      </c>
      <c r="V7" s="19">
        <v>20790432</v>
      </c>
      <c r="W7" s="19">
        <v>83885867</v>
      </c>
      <c r="X7" s="19">
        <v>77278140</v>
      </c>
      <c r="Y7" s="19">
        <v>6607727</v>
      </c>
      <c r="Z7" s="20">
        <v>8.55</v>
      </c>
      <c r="AA7" s="21">
        <v>77278140</v>
      </c>
    </row>
    <row r="8" spans="1:27" ht="13.5">
      <c r="A8" s="22" t="s">
        <v>35</v>
      </c>
      <c r="B8" s="16"/>
      <c r="C8" s="17"/>
      <c r="D8" s="17"/>
      <c r="E8" s="18">
        <v>14800456</v>
      </c>
      <c r="F8" s="19">
        <v>14411735</v>
      </c>
      <c r="G8" s="19">
        <v>421145</v>
      </c>
      <c r="H8" s="19">
        <v>212038</v>
      </c>
      <c r="I8" s="19">
        <v>408675</v>
      </c>
      <c r="J8" s="19">
        <v>1041858</v>
      </c>
      <c r="K8" s="19">
        <v>358200</v>
      </c>
      <c r="L8" s="19">
        <v>194595</v>
      </c>
      <c r="M8" s="19">
        <v>283825</v>
      </c>
      <c r="N8" s="19">
        <v>836620</v>
      </c>
      <c r="O8" s="19">
        <v>295221</v>
      </c>
      <c r="P8" s="19">
        <v>111652</v>
      </c>
      <c r="Q8" s="19">
        <v>1085442</v>
      </c>
      <c r="R8" s="19">
        <v>1492315</v>
      </c>
      <c r="S8" s="19">
        <v>164811</v>
      </c>
      <c r="T8" s="19">
        <v>223454</v>
      </c>
      <c r="U8" s="19">
        <v>863702</v>
      </c>
      <c r="V8" s="19">
        <v>1251967</v>
      </c>
      <c r="W8" s="19">
        <v>4622760</v>
      </c>
      <c r="X8" s="19">
        <v>14411735</v>
      </c>
      <c r="Y8" s="19">
        <v>-9788975</v>
      </c>
      <c r="Z8" s="20">
        <v>-67.92</v>
      </c>
      <c r="AA8" s="21">
        <v>14411735</v>
      </c>
    </row>
    <row r="9" spans="1:27" ht="13.5">
      <c r="A9" s="22" t="s">
        <v>36</v>
      </c>
      <c r="B9" s="16"/>
      <c r="C9" s="17">
        <v>56964000</v>
      </c>
      <c r="D9" s="17"/>
      <c r="E9" s="18">
        <v>42470000</v>
      </c>
      <c r="F9" s="19">
        <v>42470000</v>
      </c>
      <c r="G9" s="19">
        <v>16358000</v>
      </c>
      <c r="H9" s="19">
        <v>250000</v>
      </c>
      <c r="I9" s="19">
        <v>1810000</v>
      </c>
      <c r="J9" s="19">
        <v>18418000</v>
      </c>
      <c r="K9" s="19"/>
      <c r="L9" s="19">
        <v>450000</v>
      </c>
      <c r="M9" s="19">
        <v>13087000</v>
      </c>
      <c r="N9" s="19">
        <v>13537000</v>
      </c>
      <c r="O9" s="19"/>
      <c r="P9" s="19">
        <v>300000</v>
      </c>
      <c r="Q9" s="19">
        <v>9815000</v>
      </c>
      <c r="R9" s="19">
        <v>10115000</v>
      </c>
      <c r="S9" s="19">
        <v>1000000</v>
      </c>
      <c r="T9" s="19"/>
      <c r="U9" s="19"/>
      <c r="V9" s="19">
        <v>1000000</v>
      </c>
      <c r="W9" s="19">
        <v>43070000</v>
      </c>
      <c r="X9" s="19">
        <v>42470000</v>
      </c>
      <c r="Y9" s="19">
        <v>600000</v>
      </c>
      <c r="Z9" s="20">
        <v>1.41</v>
      </c>
      <c r="AA9" s="21">
        <v>42470000</v>
      </c>
    </row>
    <row r="10" spans="1:27" ht="13.5">
      <c r="A10" s="22" t="s">
        <v>37</v>
      </c>
      <c r="B10" s="16"/>
      <c r="C10" s="17"/>
      <c r="D10" s="17"/>
      <c r="E10" s="18">
        <v>40617000</v>
      </c>
      <c r="F10" s="19">
        <v>40617000</v>
      </c>
      <c r="G10" s="19">
        <v>10867000</v>
      </c>
      <c r="H10" s="19">
        <v>3000000</v>
      </c>
      <c r="I10" s="19">
        <v>3000000</v>
      </c>
      <c r="J10" s="19">
        <v>16867000</v>
      </c>
      <c r="K10" s="19">
        <v>3000000</v>
      </c>
      <c r="L10" s="19">
        <v>3000000</v>
      </c>
      <c r="M10" s="19"/>
      <c r="N10" s="19">
        <v>6000000</v>
      </c>
      <c r="O10" s="19">
        <v>10515000</v>
      </c>
      <c r="P10" s="19"/>
      <c r="Q10" s="19">
        <v>7235000</v>
      </c>
      <c r="R10" s="19">
        <v>17750000</v>
      </c>
      <c r="S10" s="19"/>
      <c r="T10" s="19"/>
      <c r="U10" s="19"/>
      <c r="V10" s="19"/>
      <c r="W10" s="19">
        <v>40617000</v>
      </c>
      <c r="X10" s="19">
        <v>40617000</v>
      </c>
      <c r="Y10" s="19"/>
      <c r="Z10" s="20"/>
      <c r="AA10" s="21">
        <v>40617000</v>
      </c>
    </row>
    <row r="11" spans="1:27" ht="13.5">
      <c r="A11" s="22" t="s">
        <v>38</v>
      </c>
      <c r="B11" s="16"/>
      <c r="C11" s="17">
        <v>299414</v>
      </c>
      <c r="D11" s="17"/>
      <c r="E11" s="18">
        <v>27665292</v>
      </c>
      <c r="F11" s="19">
        <v>27665292</v>
      </c>
      <c r="G11" s="19">
        <v>216001</v>
      </c>
      <c r="H11" s="19">
        <v>130472</v>
      </c>
      <c r="I11" s="19">
        <v>269261</v>
      </c>
      <c r="J11" s="19">
        <v>615734</v>
      </c>
      <c r="K11" s="19"/>
      <c r="L11" s="19">
        <v>100466</v>
      </c>
      <c r="M11" s="19">
        <v>35915</v>
      </c>
      <c r="N11" s="19">
        <v>136381</v>
      </c>
      <c r="O11" s="19">
        <v>962599</v>
      </c>
      <c r="P11" s="19">
        <v>536200</v>
      </c>
      <c r="Q11" s="19">
        <v>80746</v>
      </c>
      <c r="R11" s="19">
        <v>1579545</v>
      </c>
      <c r="S11" s="19">
        <v>175594</v>
      </c>
      <c r="T11" s="19">
        <v>138571</v>
      </c>
      <c r="U11" s="19">
        <v>117490</v>
      </c>
      <c r="V11" s="19">
        <v>431655</v>
      </c>
      <c r="W11" s="19">
        <v>2763315</v>
      </c>
      <c r="X11" s="19">
        <v>27665292</v>
      </c>
      <c r="Y11" s="19">
        <v>-24901977</v>
      </c>
      <c r="Z11" s="20">
        <v>-90.01</v>
      </c>
      <c r="AA11" s="21">
        <v>27665292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-186965770</v>
      </c>
      <c r="D14" s="17"/>
      <c r="E14" s="18">
        <v>-216216205</v>
      </c>
      <c r="F14" s="19">
        <v>-215528000</v>
      </c>
      <c r="G14" s="19">
        <v>-24058864</v>
      </c>
      <c r="H14" s="19">
        <v>-9507200</v>
      </c>
      <c r="I14" s="19">
        <v>-9698944</v>
      </c>
      <c r="J14" s="19">
        <v>-43265008</v>
      </c>
      <c r="K14" s="19">
        <v>-12023154</v>
      </c>
      <c r="L14" s="19">
        <v>-10994240</v>
      </c>
      <c r="M14" s="19">
        <v>-25023769</v>
      </c>
      <c r="N14" s="19">
        <v>-48041163</v>
      </c>
      <c r="O14" s="19">
        <v>-18670735</v>
      </c>
      <c r="P14" s="19">
        <v>-11553704</v>
      </c>
      <c r="Q14" s="19">
        <v>-17038945</v>
      </c>
      <c r="R14" s="19">
        <v>-47263384</v>
      </c>
      <c r="S14" s="19">
        <v>-9051168</v>
      </c>
      <c r="T14" s="19">
        <v>-14659511</v>
      </c>
      <c r="U14" s="19">
        <v>-8589442</v>
      </c>
      <c r="V14" s="19">
        <v>-32300121</v>
      </c>
      <c r="W14" s="19">
        <v>-170869676</v>
      </c>
      <c r="X14" s="19">
        <v>-215528000</v>
      </c>
      <c r="Y14" s="19">
        <v>44658324</v>
      </c>
      <c r="Z14" s="20">
        <v>-20.72</v>
      </c>
      <c r="AA14" s="21">
        <v>-215528000</v>
      </c>
    </row>
    <row r="15" spans="1:27" ht="13.5">
      <c r="A15" s="22" t="s">
        <v>42</v>
      </c>
      <c r="B15" s="16"/>
      <c r="C15" s="17">
        <v>-8926686</v>
      </c>
      <c r="D15" s="17"/>
      <c r="E15" s="18">
        <v>-1611192</v>
      </c>
      <c r="F15" s="19">
        <v>-1611192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-1611192</v>
      </c>
      <c r="Y15" s="19">
        <v>1611192</v>
      </c>
      <c r="Z15" s="20">
        <v>-100</v>
      </c>
      <c r="AA15" s="21">
        <v>-1611192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20025092</v>
      </c>
      <c r="D17" s="25">
        <f>SUM(D6:D16)</f>
        <v>0</v>
      </c>
      <c r="E17" s="26">
        <f t="shared" si="0"/>
        <v>-4502509</v>
      </c>
      <c r="F17" s="27">
        <f t="shared" si="0"/>
        <v>-4203025</v>
      </c>
      <c r="G17" s="27">
        <f t="shared" si="0"/>
        <v>10584478</v>
      </c>
      <c r="H17" s="27">
        <f t="shared" si="0"/>
        <v>1864253</v>
      </c>
      <c r="I17" s="27">
        <f t="shared" si="0"/>
        <v>2630610</v>
      </c>
      <c r="J17" s="27">
        <f t="shared" si="0"/>
        <v>15079341</v>
      </c>
      <c r="K17" s="27">
        <f t="shared" si="0"/>
        <v>-1290346</v>
      </c>
      <c r="L17" s="27">
        <f t="shared" si="0"/>
        <v>-395277</v>
      </c>
      <c r="M17" s="27">
        <f t="shared" si="0"/>
        <v>-7134136</v>
      </c>
      <c r="N17" s="27">
        <f t="shared" si="0"/>
        <v>-8819759</v>
      </c>
      <c r="O17" s="27">
        <f t="shared" si="0"/>
        <v>4270742</v>
      </c>
      <c r="P17" s="27">
        <f t="shared" si="0"/>
        <v>15761578</v>
      </c>
      <c r="Q17" s="27">
        <f t="shared" si="0"/>
        <v>9829251</v>
      </c>
      <c r="R17" s="27">
        <f t="shared" si="0"/>
        <v>29861571</v>
      </c>
      <c r="S17" s="27">
        <f t="shared" si="0"/>
        <v>-44868</v>
      </c>
      <c r="T17" s="27">
        <f t="shared" si="0"/>
        <v>-5885463</v>
      </c>
      <c r="U17" s="27">
        <f t="shared" si="0"/>
        <v>-973008</v>
      </c>
      <c r="V17" s="27">
        <f t="shared" si="0"/>
        <v>-6903339</v>
      </c>
      <c r="W17" s="27">
        <f t="shared" si="0"/>
        <v>29217814</v>
      </c>
      <c r="X17" s="27">
        <f t="shared" si="0"/>
        <v>-4203025</v>
      </c>
      <c r="Y17" s="27">
        <f t="shared" si="0"/>
        <v>33420839</v>
      </c>
      <c r="Z17" s="28">
        <f>+IF(X17&lt;&gt;0,+(Y17/X17)*100,0)</f>
        <v>-795.1615562600746</v>
      </c>
      <c r="AA17" s="29">
        <f>SUM(AA6:AA16)</f>
        <v>-4203025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49200000</v>
      </c>
      <c r="F22" s="36">
        <v>49200000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49200000</v>
      </c>
      <c r="Y22" s="19">
        <v>-49200000</v>
      </c>
      <c r="Z22" s="20">
        <v>-100</v>
      </c>
      <c r="AA22" s="21">
        <v>49200000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-19913803</v>
      </c>
      <c r="D26" s="17"/>
      <c r="E26" s="18">
        <v>-42917904</v>
      </c>
      <c r="F26" s="19">
        <v>-42917000</v>
      </c>
      <c r="G26" s="19">
        <v>-3037729</v>
      </c>
      <c r="H26" s="19">
        <v>-6639164</v>
      </c>
      <c r="I26" s="19"/>
      <c r="J26" s="19">
        <v>-9676893</v>
      </c>
      <c r="K26" s="19">
        <v>-3264184</v>
      </c>
      <c r="L26" s="19">
        <v>-2632227</v>
      </c>
      <c r="M26" s="19">
        <v>-2379364</v>
      </c>
      <c r="N26" s="19">
        <v>-8275775</v>
      </c>
      <c r="O26" s="19">
        <v>-2105880</v>
      </c>
      <c r="P26" s="19">
        <v>-334748</v>
      </c>
      <c r="Q26" s="19">
        <v>-4104243</v>
      </c>
      <c r="R26" s="19">
        <v>-6544871</v>
      </c>
      <c r="S26" s="19"/>
      <c r="T26" s="19">
        <v>-3420788</v>
      </c>
      <c r="U26" s="19">
        <v>-2304243</v>
      </c>
      <c r="V26" s="19">
        <v>-5725031</v>
      </c>
      <c r="W26" s="19">
        <v>-30222570</v>
      </c>
      <c r="X26" s="19">
        <v>-42917000</v>
      </c>
      <c r="Y26" s="19">
        <v>12694430</v>
      </c>
      <c r="Z26" s="20">
        <v>-29.58</v>
      </c>
      <c r="AA26" s="21">
        <v>-42917000</v>
      </c>
    </row>
    <row r="27" spans="1:27" ht="13.5">
      <c r="A27" s="23" t="s">
        <v>51</v>
      </c>
      <c r="B27" s="24"/>
      <c r="C27" s="25">
        <f aca="true" t="shared" si="1" ref="C27:Y27">SUM(C21:C26)</f>
        <v>-19913803</v>
      </c>
      <c r="D27" s="25">
        <f>SUM(D21:D26)</f>
        <v>0</v>
      </c>
      <c r="E27" s="26">
        <f t="shared" si="1"/>
        <v>6282096</v>
      </c>
      <c r="F27" s="27">
        <f t="shared" si="1"/>
        <v>6283000</v>
      </c>
      <c r="G27" s="27">
        <f t="shared" si="1"/>
        <v>-3037729</v>
      </c>
      <c r="H27" s="27">
        <f t="shared" si="1"/>
        <v>-6639164</v>
      </c>
      <c r="I27" s="27">
        <f t="shared" si="1"/>
        <v>0</v>
      </c>
      <c r="J27" s="27">
        <f t="shared" si="1"/>
        <v>-9676893</v>
      </c>
      <c r="K27" s="27">
        <f t="shared" si="1"/>
        <v>-3264184</v>
      </c>
      <c r="L27" s="27">
        <f t="shared" si="1"/>
        <v>-2632227</v>
      </c>
      <c r="M27" s="27">
        <f t="shared" si="1"/>
        <v>-2379364</v>
      </c>
      <c r="N27" s="27">
        <f t="shared" si="1"/>
        <v>-8275775</v>
      </c>
      <c r="O27" s="27">
        <f t="shared" si="1"/>
        <v>-2105880</v>
      </c>
      <c r="P27" s="27">
        <f t="shared" si="1"/>
        <v>-334748</v>
      </c>
      <c r="Q27" s="27">
        <f t="shared" si="1"/>
        <v>-4104243</v>
      </c>
      <c r="R27" s="27">
        <f t="shared" si="1"/>
        <v>-6544871</v>
      </c>
      <c r="S27" s="27">
        <f t="shared" si="1"/>
        <v>0</v>
      </c>
      <c r="T27" s="27">
        <f t="shared" si="1"/>
        <v>-3420788</v>
      </c>
      <c r="U27" s="27">
        <f t="shared" si="1"/>
        <v>-2304243</v>
      </c>
      <c r="V27" s="27">
        <f t="shared" si="1"/>
        <v>-5725031</v>
      </c>
      <c r="W27" s="27">
        <f t="shared" si="1"/>
        <v>-30222570</v>
      </c>
      <c r="X27" s="27">
        <f t="shared" si="1"/>
        <v>6283000</v>
      </c>
      <c r="Y27" s="27">
        <f t="shared" si="1"/>
        <v>-36505570</v>
      </c>
      <c r="Z27" s="28">
        <f>+IF(X27&lt;&gt;0,+(Y27/X27)*100,0)</f>
        <v>-581.0213273913736</v>
      </c>
      <c r="AA27" s="29">
        <f>SUM(AA21:AA26)</f>
        <v>6283000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120000</v>
      </c>
      <c r="F33" s="19">
        <v>120000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120000</v>
      </c>
      <c r="Y33" s="19">
        <v>-120000</v>
      </c>
      <c r="Z33" s="20">
        <v>-100</v>
      </c>
      <c r="AA33" s="21">
        <v>120000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120000</v>
      </c>
      <c r="F36" s="27">
        <f t="shared" si="2"/>
        <v>120000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120000</v>
      </c>
      <c r="Y36" s="27">
        <f t="shared" si="2"/>
        <v>-120000</v>
      </c>
      <c r="Z36" s="28">
        <f>+IF(X36&lt;&gt;0,+(Y36/X36)*100,0)</f>
        <v>-100</v>
      </c>
      <c r="AA36" s="29">
        <f>SUM(AA31:AA35)</f>
        <v>120000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111289</v>
      </c>
      <c r="D38" s="31">
        <f>+D17+D27+D36</f>
        <v>0</v>
      </c>
      <c r="E38" s="32">
        <f t="shared" si="3"/>
        <v>1899587</v>
      </c>
      <c r="F38" s="33">
        <f t="shared" si="3"/>
        <v>2199975</v>
      </c>
      <c r="G38" s="33">
        <f t="shared" si="3"/>
        <v>7546749</v>
      </c>
      <c r="H38" s="33">
        <f t="shared" si="3"/>
        <v>-4774911</v>
      </c>
      <c r="I38" s="33">
        <f t="shared" si="3"/>
        <v>2630610</v>
      </c>
      <c r="J38" s="33">
        <f t="shared" si="3"/>
        <v>5402448</v>
      </c>
      <c r="K38" s="33">
        <f t="shared" si="3"/>
        <v>-4554530</v>
      </c>
      <c r="L38" s="33">
        <f t="shared" si="3"/>
        <v>-3027504</v>
      </c>
      <c r="M38" s="33">
        <f t="shared" si="3"/>
        <v>-9513500</v>
      </c>
      <c r="N38" s="33">
        <f t="shared" si="3"/>
        <v>-17095534</v>
      </c>
      <c r="O38" s="33">
        <f t="shared" si="3"/>
        <v>2164862</v>
      </c>
      <c r="P38" s="33">
        <f t="shared" si="3"/>
        <v>15426830</v>
      </c>
      <c r="Q38" s="33">
        <f t="shared" si="3"/>
        <v>5725008</v>
      </c>
      <c r="R38" s="33">
        <f t="shared" si="3"/>
        <v>23316700</v>
      </c>
      <c r="S38" s="33">
        <f t="shared" si="3"/>
        <v>-44868</v>
      </c>
      <c r="T38" s="33">
        <f t="shared" si="3"/>
        <v>-9306251</v>
      </c>
      <c r="U38" s="33">
        <f t="shared" si="3"/>
        <v>-3277251</v>
      </c>
      <c r="V38" s="33">
        <f t="shared" si="3"/>
        <v>-12628370</v>
      </c>
      <c r="W38" s="33">
        <f t="shared" si="3"/>
        <v>-1004756</v>
      </c>
      <c r="X38" s="33">
        <f t="shared" si="3"/>
        <v>2199975</v>
      </c>
      <c r="Y38" s="33">
        <f t="shared" si="3"/>
        <v>-3204731</v>
      </c>
      <c r="Z38" s="34">
        <f>+IF(X38&lt;&gt;0,+(Y38/X38)*100,0)</f>
        <v>-145.6712462641621</v>
      </c>
      <c r="AA38" s="35">
        <f>+AA17+AA27+AA36</f>
        <v>2199975</v>
      </c>
    </row>
    <row r="39" spans="1:27" ht="13.5">
      <c r="A39" s="22" t="s">
        <v>59</v>
      </c>
      <c r="B39" s="16"/>
      <c r="C39" s="31">
        <v>-389303</v>
      </c>
      <c r="D39" s="31"/>
      <c r="E39" s="32">
        <v>300000</v>
      </c>
      <c r="F39" s="33"/>
      <c r="G39" s="33">
        <v>-110085</v>
      </c>
      <c r="H39" s="33">
        <v>7436664</v>
      </c>
      <c r="I39" s="33">
        <v>2661753</v>
      </c>
      <c r="J39" s="33">
        <v>-110085</v>
      </c>
      <c r="K39" s="33">
        <v>5292363</v>
      </c>
      <c r="L39" s="33">
        <v>737833</v>
      </c>
      <c r="M39" s="33">
        <v>-2289671</v>
      </c>
      <c r="N39" s="33">
        <v>5292363</v>
      </c>
      <c r="O39" s="33">
        <v>-11803171</v>
      </c>
      <c r="P39" s="33">
        <v>-9638309</v>
      </c>
      <c r="Q39" s="33">
        <v>5788521</v>
      </c>
      <c r="R39" s="33">
        <v>-11803171</v>
      </c>
      <c r="S39" s="33">
        <v>11513529</v>
      </c>
      <c r="T39" s="33">
        <v>11468661</v>
      </c>
      <c r="U39" s="33">
        <v>2162410</v>
      </c>
      <c r="V39" s="33">
        <v>11513529</v>
      </c>
      <c r="W39" s="33">
        <v>-110085</v>
      </c>
      <c r="X39" s="33"/>
      <c r="Y39" s="33">
        <v>-110085</v>
      </c>
      <c r="Z39" s="34"/>
      <c r="AA39" s="35"/>
    </row>
    <row r="40" spans="1:27" ht="13.5">
      <c r="A40" s="41" t="s">
        <v>60</v>
      </c>
      <c r="B40" s="42"/>
      <c r="C40" s="43">
        <v>-278014</v>
      </c>
      <c r="D40" s="43"/>
      <c r="E40" s="44">
        <v>2199587</v>
      </c>
      <c r="F40" s="45">
        <v>2199975</v>
      </c>
      <c r="G40" s="45">
        <v>7436664</v>
      </c>
      <c r="H40" s="45">
        <v>2661753</v>
      </c>
      <c r="I40" s="45">
        <v>5292363</v>
      </c>
      <c r="J40" s="45">
        <v>5292363</v>
      </c>
      <c r="K40" s="45">
        <v>737833</v>
      </c>
      <c r="L40" s="45">
        <v>-2289671</v>
      </c>
      <c r="M40" s="45">
        <v>-11803171</v>
      </c>
      <c r="N40" s="45">
        <v>-11803171</v>
      </c>
      <c r="O40" s="45">
        <v>-9638309</v>
      </c>
      <c r="P40" s="45">
        <v>5788521</v>
      </c>
      <c r="Q40" s="45">
        <v>11513529</v>
      </c>
      <c r="R40" s="45">
        <v>-9638309</v>
      </c>
      <c r="S40" s="45">
        <v>11468661</v>
      </c>
      <c r="T40" s="45">
        <v>2162410</v>
      </c>
      <c r="U40" s="45">
        <v>-1114841</v>
      </c>
      <c r="V40" s="45">
        <v>-1114841</v>
      </c>
      <c r="W40" s="45">
        <v>-1114841</v>
      </c>
      <c r="X40" s="45">
        <v>2199975</v>
      </c>
      <c r="Y40" s="45">
        <v>-3314816</v>
      </c>
      <c r="Z40" s="46">
        <v>-150.68</v>
      </c>
      <c r="AA40" s="47">
        <v>2199975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16599362</v>
      </c>
      <c r="F6" s="19">
        <v>16599362</v>
      </c>
      <c r="G6" s="19">
        <v>10132179</v>
      </c>
      <c r="H6" s="19">
        <v>2501739</v>
      </c>
      <c r="I6" s="19">
        <v>46718</v>
      </c>
      <c r="J6" s="19">
        <v>12680636</v>
      </c>
      <c r="K6" s="19">
        <v>17114</v>
      </c>
      <c r="L6" s="19">
        <v>23262</v>
      </c>
      <c r="M6" s="19">
        <v>1110</v>
      </c>
      <c r="N6" s="19">
        <v>41486</v>
      </c>
      <c r="O6" s="19">
        <v>82197</v>
      </c>
      <c r="P6" s="19">
        <v>9384</v>
      </c>
      <c r="Q6" s="19">
        <v>1619375</v>
      </c>
      <c r="R6" s="19">
        <v>1710956</v>
      </c>
      <c r="S6" s="19">
        <v>64100</v>
      </c>
      <c r="T6" s="19">
        <v>29226</v>
      </c>
      <c r="U6" s="19">
        <v>28475</v>
      </c>
      <c r="V6" s="19">
        <v>121801</v>
      </c>
      <c r="W6" s="19">
        <v>14554879</v>
      </c>
      <c r="X6" s="19">
        <v>16599362</v>
      </c>
      <c r="Y6" s="19">
        <v>-2044483</v>
      </c>
      <c r="Z6" s="20">
        <v>-12.32</v>
      </c>
      <c r="AA6" s="21">
        <v>16599362</v>
      </c>
    </row>
    <row r="7" spans="1:27" ht="13.5">
      <c r="A7" s="22" t="s">
        <v>34</v>
      </c>
      <c r="B7" s="16"/>
      <c r="C7" s="17">
        <v>16123285</v>
      </c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2170199</v>
      </c>
      <c r="D8" s="17"/>
      <c r="E8" s="18">
        <v>9458997</v>
      </c>
      <c r="F8" s="19">
        <v>9458997</v>
      </c>
      <c r="G8" s="19">
        <v>130778</v>
      </c>
      <c r="H8" s="19">
        <v>106771</v>
      </c>
      <c r="I8" s="19">
        <v>3265722</v>
      </c>
      <c r="J8" s="19">
        <v>3503271</v>
      </c>
      <c r="K8" s="19">
        <v>3711849</v>
      </c>
      <c r="L8" s="19">
        <v>1322181</v>
      </c>
      <c r="M8" s="19">
        <v>119334</v>
      </c>
      <c r="N8" s="19">
        <v>5153364</v>
      </c>
      <c r="O8" s="19">
        <v>1816379</v>
      </c>
      <c r="P8" s="19">
        <v>345730</v>
      </c>
      <c r="Q8" s="19">
        <v>4797826</v>
      </c>
      <c r="R8" s="19">
        <v>6959935</v>
      </c>
      <c r="S8" s="19">
        <v>50750</v>
      </c>
      <c r="T8" s="19">
        <v>7197190</v>
      </c>
      <c r="U8" s="19">
        <v>1070567</v>
      </c>
      <c r="V8" s="19">
        <v>8318507</v>
      </c>
      <c r="W8" s="19">
        <v>23935077</v>
      </c>
      <c r="X8" s="19">
        <v>9458997</v>
      </c>
      <c r="Y8" s="19">
        <v>14476080</v>
      </c>
      <c r="Z8" s="20">
        <v>153.04</v>
      </c>
      <c r="AA8" s="21">
        <v>9458997</v>
      </c>
    </row>
    <row r="9" spans="1:27" ht="13.5">
      <c r="A9" s="22" t="s">
        <v>36</v>
      </c>
      <c r="B9" s="16"/>
      <c r="C9" s="17">
        <v>120811400</v>
      </c>
      <c r="D9" s="17"/>
      <c r="E9" s="18">
        <v>105837001</v>
      </c>
      <c r="F9" s="19">
        <v>105837001</v>
      </c>
      <c r="G9" s="19">
        <v>41519000</v>
      </c>
      <c r="H9" s="19">
        <v>3005000</v>
      </c>
      <c r="I9" s="19">
        <v>580000</v>
      </c>
      <c r="J9" s="19">
        <v>45104000</v>
      </c>
      <c r="K9" s="19">
        <v>500000</v>
      </c>
      <c r="L9" s="19"/>
      <c r="M9" s="19">
        <v>32662000</v>
      </c>
      <c r="N9" s="19">
        <v>33162000</v>
      </c>
      <c r="O9" s="19"/>
      <c r="P9" s="19">
        <v>308000</v>
      </c>
      <c r="Q9" s="19">
        <v>24912000</v>
      </c>
      <c r="R9" s="19">
        <v>25220000</v>
      </c>
      <c r="S9" s="19"/>
      <c r="T9" s="19"/>
      <c r="U9" s="19"/>
      <c r="V9" s="19"/>
      <c r="W9" s="19">
        <v>103486000</v>
      </c>
      <c r="X9" s="19">
        <v>105837001</v>
      </c>
      <c r="Y9" s="19">
        <v>-2351001</v>
      </c>
      <c r="Z9" s="20">
        <v>-2.22</v>
      </c>
      <c r="AA9" s="21">
        <v>105837001</v>
      </c>
    </row>
    <row r="10" spans="1:27" ht="13.5">
      <c r="A10" s="22" t="s">
        <v>37</v>
      </c>
      <c r="B10" s="16"/>
      <c r="C10" s="17">
        <v>29154000</v>
      </c>
      <c r="D10" s="17"/>
      <c r="E10" s="18">
        <v>27262001</v>
      </c>
      <c r="F10" s="19">
        <v>27262001</v>
      </c>
      <c r="G10" s="19">
        <v>14148000</v>
      </c>
      <c r="H10" s="19"/>
      <c r="I10" s="19"/>
      <c r="J10" s="19">
        <v>14148000</v>
      </c>
      <c r="K10" s="19"/>
      <c r="L10" s="19"/>
      <c r="M10" s="19">
        <v>7606000</v>
      </c>
      <c r="N10" s="19">
        <v>7606000</v>
      </c>
      <c r="O10" s="19"/>
      <c r="P10" s="19"/>
      <c r="Q10" s="19">
        <v>6943000</v>
      </c>
      <c r="R10" s="19">
        <v>6943000</v>
      </c>
      <c r="S10" s="19"/>
      <c r="T10" s="19"/>
      <c r="U10" s="19"/>
      <c r="V10" s="19"/>
      <c r="W10" s="19">
        <v>28697000</v>
      </c>
      <c r="X10" s="19">
        <v>27262001</v>
      </c>
      <c r="Y10" s="19">
        <v>1434999</v>
      </c>
      <c r="Z10" s="20">
        <v>5.26</v>
      </c>
      <c r="AA10" s="21">
        <v>27262001</v>
      </c>
    </row>
    <row r="11" spans="1:27" ht="13.5">
      <c r="A11" s="22" t="s">
        <v>38</v>
      </c>
      <c r="B11" s="16"/>
      <c r="C11" s="17">
        <v>2581478</v>
      </c>
      <c r="D11" s="17"/>
      <c r="E11" s="18">
        <v>1345000</v>
      </c>
      <c r="F11" s="19">
        <v>1345000</v>
      </c>
      <c r="G11" s="19">
        <v>85702</v>
      </c>
      <c r="H11" s="19">
        <v>146447</v>
      </c>
      <c r="I11" s="19">
        <v>181587</v>
      </c>
      <c r="J11" s="19">
        <v>413736</v>
      </c>
      <c r="K11" s="19">
        <v>148878</v>
      </c>
      <c r="L11" s="19">
        <v>132901</v>
      </c>
      <c r="M11" s="19">
        <v>104845</v>
      </c>
      <c r="N11" s="19">
        <v>386624</v>
      </c>
      <c r="O11" s="19">
        <v>223526</v>
      </c>
      <c r="P11" s="19">
        <v>51118</v>
      </c>
      <c r="Q11" s="19">
        <v>116870</v>
      </c>
      <c r="R11" s="19">
        <v>391514</v>
      </c>
      <c r="S11" s="19">
        <v>140897</v>
      </c>
      <c r="T11" s="19">
        <v>160248</v>
      </c>
      <c r="U11" s="19">
        <v>164321</v>
      </c>
      <c r="V11" s="19">
        <v>465466</v>
      </c>
      <c r="W11" s="19">
        <v>1657340</v>
      </c>
      <c r="X11" s="19">
        <v>1345000</v>
      </c>
      <c r="Y11" s="19">
        <v>312340</v>
      </c>
      <c r="Z11" s="20">
        <v>23.22</v>
      </c>
      <c r="AA11" s="21">
        <v>1345000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-107878952</v>
      </c>
      <c r="D14" s="17"/>
      <c r="E14" s="18">
        <v>-131013000</v>
      </c>
      <c r="F14" s="19">
        <v>-131013000</v>
      </c>
      <c r="G14" s="19">
        <v>-9940923</v>
      </c>
      <c r="H14" s="19">
        <v>-16468301</v>
      </c>
      <c r="I14" s="19">
        <v>-10141998</v>
      </c>
      <c r="J14" s="19">
        <v>-36551222</v>
      </c>
      <c r="K14" s="19">
        <v>-12764231</v>
      </c>
      <c r="L14" s="19">
        <v>-10643197</v>
      </c>
      <c r="M14" s="19">
        <v>-11600142</v>
      </c>
      <c r="N14" s="19">
        <v>-35007570</v>
      </c>
      <c r="O14" s="19">
        <v>-8064268</v>
      </c>
      <c r="P14" s="19">
        <v>-5947982</v>
      </c>
      <c r="Q14" s="19">
        <v>-12405542</v>
      </c>
      <c r="R14" s="19">
        <v>-26417792</v>
      </c>
      <c r="S14" s="19">
        <v>-15268060</v>
      </c>
      <c r="T14" s="19">
        <v>-18228662</v>
      </c>
      <c r="U14" s="19">
        <v>-11084892</v>
      </c>
      <c r="V14" s="19">
        <v>-44581614</v>
      </c>
      <c r="W14" s="19">
        <v>-142558198</v>
      </c>
      <c r="X14" s="19">
        <v>-131013000</v>
      </c>
      <c r="Y14" s="19">
        <v>-11545198</v>
      </c>
      <c r="Z14" s="20">
        <v>8.81</v>
      </c>
      <c r="AA14" s="21">
        <v>-131013000</v>
      </c>
    </row>
    <row r="15" spans="1:27" ht="13.5">
      <c r="A15" s="22" t="s">
        <v>42</v>
      </c>
      <c r="B15" s="16"/>
      <c r="C15" s="17">
        <v>-82968</v>
      </c>
      <c r="D15" s="17"/>
      <c r="E15" s="18">
        <v>-290000</v>
      </c>
      <c r="F15" s="19">
        <v>-290000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-290000</v>
      </c>
      <c r="Y15" s="19">
        <v>290000</v>
      </c>
      <c r="Z15" s="20">
        <v>-100</v>
      </c>
      <c r="AA15" s="21">
        <v>-290000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62878442</v>
      </c>
      <c r="D17" s="25">
        <f>SUM(D6:D16)</f>
        <v>0</v>
      </c>
      <c r="E17" s="26">
        <f t="shared" si="0"/>
        <v>29199361</v>
      </c>
      <c r="F17" s="27">
        <f t="shared" si="0"/>
        <v>29199361</v>
      </c>
      <c r="G17" s="27">
        <f t="shared" si="0"/>
        <v>56074736</v>
      </c>
      <c r="H17" s="27">
        <f t="shared" si="0"/>
        <v>-10708344</v>
      </c>
      <c r="I17" s="27">
        <f t="shared" si="0"/>
        <v>-6067971</v>
      </c>
      <c r="J17" s="27">
        <f t="shared" si="0"/>
        <v>39298421</v>
      </c>
      <c r="K17" s="27">
        <f t="shared" si="0"/>
        <v>-8386390</v>
      </c>
      <c r="L17" s="27">
        <f t="shared" si="0"/>
        <v>-9164853</v>
      </c>
      <c r="M17" s="27">
        <f t="shared" si="0"/>
        <v>28893147</v>
      </c>
      <c r="N17" s="27">
        <f t="shared" si="0"/>
        <v>11341904</v>
      </c>
      <c r="O17" s="27">
        <f t="shared" si="0"/>
        <v>-5942166</v>
      </c>
      <c r="P17" s="27">
        <f t="shared" si="0"/>
        <v>-5233750</v>
      </c>
      <c r="Q17" s="27">
        <f t="shared" si="0"/>
        <v>25983529</v>
      </c>
      <c r="R17" s="27">
        <f t="shared" si="0"/>
        <v>14807613</v>
      </c>
      <c r="S17" s="27">
        <f t="shared" si="0"/>
        <v>-15012313</v>
      </c>
      <c r="T17" s="27">
        <f t="shared" si="0"/>
        <v>-10841998</v>
      </c>
      <c r="U17" s="27">
        <f t="shared" si="0"/>
        <v>-9821529</v>
      </c>
      <c r="V17" s="27">
        <f t="shared" si="0"/>
        <v>-35675840</v>
      </c>
      <c r="W17" s="27">
        <f t="shared" si="0"/>
        <v>29772098</v>
      </c>
      <c r="X17" s="27">
        <f t="shared" si="0"/>
        <v>29199361</v>
      </c>
      <c r="Y17" s="27">
        <f t="shared" si="0"/>
        <v>572737</v>
      </c>
      <c r="Z17" s="28">
        <f>+IF(X17&lt;&gt;0,+(Y17/X17)*100,0)</f>
        <v>1.961471006163457</v>
      </c>
      <c r="AA17" s="29">
        <f>SUM(AA6:AA16)</f>
        <v>29199361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27880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-36684179</v>
      </c>
      <c r="D26" s="17"/>
      <c r="E26" s="18">
        <v>-47897000</v>
      </c>
      <c r="F26" s="19">
        <v>-47897000</v>
      </c>
      <c r="G26" s="19">
        <v>-6079622</v>
      </c>
      <c r="H26" s="19"/>
      <c r="I26" s="19">
        <v>-1792691</v>
      </c>
      <c r="J26" s="19">
        <v>-7872313</v>
      </c>
      <c r="K26" s="19">
        <v>-1492449</v>
      </c>
      <c r="L26" s="19">
        <v>-1678980</v>
      </c>
      <c r="M26" s="19">
        <v>-5867674</v>
      </c>
      <c r="N26" s="19">
        <v>-9039103</v>
      </c>
      <c r="O26" s="19"/>
      <c r="P26" s="19">
        <v>-3090396</v>
      </c>
      <c r="Q26" s="19"/>
      <c r="R26" s="19">
        <v>-3090396</v>
      </c>
      <c r="S26" s="19">
        <v>-1928103</v>
      </c>
      <c r="T26" s="19">
        <v>-4890334</v>
      </c>
      <c r="U26" s="19">
        <v>-13890222</v>
      </c>
      <c r="V26" s="19">
        <v>-20708659</v>
      </c>
      <c r="W26" s="19">
        <v>-40710471</v>
      </c>
      <c r="X26" s="19">
        <v>-47897000</v>
      </c>
      <c r="Y26" s="19">
        <v>7186529</v>
      </c>
      <c r="Z26" s="20">
        <v>-15</v>
      </c>
      <c r="AA26" s="21">
        <v>-47897000</v>
      </c>
    </row>
    <row r="27" spans="1:27" ht="13.5">
      <c r="A27" s="23" t="s">
        <v>51</v>
      </c>
      <c r="B27" s="24"/>
      <c r="C27" s="25">
        <f aca="true" t="shared" si="1" ref="C27:Y27">SUM(C21:C26)</f>
        <v>-36656299</v>
      </c>
      <c r="D27" s="25">
        <f>SUM(D21:D26)</f>
        <v>0</v>
      </c>
      <c r="E27" s="26">
        <f t="shared" si="1"/>
        <v>-47897000</v>
      </c>
      <c r="F27" s="27">
        <f t="shared" si="1"/>
        <v>-47897000</v>
      </c>
      <c r="G27" s="27">
        <f t="shared" si="1"/>
        <v>-6079622</v>
      </c>
      <c r="H27" s="27">
        <f t="shared" si="1"/>
        <v>0</v>
      </c>
      <c r="I27" s="27">
        <f t="shared" si="1"/>
        <v>-1792691</v>
      </c>
      <c r="J27" s="27">
        <f t="shared" si="1"/>
        <v>-7872313</v>
      </c>
      <c r="K27" s="27">
        <f t="shared" si="1"/>
        <v>-1492449</v>
      </c>
      <c r="L27" s="27">
        <f t="shared" si="1"/>
        <v>-1678980</v>
      </c>
      <c r="M27" s="27">
        <f t="shared" si="1"/>
        <v>-5867674</v>
      </c>
      <c r="N27" s="27">
        <f t="shared" si="1"/>
        <v>-9039103</v>
      </c>
      <c r="O27" s="27">
        <f t="shared" si="1"/>
        <v>0</v>
      </c>
      <c r="P27" s="27">
        <f t="shared" si="1"/>
        <v>-3090396</v>
      </c>
      <c r="Q27" s="27">
        <f t="shared" si="1"/>
        <v>0</v>
      </c>
      <c r="R27" s="27">
        <f t="shared" si="1"/>
        <v>-3090396</v>
      </c>
      <c r="S27" s="27">
        <f t="shared" si="1"/>
        <v>-1928103</v>
      </c>
      <c r="T27" s="27">
        <f t="shared" si="1"/>
        <v>-4890334</v>
      </c>
      <c r="U27" s="27">
        <f t="shared" si="1"/>
        <v>-13890222</v>
      </c>
      <c r="V27" s="27">
        <f t="shared" si="1"/>
        <v>-20708659</v>
      </c>
      <c r="W27" s="27">
        <f t="shared" si="1"/>
        <v>-40710471</v>
      </c>
      <c r="X27" s="27">
        <f t="shared" si="1"/>
        <v>-47897000</v>
      </c>
      <c r="Y27" s="27">
        <f t="shared" si="1"/>
        <v>7186529</v>
      </c>
      <c r="Z27" s="28">
        <f>+IF(X27&lt;&gt;0,+(Y27/X27)*100,0)</f>
        <v>-15.004131782783892</v>
      </c>
      <c r="AA27" s="29">
        <f>SUM(AA21:AA26)</f>
        <v>-47897000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-3931740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-3931740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22290403</v>
      </c>
      <c r="D38" s="31">
        <f>+D17+D27+D36</f>
        <v>0</v>
      </c>
      <c r="E38" s="32">
        <f t="shared" si="3"/>
        <v>-18697639</v>
      </c>
      <c r="F38" s="33">
        <f t="shared" si="3"/>
        <v>-18697639</v>
      </c>
      <c r="G38" s="33">
        <f t="shared" si="3"/>
        <v>49995114</v>
      </c>
      <c r="H38" s="33">
        <f t="shared" si="3"/>
        <v>-10708344</v>
      </c>
      <c r="I38" s="33">
        <f t="shared" si="3"/>
        <v>-7860662</v>
      </c>
      <c r="J38" s="33">
        <f t="shared" si="3"/>
        <v>31426108</v>
      </c>
      <c r="K38" s="33">
        <f t="shared" si="3"/>
        <v>-9878839</v>
      </c>
      <c r="L38" s="33">
        <f t="shared" si="3"/>
        <v>-10843833</v>
      </c>
      <c r="M38" s="33">
        <f t="shared" si="3"/>
        <v>23025473</v>
      </c>
      <c r="N38" s="33">
        <f t="shared" si="3"/>
        <v>2302801</v>
      </c>
      <c r="O38" s="33">
        <f t="shared" si="3"/>
        <v>-5942166</v>
      </c>
      <c r="P38" s="33">
        <f t="shared" si="3"/>
        <v>-8324146</v>
      </c>
      <c r="Q38" s="33">
        <f t="shared" si="3"/>
        <v>25983529</v>
      </c>
      <c r="R38" s="33">
        <f t="shared" si="3"/>
        <v>11717217</v>
      </c>
      <c r="S38" s="33">
        <f t="shared" si="3"/>
        <v>-16940416</v>
      </c>
      <c r="T38" s="33">
        <f t="shared" si="3"/>
        <v>-15732332</v>
      </c>
      <c r="U38" s="33">
        <f t="shared" si="3"/>
        <v>-23711751</v>
      </c>
      <c r="V38" s="33">
        <f t="shared" si="3"/>
        <v>-56384499</v>
      </c>
      <c r="W38" s="33">
        <f t="shared" si="3"/>
        <v>-10938373</v>
      </c>
      <c r="X38" s="33">
        <f t="shared" si="3"/>
        <v>-18697639</v>
      </c>
      <c r="Y38" s="33">
        <f t="shared" si="3"/>
        <v>7759266</v>
      </c>
      <c r="Z38" s="34">
        <f>+IF(X38&lt;&gt;0,+(Y38/X38)*100,0)</f>
        <v>-41.49864055028552</v>
      </c>
      <c r="AA38" s="35">
        <f>+AA17+AA27+AA36</f>
        <v>-18697639</v>
      </c>
    </row>
    <row r="39" spans="1:27" ht="13.5">
      <c r="A39" s="22" t="s">
        <v>59</v>
      </c>
      <c r="B39" s="16"/>
      <c r="C39" s="31">
        <v>26096227</v>
      </c>
      <c r="D39" s="31"/>
      <c r="E39" s="32">
        <v>23133381</v>
      </c>
      <c r="F39" s="33">
        <v>23133381</v>
      </c>
      <c r="G39" s="33">
        <v>23133381</v>
      </c>
      <c r="H39" s="33">
        <v>73128495</v>
      </c>
      <c r="I39" s="33">
        <v>62420151</v>
      </c>
      <c r="J39" s="33">
        <v>23133381</v>
      </c>
      <c r="K39" s="33">
        <v>54559489</v>
      </c>
      <c r="L39" s="33">
        <v>44680650</v>
      </c>
      <c r="M39" s="33">
        <v>33836817</v>
      </c>
      <c r="N39" s="33">
        <v>54559489</v>
      </c>
      <c r="O39" s="33">
        <v>56862290</v>
      </c>
      <c r="P39" s="33">
        <v>50920124</v>
      </c>
      <c r="Q39" s="33">
        <v>42595978</v>
      </c>
      <c r="R39" s="33">
        <v>56862290</v>
      </c>
      <c r="S39" s="33">
        <v>68579507</v>
      </c>
      <c r="T39" s="33">
        <v>51639091</v>
      </c>
      <c r="U39" s="33">
        <v>35906759</v>
      </c>
      <c r="V39" s="33">
        <v>68579507</v>
      </c>
      <c r="W39" s="33">
        <v>23133381</v>
      </c>
      <c r="X39" s="33">
        <v>23133381</v>
      </c>
      <c r="Y39" s="33"/>
      <c r="Z39" s="34"/>
      <c r="AA39" s="35">
        <v>23133381</v>
      </c>
    </row>
    <row r="40" spans="1:27" ht="13.5">
      <c r="A40" s="41" t="s">
        <v>60</v>
      </c>
      <c r="B40" s="42"/>
      <c r="C40" s="43">
        <v>48386630</v>
      </c>
      <c r="D40" s="43"/>
      <c r="E40" s="44">
        <v>4435742</v>
      </c>
      <c r="F40" s="45">
        <v>4435742</v>
      </c>
      <c r="G40" s="45">
        <v>73128495</v>
      </c>
      <c r="H40" s="45">
        <v>62420151</v>
      </c>
      <c r="I40" s="45">
        <v>54559489</v>
      </c>
      <c r="J40" s="45">
        <v>54559489</v>
      </c>
      <c r="K40" s="45">
        <v>44680650</v>
      </c>
      <c r="L40" s="45">
        <v>33836817</v>
      </c>
      <c r="M40" s="45">
        <v>56862290</v>
      </c>
      <c r="N40" s="45">
        <v>56862290</v>
      </c>
      <c r="O40" s="45">
        <v>50920124</v>
      </c>
      <c r="P40" s="45">
        <v>42595978</v>
      </c>
      <c r="Q40" s="45">
        <v>68579507</v>
      </c>
      <c r="R40" s="45">
        <v>50920124</v>
      </c>
      <c r="S40" s="45">
        <v>51639091</v>
      </c>
      <c r="T40" s="45">
        <v>35906759</v>
      </c>
      <c r="U40" s="45">
        <v>12195008</v>
      </c>
      <c r="V40" s="45">
        <v>12195008</v>
      </c>
      <c r="W40" s="45">
        <v>12195008</v>
      </c>
      <c r="X40" s="45">
        <v>4435742</v>
      </c>
      <c r="Y40" s="45">
        <v>7759266</v>
      </c>
      <c r="Z40" s="46">
        <v>174.93</v>
      </c>
      <c r="AA40" s="47">
        <v>4435742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250000</v>
      </c>
      <c r="D8" s="17"/>
      <c r="E8" s="18">
        <v>1030004</v>
      </c>
      <c r="F8" s="19">
        <v>1030004</v>
      </c>
      <c r="G8" s="19">
        <v>40746</v>
      </c>
      <c r="H8" s="19">
        <v>8960</v>
      </c>
      <c r="I8" s="19">
        <v>85323</v>
      </c>
      <c r="J8" s="19">
        <v>135029</v>
      </c>
      <c r="K8" s="19">
        <v>13500</v>
      </c>
      <c r="L8" s="19">
        <v>351</v>
      </c>
      <c r="M8" s="19">
        <v>263</v>
      </c>
      <c r="N8" s="19">
        <v>14114</v>
      </c>
      <c r="O8" s="19">
        <v>3070</v>
      </c>
      <c r="P8" s="19">
        <v>7348174</v>
      </c>
      <c r="Q8" s="19">
        <v>176297898</v>
      </c>
      <c r="R8" s="19">
        <v>183649142</v>
      </c>
      <c r="S8" s="19">
        <v>98106</v>
      </c>
      <c r="T8" s="19">
        <v>228653</v>
      </c>
      <c r="U8" s="19">
        <v>11053</v>
      </c>
      <c r="V8" s="19">
        <v>337812</v>
      </c>
      <c r="W8" s="19">
        <v>184136097</v>
      </c>
      <c r="X8" s="19">
        <v>1030004</v>
      </c>
      <c r="Y8" s="19">
        <v>183106093</v>
      </c>
      <c r="Z8" s="20">
        <v>17777.22</v>
      </c>
      <c r="AA8" s="21">
        <v>1030004</v>
      </c>
    </row>
    <row r="9" spans="1:27" ht="13.5">
      <c r="A9" s="22" t="s">
        <v>36</v>
      </c>
      <c r="B9" s="16"/>
      <c r="C9" s="17">
        <v>251965000</v>
      </c>
      <c r="D9" s="17"/>
      <c r="E9" s="18">
        <v>294836000</v>
      </c>
      <c r="F9" s="19">
        <v>294836000</v>
      </c>
      <c r="G9" s="19">
        <v>117620000</v>
      </c>
      <c r="H9" s="19">
        <v>1250000</v>
      </c>
      <c r="I9" s="19">
        <v>407531</v>
      </c>
      <c r="J9" s="19">
        <v>119277531</v>
      </c>
      <c r="K9" s="19"/>
      <c r="L9" s="19">
        <v>1023000</v>
      </c>
      <c r="M9" s="19">
        <v>94096000</v>
      </c>
      <c r="N9" s="19">
        <v>95119000</v>
      </c>
      <c r="O9" s="19"/>
      <c r="P9" s="19">
        <v>682000</v>
      </c>
      <c r="Q9" s="19">
        <v>70652632</v>
      </c>
      <c r="R9" s="19">
        <v>71334632</v>
      </c>
      <c r="S9" s="19"/>
      <c r="T9" s="19"/>
      <c r="U9" s="19"/>
      <c r="V9" s="19"/>
      <c r="W9" s="19">
        <v>285731163</v>
      </c>
      <c r="X9" s="19">
        <v>294836000</v>
      </c>
      <c r="Y9" s="19">
        <v>-9104837</v>
      </c>
      <c r="Z9" s="20">
        <v>-3.09</v>
      </c>
      <c r="AA9" s="21">
        <v>294836000</v>
      </c>
    </row>
    <row r="10" spans="1:27" ht="13.5">
      <c r="A10" s="22" t="s">
        <v>37</v>
      </c>
      <c r="B10" s="16"/>
      <c r="C10" s="17">
        <v>249137039</v>
      </c>
      <c r="D10" s="17"/>
      <c r="E10" s="18">
        <v>319020000</v>
      </c>
      <c r="F10" s="19">
        <v>319020000</v>
      </c>
      <c r="G10" s="19">
        <v>96670000</v>
      </c>
      <c r="H10" s="19"/>
      <c r="I10" s="19">
        <v>24510000</v>
      </c>
      <c r="J10" s="19">
        <v>121180000</v>
      </c>
      <c r="K10" s="19">
        <v>72850200</v>
      </c>
      <c r="L10" s="19"/>
      <c r="M10" s="19">
        <v>61090000</v>
      </c>
      <c r="N10" s="19">
        <v>133940200</v>
      </c>
      <c r="O10" s="19"/>
      <c r="P10" s="19">
        <v>15540000</v>
      </c>
      <c r="Q10" s="19"/>
      <c r="R10" s="19">
        <v>15540000</v>
      </c>
      <c r="S10" s="19"/>
      <c r="T10" s="19"/>
      <c r="U10" s="19"/>
      <c r="V10" s="19"/>
      <c r="W10" s="19">
        <v>270660200</v>
      </c>
      <c r="X10" s="19">
        <v>319020000</v>
      </c>
      <c r="Y10" s="19">
        <v>-48359800</v>
      </c>
      <c r="Z10" s="20">
        <v>-15.16</v>
      </c>
      <c r="AA10" s="21">
        <v>319020000</v>
      </c>
    </row>
    <row r="11" spans="1:27" ht="13.5">
      <c r="A11" s="22" t="s">
        <v>38</v>
      </c>
      <c r="B11" s="16"/>
      <c r="C11" s="17">
        <v>6642773</v>
      </c>
      <c r="D11" s="17"/>
      <c r="E11" s="18">
        <v>6174678</v>
      </c>
      <c r="F11" s="19">
        <v>6174678</v>
      </c>
      <c r="G11" s="19">
        <v>474489</v>
      </c>
      <c r="H11" s="19">
        <v>1226461</v>
      </c>
      <c r="I11" s="19">
        <v>976026</v>
      </c>
      <c r="J11" s="19">
        <v>2676976</v>
      </c>
      <c r="K11" s="19">
        <v>1053613</v>
      </c>
      <c r="L11" s="19">
        <v>1117135</v>
      </c>
      <c r="M11" s="19">
        <v>1020924</v>
      </c>
      <c r="N11" s="19">
        <v>3191672</v>
      </c>
      <c r="O11" s="19">
        <v>1881810</v>
      </c>
      <c r="P11" s="19">
        <v>1035940</v>
      </c>
      <c r="Q11" s="19">
        <v>1079617</v>
      </c>
      <c r="R11" s="19">
        <v>3997367</v>
      </c>
      <c r="S11" s="19">
        <v>1972670</v>
      </c>
      <c r="T11" s="19">
        <v>1542052</v>
      </c>
      <c r="U11" s="19">
        <v>11175</v>
      </c>
      <c r="V11" s="19">
        <v>3525897</v>
      </c>
      <c r="W11" s="19">
        <v>13391912</v>
      </c>
      <c r="X11" s="19">
        <v>6174678</v>
      </c>
      <c r="Y11" s="19">
        <v>7217234</v>
      </c>
      <c r="Z11" s="20">
        <v>116.88</v>
      </c>
      <c r="AA11" s="21">
        <v>6174678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-269744279</v>
      </c>
      <c r="D14" s="17"/>
      <c r="E14" s="18">
        <v>-286275341</v>
      </c>
      <c r="F14" s="19">
        <v>-286275341</v>
      </c>
      <c r="G14" s="19">
        <v>-38297172</v>
      </c>
      <c r="H14" s="19">
        <v>-30256361</v>
      </c>
      <c r="I14" s="19">
        <v>-32716874</v>
      </c>
      <c r="J14" s="19">
        <v>-101270407</v>
      </c>
      <c r="K14" s="19">
        <v>-17195557</v>
      </c>
      <c r="L14" s="19">
        <v>-29698818</v>
      </c>
      <c r="M14" s="19">
        <v>-43556178</v>
      </c>
      <c r="N14" s="19">
        <v>-90450553</v>
      </c>
      <c r="O14" s="19">
        <v>-14740441</v>
      </c>
      <c r="P14" s="19">
        <v>-25862738</v>
      </c>
      <c r="Q14" s="19">
        <v>-31300119</v>
      </c>
      <c r="R14" s="19">
        <v>-71903298</v>
      </c>
      <c r="S14" s="19">
        <v>-36577371</v>
      </c>
      <c r="T14" s="19">
        <v>-17921333</v>
      </c>
      <c r="U14" s="19">
        <v>-48380270</v>
      </c>
      <c r="V14" s="19">
        <v>-102878974</v>
      </c>
      <c r="W14" s="19">
        <v>-366503232</v>
      </c>
      <c r="X14" s="19">
        <v>-286275341</v>
      </c>
      <c r="Y14" s="19">
        <v>-80227891</v>
      </c>
      <c r="Z14" s="20">
        <v>28.02</v>
      </c>
      <c r="AA14" s="21">
        <v>-286275341</v>
      </c>
    </row>
    <row r="15" spans="1:27" ht="13.5">
      <c r="A15" s="22" t="s">
        <v>42</v>
      </c>
      <c r="B15" s="16"/>
      <c r="C15" s="17">
        <v>-2862000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-41663000</v>
      </c>
      <c r="D16" s="17"/>
      <c r="E16" s="18">
        <v>-20240004</v>
      </c>
      <c r="F16" s="19">
        <v>-20240004</v>
      </c>
      <c r="G16" s="19"/>
      <c r="H16" s="19">
        <v>-2033421</v>
      </c>
      <c r="I16" s="19">
        <v>-30185</v>
      </c>
      <c r="J16" s="19">
        <v>-2063606</v>
      </c>
      <c r="K16" s="19">
        <v>-2874721</v>
      </c>
      <c r="L16" s="19">
        <v>-4242606</v>
      </c>
      <c r="M16" s="19">
        <v>-784570</v>
      </c>
      <c r="N16" s="19">
        <v>-7901897</v>
      </c>
      <c r="O16" s="19">
        <v>-4606643</v>
      </c>
      <c r="P16" s="19">
        <v>-3152326</v>
      </c>
      <c r="Q16" s="19">
        <v>-6491706</v>
      </c>
      <c r="R16" s="19">
        <v>-14250675</v>
      </c>
      <c r="S16" s="19">
        <v>-1316085</v>
      </c>
      <c r="T16" s="19">
        <v>-1239482</v>
      </c>
      <c r="U16" s="19">
        <v>-3063461</v>
      </c>
      <c r="V16" s="19">
        <v>-5619028</v>
      </c>
      <c r="W16" s="19">
        <v>-29835206</v>
      </c>
      <c r="X16" s="19">
        <v>-20240004</v>
      </c>
      <c r="Y16" s="19">
        <v>-9595202</v>
      </c>
      <c r="Z16" s="20">
        <v>47.41</v>
      </c>
      <c r="AA16" s="21">
        <v>-20240004</v>
      </c>
    </row>
    <row r="17" spans="1:27" ht="13.5">
      <c r="A17" s="23" t="s">
        <v>44</v>
      </c>
      <c r="B17" s="24"/>
      <c r="C17" s="25">
        <f aca="true" t="shared" si="0" ref="C17:Y17">SUM(C6:C16)</f>
        <v>193725533</v>
      </c>
      <c r="D17" s="25">
        <f>SUM(D6:D16)</f>
        <v>0</v>
      </c>
      <c r="E17" s="26">
        <f t="shared" si="0"/>
        <v>314545337</v>
      </c>
      <c r="F17" s="27">
        <f t="shared" si="0"/>
        <v>314545337</v>
      </c>
      <c r="G17" s="27">
        <f t="shared" si="0"/>
        <v>176508063</v>
      </c>
      <c r="H17" s="27">
        <f t="shared" si="0"/>
        <v>-29804361</v>
      </c>
      <c r="I17" s="27">
        <f t="shared" si="0"/>
        <v>-6768179</v>
      </c>
      <c r="J17" s="27">
        <f t="shared" si="0"/>
        <v>139935523</v>
      </c>
      <c r="K17" s="27">
        <f t="shared" si="0"/>
        <v>53847035</v>
      </c>
      <c r="L17" s="27">
        <f t="shared" si="0"/>
        <v>-31800938</v>
      </c>
      <c r="M17" s="27">
        <f t="shared" si="0"/>
        <v>111866439</v>
      </c>
      <c r="N17" s="27">
        <f t="shared" si="0"/>
        <v>133912536</v>
      </c>
      <c r="O17" s="27">
        <f t="shared" si="0"/>
        <v>-17462204</v>
      </c>
      <c r="P17" s="27">
        <f t="shared" si="0"/>
        <v>-4408950</v>
      </c>
      <c r="Q17" s="27">
        <f t="shared" si="0"/>
        <v>210238322</v>
      </c>
      <c r="R17" s="27">
        <f t="shared" si="0"/>
        <v>188367168</v>
      </c>
      <c r="S17" s="27">
        <f t="shared" si="0"/>
        <v>-35822680</v>
      </c>
      <c r="T17" s="27">
        <f t="shared" si="0"/>
        <v>-17390110</v>
      </c>
      <c r="U17" s="27">
        <f t="shared" si="0"/>
        <v>-51421503</v>
      </c>
      <c r="V17" s="27">
        <f t="shared" si="0"/>
        <v>-104634293</v>
      </c>
      <c r="W17" s="27">
        <f t="shared" si="0"/>
        <v>357580934</v>
      </c>
      <c r="X17" s="27">
        <f t="shared" si="0"/>
        <v>314545337</v>
      </c>
      <c r="Y17" s="27">
        <f t="shared" si="0"/>
        <v>43035597</v>
      </c>
      <c r="Z17" s="28">
        <f>+IF(X17&lt;&gt;0,+(Y17/X17)*100,0)</f>
        <v>13.681842309428355</v>
      </c>
      <c r="AA17" s="29">
        <f>SUM(AA6:AA16)</f>
        <v>314545337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17271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-194536191</v>
      </c>
      <c r="D26" s="17"/>
      <c r="E26" s="18">
        <v>-319020000</v>
      </c>
      <c r="F26" s="19">
        <v>-319020000</v>
      </c>
      <c r="G26" s="19">
        <v>-2770479</v>
      </c>
      <c r="H26" s="19">
        <v>-5518427</v>
      </c>
      <c r="I26" s="19">
        <v>-12905783</v>
      </c>
      <c r="J26" s="19">
        <v>-21194689</v>
      </c>
      <c r="K26" s="19">
        <v>-1293526</v>
      </c>
      <c r="L26" s="19">
        <v>-24156567</v>
      </c>
      <c r="M26" s="19">
        <v>-47901272</v>
      </c>
      <c r="N26" s="19">
        <v>-73351365</v>
      </c>
      <c r="O26" s="19">
        <v>-3711503</v>
      </c>
      <c r="P26" s="19">
        <v>-16774583</v>
      </c>
      <c r="Q26" s="19">
        <v>-12653361</v>
      </c>
      <c r="R26" s="19">
        <v>-33139447</v>
      </c>
      <c r="S26" s="19">
        <v>-27615004</v>
      </c>
      <c r="T26" s="19">
        <v>-17715804</v>
      </c>
      <c r="U26" s="19">
        <v>-128158632</v>
      </c>
      <c r="V26" s="19">
        <v>-173489440</v>
      </c>
      <c r="W26" s="19">
        <v>-301174941</v>
      </c>
      <c r="X26" s="19">
        <v>-319020000</v>
      </c>
      <c r="Y26" s="19">
        <v>17845059</v>
      </c>
      <c r="Z26" s="20">
        <v>-5.59</v>
      </c>
      <c r="AA26" s="21">
        <v>-319020000</v>
      </c>
    </row>
    <row r="27" spans="1:27" ht="13.5">
      <c r="A27" s="23" t="s">
        <v>51</v>
      </c>
      <c r="B27" s="24"/>
      <c r="C27" s="25">
        <f aca="true" t="shared" si="1" ref="C27:Y27">SUM(C21:C26)</f>
        <v>-194518920</v>
      </c>
      <c r="D27" s="25">
        <f>SUM(D21:D26)</f>
        <v>0</v>
      </c>
      <c r="E27" s="26">
        <f t="shared" si="1"/>
        <v>-319020000</v>
      </c>
      <c r="F27" s="27">
        <f t="shared" si="1"/>
        <v>-319020000</v>
      </c>
      <c r="G27" s="27">
        <f t="shared" si="1"/>
        <v>-2770479</v>
      </c>
      <c r="H27" s="27">
        <f t="shared" si="1"/>
        <v>-5518427</v>
      </c>
      <c r="I27" s="27">
        <f t="shared" si="1"/>
        <v>-12905783</v>
      </c>
      <c r="J27" s="27">
        <f t="shared" si="1"/>
        <v>-21194689</v>
      </c>
      <c r="K27" s="27">
        <f t="shared" si="1"/>
        <v>-1293526</v>
      </c>
      <c r="L27" s="27">
        <f t="shared" si="1"/>
        <v>-24156567</v>
      </c>
      <c r="M27" s="27">
        <f t="shared" si="1"/>
        <v>-47901272</v>
      </c>
      <c r="N27" s="27">
        <f t="shared" si="1"/>
        <v>-73351365</v>
      </c>
      <c r="O27" s="27">
        <f t="shared" si="1"/>
        <v>-3711503</v>
      </c>
      <c r="P27" s="27">
        <f t="shared" si="1"/>
        <v>-16774583</v>
      </c>
      <c r="Q27" s="27">
        <f t="shared" si="1"/>
        <v>-12653361</v>
      </c>
      <c r="R27" s="27">
        <f t="shared" si="1"/>
        <v>-33139447</v>
      </c>
      <c r="S27" s="27">
        <f t="shared" si="1"/>
        <v>-27615004</v>
      </c>
      <c r="T27" s="27">
        <f t="shared" si="1"/>
        <v>-17715804</v>
      </c>
      <c r="U27" s="27">
        <f t="shared" si="1"/>
        <v>-128158632</v>
      </c>
      <c r="V27" s="27">
        <f t="shared" si="1"/>
        <v>-173489440</v>
      </c>
      <c r="W27" s="27">
        <f t="shared" si="1"/>
        <v>-301174941</v>
      </c>
      <c r="X27" s="27">
        <f t="shared" si="1"/>
        <v>-319020000</v>
      </c>
      <c r="Y27" s="27">
        <f t="shared" si="1"/>
        <v>17845059</v>
      </c>
      <c r="Z27" s="28">
        <f>+IF(X27&lt;&gt;0,+(Y27/X27)*100,0)</f>
        <v>-5.593711679518525</v>
      </c>
      <c r="AA27" s="29">
        <f>SUM(AA21:AA26)</f>
        <v>-319020000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-7200000</v>
      </c>
      <c r="D35" s="17"/>
      <c r="E35" s="18">
        <v>-10800000</v>
      </c>
      <c r="F35" s="19">
        <v>-10800000</v>
      </c>
      <c r="G35" s="19">
        <v>-7200000</v>
      </c>
      <c r="H35" s="19">
        <v>-900000</v>
      </c>
      <c r="I35" s="19">
        <v>-900000</v>
      </c>
      <c r="J35" s="19">
        <v>-9000000</v>
      </c>
      <c r="K35" s="19">
        <v>-900000</v>
      </c>
      <c r="L35" s="19">
        <v>-900000</v>
      </c>
      <c r="M35" s="19">
        <v>-900000</v>
      </c>
      <c r="N35" s="19">
        <v>-2700000</v>
      </c>
      <c r="O35" s="19">
        <v>-900000</v>
      </c>
      <c r="P35" s="19">
        <v>-900000</v>
      </c>
      <c r="Q35" s="19">
        <v>-789474</v>
      </c>
      <c r="R35" s="19">
        <v>-2589474</v>
      </c>
      <c r="S35" s="19">
        <v>-900000</v>
      </c>
      <c r="T35" s="19">
        <v>-900000</v>
      </c>
      <c r="U35" s="19">
        <v>-900000</v>
      </c>
      <c r="V35" s="19">
        <v>-2700000</v>
      </c>
      <c r="W35" s="19">
        <v>-16989474</v>
      </c>
      <c r="X35" s="19">
        <v>-10800000</v>
      </c>
      <c r="Y35" s="19">
        <v>-6189474</v>
      </c>
      <c r="Z35" s="20">
        <v>57.31</v>
      </c>
      <c r="AA35" s="21">
        <v>-10800000</v>
      </c>
    </row>
    <row r="36" spans="1:27" ht="13.5">
      <c r="A36" s="23" t="s">
        <v>57</v>
      </c>
      <c r="B36" s="24"/>
      <c r="C36" s="25">
        <f aca="true" t="shared" si="2" ref="C36:Y36">SUM(C31:C35)</f>
        <v>-7200000</v>
      </c>
      <c r="D36" s="25">
        <f>SUM(D31:D35)</f>
        <v>0</v>
      </c>
      <c r="E36" s="26">
        <f t="shared" si="2"/>
        <v>-10800000</v>
      </c>
      <c r="F36" s="27">
        <f t="shared" si="2"/>
        <v>-10800000</v>
      </c>
      <c r="G36" s="27">
        <f t="shared" si="2"/>
        <v>-7200000</v>
      </c>
      <c r="H36" s="27">
        <f t="shared" si="2"/>
        <v>-900000</v>
      </c>
      <c r="I36" s="27">
        <f t="shared" si="2"/>
        <v>-900000</v>
      </c>
      <c r="J36" s="27">
        <f t="shared" si="2"/>
        <v>-9000000</v>
      </c>
      <c r="K36" s="27">
        <f t="shared" si="2"/>
        <v>-900000</v>
      </c>
      <c r="L36" s="27">
        <f t="shared" si="2"/>
        <v>-900000</v>
      </c>
      <c r="M36" s="27">
        <f t="shared" si="2"/>
        <v>-900000</v>
      </c>
      <c r="N36" s="27">
        <f t="shared" si="2"/>
        <v>-2700000</v>
      </c>
      <c r="O36" s="27">
        <f t="shared" si="2"/>
        <v>-900000</v>
      </c>
      <c r="P36" s="27">
        <f t="shared" si="2"/>
        <v>-900000</v>
      </c>
      <c r="Q36" s="27">
        <f t="shared" si="2"/>
        <v>-789474</v>
      </c>
      <c r="R36" s="27">
        <f t="shared" si="2"/>
        <v>-2589474</v>
      </c>
      <c r="S36" s="27">
        <f t="shared" si="2"/>
        <v>-900000</v>
      </c>
      <c r="T36" s="27">
        <f t="shared" si="2"/>
        <v>-900000</v>
      </c>
      <c r="U36" s="27">
        <f t="shared" si="2"/>
        <v>-900000</v>
      </c>
      <c r="V36" s="27">
        <f t="shared" si="2"/>
        <v>-2700000</v>
      </c>
      <c r="W36" s="27">
        <f t="shared" si="2"/>
        <v>-16989474</v>
      </c>
      <c r="X36" s="27">
        <f t="shared" si="2"/>
        <v>-10800000</v>
      </c>
      <c r="Y36" s="27">
        <f t="shared" si="2"/>
        <v>-6189474</v>
      </c>
      <c r="Z36" s="28">
        <f>+IF(X36&lt;&gt;0,+(Y36/X36)*100,0)</f>
        <v>57.30994444444445</v>
      </c>
      <c r="AA36" s="29">
        <f>SUM(AA31:AA35)</f>
        <v>-10800000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-7993387</v>
      </c>
      <c r="D38" s="31">
        <f>+D17+D27+D36</f>
        <v>0</v>
      </c>
      <c r="E38" s="32">
        <f t="shared" si="3"/>
        <v>-15274663</v>
      </c>
      <c r="F38" s="33">
        <f t="shared" si="3"/>
        <v>-15274663</v>
      </c>
      <c r="G38" s="33">
        <f t="shared" si="3"/>
        <v>166537584</v>
      </c>
      <c r="H38" s="33">
        <f t="shared" si="3"/>
        <v>-36222788</v>
      </c>
      <c r="I38" s="33">
        <f t="shared" si="3"/>
        <v>-20573962</v>
      </c>
      <c r="J38" s="33">
        <f t="shared" si="3"/>
        <v>109740834</v>
      </c>
      <c r="K38" s="33">
        <f t="shared" si="3"/>
        <v>51653509</v>
      </c>
      <c r="L38" s="33">
        <f t="shared" si="3"/>
        <v>-56857505</v>
      </c>
      <c r="M38" s="33">
        <f t="shared" si="3"/>
        <v>63065167</v>
      </c>
      <c r="N38" s="33">
        <f t="shared" si="3"/>
        <v>57861171</v>
      </c>
      <c r="O38" s="33">
        <f t="shared" si="3"/>
        <v>-22073707</v>
      </c>
      <c r="P38" s="33">
        <f t="shared" si="3"/>
        <v>-22083533</v>
      </c>
      <c r="Q38" s="33">
        <f t="shared" si="3"/>
        <v>196795487</v>
      </c>
      <c r="R38" s="33">
        <f t="shared" si="3"/>
        <v>152638247</v>
      </c>
      <c r="S38" s="33">
        <f t="shared" si="3"/>
        <v>-64337684</v>
      </c>
      <c r="T38" s="33">
        <f t="shared" si="3"/>
        <v>-36005914</v>
      </c>
      <c r="U38" s="33">
        <f t="shared" si="3"/>
        <v>-180480135</v>
      </c>
      <c r="V38" s="33">
        <f t="shared" si="3"/>
        <v>-280823733</v>
      </c>
      <c r="W38" s="33">
        <f t="shared" si="3"/>
        <v>39416519</v>
      </c>
      <c r="X38" s="33">
        <f t="shared" si="3"/>
        <v>-15274663</v>
      </c>
      <c r="Y38" s="33">
        <f t="shared" si="3"/>
        <v>54691182</v>
      </c>
      <c r="Z38" s="34">
        <f>+IF(X38&lt;&gt;0,+(Y38/X38)*100,0)</f>
        <v>-358.05164408537195</v>
      </c>
      <c r="AA38" s="35">
        <f>+AA17+AA27+AA36</f>
        <v>-15274663</v>
      </c>
    </row>
    <row r="39" spans="1:27" ht="13.5">
      <c r="A39" s="22" t="s">
        <v>59</v>
      </c>
      <c r="B39" s="16"/>
      <c r="C39" s="31">
        <v>53691967</v>
      </c>
      <c r="D39" s="31"/>
      <c r="E39" s="32">
        <v>57992029</v>
      </c>
      <c r="F39" s="33">
        <v>57992029</v>
      </c>
      <c r="G39" s="33">
        <v>45698580</v>
      </c>
      <c r="H39" s="33">
        <v>212236164</v>
      </c>
      <c r="I39" s="33">
        <v>176013376</v>
      </c>
      <c r="J39" s="33">
        <v>45698580</v>
      </c>
      <c r="K39" s="33">
        <v>155439414</v>
      </c>
      <c r="L39" s="33">
        <v>207092923</v>
      </c>
      <c r="M39" s="33">
        <v>150235418</v>
      </c>
      <c r="N39" s="33">
        <v>155439414</v>
      </c>
      <c r="O39" s="33">
        <v>213300585</v>
      </c>
      <c r="P39" s="33">
        <v>191226878</v>
      </c>
      <c r="Q39" s="33">
        <v>169143345</v>
      </c>
      <c r="R39" s="33">
        <v>213300585</v>
      </c>
      <c r="S39" s="33">
        <v>365938832</v>
      </c>
      <c r="T39" s="33">
        <v>301601148</v>
      </c>
      <c r="U39" s="33">
        <v>265595234</v>
      </c>
      <c r="V39" s="33">
        <v>365938832</v>
      </c>
      <c r="W39" s="33">
        <v>45698580</v>
      </c>
      <c r="X39" s="33">
        <v>57992029</v>
      </c>
      <c r="Y39" s="33">
        <v>-12293449</v>
      </c>
      <c r="Z39" s="34">
        <v>-21.2</v>
      </c>
      <c r="AA39" s="35">
        <v>57992029</v>
      </c>
    </row>
    <row r="40" spans="1:27" ht="13.5">
      <c r="A40" s="41" t="s">
        <v>60</v>
      </c>
      <c r="B40" s="42"/>
      <c r="C40" s="43">
        <v>45698580</v>
      </c>
      <c r="D40" s="43"/>
      <c r="E40" s="44">
        <v>42717366</v>
      </c>
      <c r="F40" s="45">
        <v>42717366</v>
      </c>
      <c r="G40" s="45">
        <v>212236164</v>
      </c>
      <c r="H40" s="45">
        <v>176013376</v>
      </c>
      <c r="I40" s="45">
        <v>155439414</v>
      </c>
      <c r="J40" s="45">
        <v>155439414</v>
      </c>
      <c r="K40" s="45">
        <v>207092923</v>
      </c>
      <c r="L40" s="45">
        <v>150235418</v>
      </c>
      <c r="M40" s="45">
        <v>213300585</v>
      </c>
      <c r="N40" s="45">
        <v>213300585</v>
      </c>
      <c r="O40" s="45">
        <v>191226878</v>
      </c>
      <c r="P40" s="45">
        <v>169143345</v>
      </c>
      <c r="Q40" s="45">
        <v>365938832</v>
      </c>
      <c r="R40" s="45">
        <v>191226878</v>
      </c>
      <c r="S40" s="45">
        <v>301601148</v>
      </c>
      <c r="T40" s="45">
        <v>265595234</v>
      </c>
      <c r="U40" s="45">
        <v>85115099</v>
      </c>
      <c r="V40" s="45">
        <v>85115099</v>
      </c>
      <c r="W40" s="45">
        <v>85115099</v>
      </c>
      <c r="X40" s="45">
        <v>42717366</v>
      </c>
      <c r="Y40" s="45">
        <v>42397733</v>
      </c>
      <c r="Z40" s="46">
        <v>99.25</v>
      </c>
      <c r="AA40" s="47">
        <v>42717366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33459134</v>
      </c>
      <c r="F6" s="19">
        <v>33459134</v>
      </c>
      <c r="G6" s="19"/>
      <c r="H6" s="19">
        <v>212883</v>
      </c>
      <c r="I6" s="19"/>
      <c r="J6" s="19">
        <v>212883</v>
      </c>
      <c r="K6" s="19">
        <v>212883</v>
      </c>
      <c r="L6" s="19">
        <v>106441</v>
      </c>
      <c r="M6" s="19">
        <v>106441</v>
      </c>
      <c r="N6" s="19">
        <v>425765</v>
      </c>
      <c r="O6" s="19"/>
      <c r="P6" s="19">
        <v>212883</v>
      </c>
      <c r="Q6" s="19">
        <v>106441</v>
      </c>
      <c r="R6" s="19">
        <v>319324</v>
      </c>
      <c r="S6" s="19"/>
      <c r="T6" s="19">
        <v>106441</v>
      </c>
      <c r="U6" s="19"/>
      <c r="V6" s="19">
        <v>106441</v>
      </c>
      <c r="W6" s="19">
        <v>1064413</v>
      </c>
      <c r="X6" s="19">
        <v>33459134</v>
      </c>
      <c r="Y6" s="19">
        <v>-32394721</v>
      </c>
      <c r="Z6" s="20">
        <v>-96.82</v>
      </c>
      <c r="AA6" s="21">
        <v>33459134</v>
      </c>
    </row>
    <row r="7" spans="1:27" ht="13.5">
      <c r="A7" s="22" t="s">
        <v>34</v>
      </c>
      <c r="B7" s="16"/>
      <c r="C7" s="17"/>
      <c r="D7" s="17"/>
      <c r="E7" s="18">
        <v>2046924</v>
      </c>
      <c r="F7" s="19">
        <v>2046924</v>
      </c>
      <c r="G7" s="19">
        <v>104500</v>
      </c>
      <c r="H7" s="19">
        <v>184332</v>
      </c>
      <c r="I7" s="19">
        <v>26515079</v>
      </c>
      <c r="J7" s="19">
        <v>26803911</v>
      </c>
      <c r="K7" s="19">
        <v>167463</v>
      </c>
      <c r="L7" s="19">
        <v>158645</v>
      </c>
      <c r="M7" s="19">
        <v>185045</v>
      </c>
      <c r="N7" s="19">
        <v>511153</v>
      </c>
      <c r="O7" s="19">
        <v>148431</v>
      </c>
      <c r="P7" s="19">
        <v>131141</v>
      </c>
      <c r="Q7" s="19">
        <v>137173</v>
      </c>
      <c r="R7" s="19">
        <v>416745</v>
      </c>
      <c r="S7" s="19">
        <v>12538051</v>
      </c>
      <c r="T7" s="19">
        <v>172155</v>
      </c>
      <c r="U7" s="19">
        <v>258125</v>
      </c>
      <c r="V7" s="19">
        <v>12968331</v>
      </c>
      <c r="W7" s="19">
        <v>40700140</v>
      </c>
      <c r="X7" s="19">
        <v>2046924</v>
      </c>
      <c r="Y7" s="19">
        <v>38653216</v>
      </c>
      <c r="Z7" s="20">
        <v>1888.36</v>
      </c>
      <c r="AA7" s="21">
        <v>2046924</v>
      </c>
    </row>
    <row r="8" spans="1:27" ht="13.5">
      <c r="A8" s="22" t="s">
        <v>35</v>
      </c>
      <c r="B8" s="16"/>
      <c r="C8" s="17"/>
      <c r="D8" s="17"/>
      <c r="E8" s="18">
        <v>40106940</v>
      </c>
      <c r="F8" s="19">
        <v>40106940</v>
      </c>
      <c r="G8" s="19">
        <v>10473</v>
      </c>
      <c r="H8" s="19">
        <v>5060</v>
      </c>
      <c r="I8" s="19">
        <v>3695</v>
      </c>
      <c r="J8" s="19">
        <v>19228</v>
      </c>
      <c r="K8" s="19">
        <v>18209</v>
      </c>
      <c r="L8" s="19">
        <v>16444</v>
      </c>
      <c r="M8" s="19">
        <v>208495</v>
      </c>
      <c r="N8" s="19">
        <v>243148</v>
      </c>
      <c r="O8" s="19">
        <v>7695</v>
      </c>
      <c r="P8" s="19">
        <v>10535135</v>
      </c>
      <c r="Q8" s="19">
        <v>6234949</v>
      </c>
      <c r="R8" s="19">
        <v>16777779</v>
      </c>
      <c r="S8" s="19">
        <v>5281623</v>
      </c>
      <c r="T8" s="19">
        <v>5301294</v>
      </c>
      <c r="U8" s="19">
        <v>5127</v>
      </c>
      <c r="V8" s="19">
        <v>10588044</v>
      </c>
      <c r="W8" s="19">
        <v>27628199</v>
      </c>
      <c r="X8" s="19">
        <v>40106940</v>
      </c>
      <c r="Y8" s="19">
        <v>-12478741</v>
      </c>
      <c r="Z8" s="20">
        <v>-31.11</v>
      </c>
      <c r="AA8" s="21">
        <v>40106940</v>
      </c>
    </row>
    <row r="9" spans="1:27" ht="13.5">
      <c r="A9" s="22" t="s">
        <v>36</v>
      </c>
      <c r="B9" s="16"/>
      <c r="C9" s="17"/>
      <c r="D9" s="17"/>
      <c r="E9" s="18">
        <v>282564700</v>
      </c>
      <c r="F9" s="19">
        <v>282564700</v>
      </c>
      <c r="G9" s="19">
        <v>109960000</v>
      </c>
      <c r="H9" s="19">
        <v>1810000</v>
      </c>
      <c r="I9" s="19"/>
      <c r="J9" s="19">
        <v>111770000</v>
      </c>
      <c r="K9" s="19"/>
      <c r="L9" s="19">
        <v>1005000</v>
      </c>
      <c r="M9" s="19">
        <v>89817000</v>
      </c>
      <c r="N9" s="19">
        <v>90822000</v>
      </c>
      <c r="O9" s="19"/>
      <c r="P9" s="19"/>
      <c r="Q9" s="19">
        <v>65977000</v>
      </c>
      <c r="R9" s="19">
        <v>65977000</v>
      </c>
      <c r="S9" s="19"/>
      <c r="T9" s="19"/>
      <c r="U9" s="19"/>
      <c r="V9" s="19"/>
      <c r="W9" s="19">
        <v>268569000</v>
      </c>
      <c r="X9" s="19">
        <v>282564700</v>
      </c>
      <c r="Y9" s="19">
        <v>-13995700</v>
      </c>
      <c r="Z9" s="20">
        <v>-4.95</v>
      </c>
      <c r="AA9" s="21">
        <v>282564700</v>
      </c>
    </row>
    <row r="10" spans="1:27" ht="13.5">
      <c r="A10" s="22" t="s">
        <v>37</v>
      </c>
      <c r="B10" s="16"/>
      <c r="C10" s="17"/>
      <c r="D10" s="17"/>
      <c r="E10" s="18">
        <v>150733000</v>
      </c>
      <c r="F10" s="19">
        <v>150733000</v>
      </c>
      <c r="G10" s="19">
        <v>23852000</v>
      </c>
      <c r="H10" s="19">
        <v>1057000</v>
      </c>
      <c r="I10" s="19">
        <v>13528000</v>
      </c>
      <c r="J10" s="19">
        <v>38437000</v>
      </c>
      <c r="K10" s="19">
        <v>22548000</v>
      </c>
      <c r="L10" s="19"/>
      <c r="M10" s="19"/>
      <c r="N10" s="19">
        <v>22548000</v>
      </c>
      <c r="O10" s="19"/>
      <c r="P10" s="19">
        <v>9019000</v>
      </c>
      <c r="Q10" s="19">
        <v>103826000</v>
      </c>
      <c r="R10" s="19">
        <v>112845000</v>
      </c>
      <c r="S10" s="19"/>
      <c r="T10" s="19"/>
      <c r="U10" s="19"/>
      <c r="V10" s="19"/>
      <c r="W10" s="19">
        <v>173830000</v>
      </c>
      <c r="X10" s="19">
        <v>150733000</v>
      </c>
      <c r="Y10" s="19">
        <v>23097000</v>
      </c>
      <c r="Z10" s="20">
        <v>15.32</v>
      </c>
      <c r="AA10" s="21">
        <v>150733000</v>
      </c>
    </row>
    <row r="11" spans="1:27" ht="13.5">
      <c r="A11" s="22" t="s">
        <v>38</v>
      </c>
      <c r="B11" s="16"/>
      <c r="C11" s="17"/>
      <c r="D11" s="17"/>
      <c r="E11" s="18">
        <v>4169052</v>
      </c>
      <c r="F11" s="19">
        <v>4169052</v>
      </c>
      <c r="G11" s="19">
        <v>166985</v>
      </c>
      <c r="H11" s="19">
        <v>749014</v>
      </c>
      <c r="I11" s="19">
        <v>7286</v>
      </c>
      <c r="J11" s="19">
        <v>923285</v>
      </c>
      <c r="K11" s="19">
        <v>20190</v>
      </c>
      <c r="L11" s="19">
        <v>35097</v>
      </c>
      <c r="M11" s="19">
        <v>877899</v>
      </c>
      <c r="N11" s="19">
        <v>933186</v>
      </c>
      <c r="O11" s="19">
        <v>9737735</v>
      </c>
      <c r="P11" s="19">
        <v>201719</v>
      </c>
      <c r="Q11" s="19">
        <v>426858</v>
      </c>
      <c r="R11" s="19">
        <v>10366312</v>
      </c>
      <c r="S11" s="19">
        <v>678309</v>
      </c>
      <c r="T11" s="19">
        <v>964602</v>
      </c>
      <c r="U11" s="19">
        <v>825885</v>
      </c>
      <c r="V11" s="19">
        <v>2468796</v>
      </c>
      <c r="W11" s="19">
        <v>14691579</v>
      </c>
      <c r="X11" s="19">
        <v>4169052</v>
      </c>
      <c r="Y11" s="19">
        <v>10522527</v>
      </c>
      <c r="Z11" s="20">
        <v>252.4</v>
      </c>
      <c r="AA11" s="21">
        <v>4169052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-300409967</v>
      </c>
      <c r="F14" s="19">
        <v>-300409967</v>
      </c>
      <c r="G14" s="19">
        <v>-28263938</v>
      </c>
      <c r="H14" s="19">
        <v>-33773819</v>
      </c>
      <c r="I14" s="19">
        <v>-30403260</v>
      </c>
      <c r="J14" s="19">
        <v>-92441017</v>
      </c>
      <c r="K14" s="19">
        <v>-23817158</v>
      </c>
      <c r="L14" s="19">
        <v>-35682613</v>
      </c>
      <c r="M14" s="19">
        <v>-28304825</v>
      </c>
      <c r="N14" s="19">
        <v>-87804596</v>
      </c>
      <c r="O14" s="19">
        <v>-25783674</v>
      </c>
      <c r="P14" s="19">
        <v>-28364996</v>
      </c>
      <c r="Q14" s="19">
        <v>-34596697</v>
      </c>
      <c r="R14" s="19">
        <v>-88745367</v>
      </c>
      <c r="S14" s="19">
        <v>-31089790</v>
      </c>
      <c r="T14" s="19">
        <v>-44421418</v>
      </c>
      <c r="U14" s="19">
        <v>-31658871</v>
      </c>
      <c r="V14" s="19">
        <v>-107170079</v>
      </c>
      <c r="W14" s="19">
        <v>-376161059</v>
      </c>
      <c r="X14" s="19">
        <v>-300409967</v>
      </c>
      <c r="Y14" s="19">
        <v>-75751092</v>
      </c>
      <c r="Z14" s="20">
        <v>25.22</v>
      </c>
      <c r="AA14" s="21">
        <v>-300409967</v>
      </c>
    </row>
    <row r="15" spans="1:27" ht="13.5">
      <c r="A15" s="22" t="s">
        <v>42</v>
      </c>
      <c r="B15" s="16"/>
      <c r="C15" s="17"/>
      <c r="D15" s="17"/>
      <c r="E15" s="18">
        <v>-6877224</v>
      </c>
      <c r="F15" s="19">
        <v>-6877224</v>
      </c>
      <c r="G15" s="19">
        <v>-16069</v>
      </c>
      <c r="H15" s="19">
        <v>-16474</v>
      </c>
      <c r="I15" s="19">
        <v>-13908</v>
      </c>
      <c r="J15" s="19">
        <v>-46451</v>
      </c>
      <c r="K15" s="19">
        <v>-13290</v>
      </c>
      <c r="L15" s="19">
        <v>-11524</v>
      </c>
      <c r="M15" s="19">
        <v>-3857600</v>
      </c>
      <c r="N15" s="19">
        <v>-3882414</v>
      </c>
      <c r="O15" s="19">
        <v>-16113</v>
      </c>
      <c r="P15" s="19">
        <v>-11436</v>
      </c>
      <c r="Q15" s="19">
        <v>-12059</v>
      </c>
      <c r="R15" s="19">
        <v>-39608</v>
      </c>
      <c r="S15" s="19">
        <v>-16663</v>
      </c>
      <c r="T15" s="19"/>
      <c r="U15" s="19">
        <v>-19398</v>
      </c>
      <c r="V15" s="19">
        <v>-36061</v>
      </c>
      <c r="W15" s="19">
        <v>-4004534</v>
      </c>
      <c r="X15" s="19">
        <v>-6877224</v>
      </c>
      <c r="Y15" s="19">
        <v>2872690</v>
      </c>
      <c r="Z15" s="20">
        <v>-41.77</v>
      </c>
      <c r="AA15" s="21">
        <v>-6877224</v>
      </c>
    </row>
    <row r="16" spans="1:27" ht="13.5">
      <c r="A16" s="22" t="s">
        <v>43</v>
      </c>
      <c r="B16" s="16"/>
      <c r="C16" s="17"/>
      <c r="D16" s="17"/>
      <c r="E16" s="18">
        <v>-19194662</v>
      </c>
      <c r="F16" s="19">
        <v>-19194662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-19194662</v>
      </c>
      <c r="Y16" s="19">
        <v>19194662</v>
      </c>
      <c r="Z16" s="20">
        <v>-100</v>
      </c>
      <c r="AA16" s="21">
        <v>-19194662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186597897</v>
      </c>
      <c r="F17" s="27">
        <f t="shared" si="0"/>
        <v>186597897</v>
      </c>
      <c r="G17" s="27">
        <f t="shared" si="0"/>
        <v>105813951</v>
      </c>
      <c r="H17" s="27">
        <f t="shared" si="0"/>
        <v>-29772004</v>
      </c>
      <c r="I17" s="27">
        <f t="shared" si="0"/>
        <v>9636892</v>
      </c>
      <c r="J17" s="27">
        <f t="shared" si="0"/>
        <v>85678839</v>
      </c>
      <c r="K17" s="27">
        <f t="shared" si="0"/>
        <v>-863703</v>
      </c>
      <c r="L17" s="27">
        <f t="shared" si="0"/>
        <v>-34372510</v>
      </c>
      <c r="M17" s="27">
        <f t="shared" si="0"/>
        <v>59032455</v>
      </c>
      <c r="N17" s="27">
        <f t="shared" si="0"/>
        <v>23796242</v>
      </c>
      <c r="O17" s="27">
        <f t="shared" si="0"/>
        <v>-15905926</v>
      </c>
      <c r="P17" s="27">
        <f t="shared" si="0"/>
        <v>-8276554</v>
      </c>
      <c r="Q17" s="27">
        <f t="shared" si="0"/>
        <v>142099665</v>
      </c>
      <c r="R17" s="27">
        <f t="shared" si="0"/>
        <v>117917185</v>
      </c>
      <c r="S17" s="27">
        <f t="shared" si="0"/>
        <v>-12608470</v>
      </c>
      <c r="T17" s="27">
        <f t="shared" si="0"/>
        <v>-37876926</v>
      </c>
      <c r="U17" s="27">
        <f t="shared" si="0"/>
        <v>-30589132</v>
      </c>
      <c r="V17" s="27">
        <f t="shared" si="0"/>
        <v>-81074528</v>
      </c>
      <c r="W17" s="27">
        <f t="shared" si="0"/>
        <v>146317738</v>
      </c>
      <c r="X17" s="27">
        <f t="shared" si="0"/>
        <v>186597897</v>
      </c>
      <c r="Y17" s="27">
        <f t="shared" si="0"/>
        <v>-40280159</v>
      </c>
      <c r="Z17" s="28">
        <f>+IF(X17&lt;&gt;0,+(Y17/X17)*100,0)</f>
        <v>-21.586609306749047</v>
      </c>
      <c r="AA17" s="29">
        <f>SUM(AA6:AA16)</f>
        <v>186597897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50000000</v>
      </c>
      <c r="F24" s="19">
        <v>50000000</v>
      </c>
      <c r="G24" s="19">
        <v>-75000000</v>
      </c>
      <c r="H24" s="19">
        <v>40900000</v>
      </c>
      <c r="I24" s="19">
        <v>850000</v>
      </c>
      <c r="J24" s="19">
        <v>-33250000</v>
      </c>
      <c r="K24" s="19">
        <v>22000000</v>
      </c>
      <c r="L24" s="19">
        <v>44000000</v>
      </c>
      <c r="M24" s="19">
        <v>-5000000</v>
      </c>
      <c r="N24" s="19">
        <v>61000000</v>
      </c>
      <c r="O24" s="19">
        <v>29000000</v>
      </c>
      <c r="P24" s="19">
        <v>13500000</v>
      </c>
      <c r="Q24" s="19">
        <v>-87500000</v>
      </c>
      <c r="R24" s="19">
        <v>-45000000</v>
      </c>
      <c r="S24" s="19">
        <v>5000000</v>
      </c>
      <c r="T24" s="19">
        <v>44000000</v>
      </c>
      <c r="U24" s="19">
        <v>49000000</v>
      </c>
      <c r="V24" s="19">
        <v>98000000</v>
      </c>
      <c r="W24" s="19">
        <v>80750000</v>
      </c>
      <c r="X24" s="19">
        <v>50000000</v>
      </c>
      <c r="Y24" s="19">
        <v>30750000</v>
      </c>
      <c r="Z24" s="20">
        <v>61.5</v>
      </c>
      <c r="AA24" s="21">
        <v>50000000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-159759164</v>
      </c>
      <c r="F26" s="19">
        <v>-159759164</v>
      </c>
      <c r="G26" s="19">
        <v>-26760126</v>
      </c>
      <c r="H26" s="19">
        <v>-9206883</v>
      </c>
      <c r="I26" s="19">
        <v>-21174663</v>
      </c>
      <c r="J26" s="19">
        <v>-57141672</v>
      </c>
      <c r="K26" s="19">
        <v>-16536220</v>
      </c>
      <c r="L26" s="19">
        <v>-13581464</v>
      </c>
      <c r="M26" s="19">
        <v>-27870103</v>
      </c>
      <c r="N26" s="19">
        <v>-57987787</v>
      </c>
      <c r="O26" s="19">
        <v>-10078222</v>
      </c>
      <c r="P26" s="19">
        <v>-4437441</v>
      </c>
      <c r="Q26" s="19">
        <v>-12000958</v>
      </c>
      <c r="R26" s="19">
        <v>-26516621</v>
      </c>
      <c r="S26" s="19">
        <v>-7620250</v>
      </c>
      <c r="T26" s="19">
        <v>-4468204</v>
      </c>
      <c r="U26" s="19">
        <v>-22440033</v>
      </c>
      <c r="V26" s="19">
        <v>-34528487</v>
      </c>
      <c r="W26" s="19">
        <v>-176174567</v>
      </c>
      <c r="X26" s="19">
        <v>-159759164</v>
      </c>
      <c r="Y26" s="19">
        <v>-16415403</v>
      </c>
      <c r="Z26" s="20">
        <v>10.28</v>
      </c>
      <c r="AA26" s="21">
        <v>-159759164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-109759164</v>
      </c>
      <c r="F27" s="27">
        <f t="shared" si="1"/>
        <v>-109759164</v>
      </c>
      <c r="G27" s="27">
        <f t="shared" si="1"/>
        <v>-101760126</v>
      </c>
      <c r="H27" s="27">
        <f t="shared" si="1"/>
        <v>31693117</v>
      </c>
      <c r="I27" s="27">
        <f t="shared" si="1"/>
        <v>-20324663</v>
      </c>
      <c r="J27" s="27">
        <f t="shared" si="1"/>
        <v>-90391672</v>
      </c>
      <c r="K27" s="27">
        <f t="shared" si="1"/>
        <v>5463780</v>
      </c>
      <c r="L27" s="27">
        <f t="shared" si="1"/>
        <v>30418536</v>
      </c>
      <c r="M27" s="27">
        <f t="shared" si="1"/>
        <v>-32870103</v>
      </c>
      <c r="N27" s="27">
        <f t="shared" si="1"/>
        <v>3012213</v>
      </c>
      <c r="O27" s="27">
        <f t="shared" si="1"/>
        <v>18921778</v>
      </c>
      <c r="P27" s="27">
        <f t="shared" si="1"/>
        <v>9062559</v>
      </c>
      <c r="Q27" s="27">
        <f t="shared" si="1"/>
        <v>-99500958</v>
      </c>
      <c r="R27" s="27">
        <f t="shared" si="1"/>
        <v>-71516621</v>
      </c>
      <c r="S27" s="27">
        <f t="shared" si="1"/>
        <v>-2620250</v>
      </c>
      <c r="T27" s="27">
        <f t="shared" si="1"/>
        <v>39531796</v>
      </c>
      <c r="U27" s="27">
        <f t="shared" si="1"/>
        <v>26559967</v>
      </c>
      <c r="V27" s="27">
        <f t="shared" si="1"/>
        <v>63471513</v>
      </c>
      <c r="W27" s="27">
        <f t="shared" si="1"/>
        <v>-95424567</v>
      </c>
      <c r="X27" s="27">
        <f t="shared" si="1"/>
        <v>-109759164</v>
      </c>
      <c r="Y27" s="27">
        <f t="shared" si="1"/>
        <v>14334597</v>
      </c>
      <c r="Z27" s="28">
        <f>+IF(X27&lt;&gt;0,+(Y27/X27)*100,0)</f>
        <v>-13.060045719735985</v>
      </c>
      <c r="AA27" s="29">
        <f>SUM(AA21:AA26)</f>
        <v>-109759164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-74424999</v>
      </c>
      <c r="F35" s="19">
        <v>-74424999</v>
      </c>
      <c r="G35" s="19">
        <v>-24871211</v>
      </c>
      <c r="H35" s="19"/>
      <c r="I35" s="19"/>
      <c r="J35" s="19">
        <v>-24871211</v>
      </c>
      <c r="K35" s="19"/>
      <c r="L35" s="19"/>
      <c r="M35" s="19">
        <v>-27000000</v>
      </c>
      <c r="N35" s="19">
        <v>-27000000</v>
      </c>
      <c r="O35" s="19"/>
      <c r="P35" s="19"/>
      <c r="Q35" s="19"/>
      <c r="R35" s="19"/>
      <c r="S35" s="19">
        <v>-29059783</v>
      </c>
      <c r="T35" s="19"/>
      <c r="U35" s="19"/>
      <c r="V35" s="19">
        <v>-29059783</v>
      </c>
      <c r="W35" s="19">
        <v>-80930994</v>
      </c>
      <c r="X35" s="19">
        <v>-74424999</v>
      </c>
      <c r="Y35" s="19">
        <v>-6505995</v>
      </c>
      <c r="Z35" s="20">
        <v>8.74</v>
      </c>
      <c r="AA35" s="21">
        <v>-74424999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-74424999</v>
      </c>
      <c r="F36" s="27">
        <f t="shared" si="2"/>
        <v>-74424999</v>
      </c>
      <c r="G36" s="27">
        <f t="shared" si="2"/>
        <v>-24871211</v>
      </c>
      <c r="H36" s="27">
        <f t="shared" si="2"/>
        <v>0</v>
      </c>
      <c r="I36" s="27">
        <f t="shared" si="2"/>
        <v>0</v>
      </c>
      <c r="J36" s="27">
        <f t="shared" si="2"/>
        <v>-24871211</v>
      </c>
      <c r="K36" s="27">
        <f t="shared" si="2"/>
        <v>0</v>
      </c>
      <c r="L36" s="27">
        <f t="shared" si="2"/>
        <v>0</v>
      </c>
      <c r="M36" s="27">
        <f t="shared" si="2"/>
        <v>-27000000</v>
      </c>
      <c r="N36" s="27">
        <f t="shared" si="2"/>
        <v>-27000000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-29059783</v>
      </c>
      <c r="T36" s="27">
        <f t="shared" si="2"/>
        <v>0</v>
      </c>
      <c r="U36" s="27">
        <f t="shared" si="2"/>
        <v>0</v>
      </c>
      <c r="V36" s="27">
        <f t="shared" si="2"/>
        <v>-29059783</v>
      </c>
      <c r="W36" s="27">
        <f t="shared" si="2"/>
        <v>-80930994</v>
      </c>
      <c r="X36" s="27">
        <f t="shared" si="2"/>
        <v>-74424999</v>
      </c>
      <c r="Y36" s="27">
        <f t="shared" si="2"/>
        <v>-6505995</v>
      </c>
      <c r="Z36" s="28">
        <f>+IF(X36&lt;&gt;0,+(Y36/X36)*100,0)</f>
        <v>8.741679660620486</v>
      </c>
      <c r="AA36" s="29">
        <f>SUM(AA31:AA35)</f>
        <v>-74424999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2413734</v>
      </c>
      <c r="F38" s="33">
        <f t="shared" si="3"/>
        <v>2413734</v>
      </c>
      <c r="G38" s="33">
        <f t="shared" si="3"/>
        <v>-20817386</v>
      </c>
      <c r="H38" s="33">
        <f t="shared" si="3"/>
        <v>1921113</v>
      </c>
      <c r="I38" s="33">
        <f t="shared" si="3"/>
        <v>-10687771</v>
      </c>
      <c r="J38" s="33">
        <f t="shared" si="3"/>
        <v>-29584044</v>
      </c>
      <c r="K38" s="33">
        <f t="shared" si="3"/>
        <v>4600077</v>
      </c>
      <c r="L38" s="33">
        <f t="shared" si="3"/>
        <v>-3953974</v>
      </c>
      <c r="M38" s="33">
        <f t="shared" si="3"/>
        <v>-837648</v>
      </c>
      <c r="N38" s="33">
        <f t="shared" si="3"/>
        <v>-191545</v>
      </c>
      <c r="O38" s="33">
        <f t="shared" si="3"/>
        <v>3015852</v>
      </c>
      <c r="P38" s="33">
        <f t="shared" si="3"/>
        <v>786005</v>
      </c>
      <c r="Q38" s="33">
        <f t="shared" si="3"/>
        <v>42598707</v>
      </c>
      <c r="R38" s="33">
        <f t="shared" si="3"/>
        <v>46400564</v>
      </c>
      <c r="S38" s="33">
        <f t="shared" si="3"/>
        <v>-44288503</v>
      </c>
      <c r="T38" s="33">
        <f t="shared" si="3"/>
        <v>1654870</v>
      </c>
      <c r="U38" s="33">
        <f t="shared" si="3"/>
        <v>-4029165</v>
      </c>
      <c r="V38" s="33">
        <f t="shared" si="3"/>
        <v>-46662798</v>
      </c>
      <c r="W38" s="33">
        <f t="shared" si="3"/>
        <v>-30037823</v>
      </c>
      <c r="X38" s="33">
        <f t="shared" si="3"/>
        <v>2413734</v>
      </c>
      <c r="Y38" s="33">
        <f t="shared" si="3"/>
        <v>-32451557</v>
      </c>
      <c r="Z38" s="34">
        <f>+IF(X38&lt;&gt;0,+(Y38/X38)*100,0)</f>
        <v>-1344.4545670732566</v>
      </c>
      <c r="AA38" s="35">
        <f>+AA17+AA27+AA36</f>
        <v>2413734</v>
      </c>
    </row>
    <row r="39" spans="1:27" ht="13.5">
      <c r="A39" s="22" t="s">
        <v>59</v>
      </c>
      <c r="B39" s="16"/>
      <c r="C39" s="31"/>
      <c r="D39" s="31"/>
      <c r="E39" s="32">
        <v>80999301</v>
      </c>
      <c r="F39" s="33">
        <v>80999301</v>
      </c>
      <c r="G39" s="33">
        <v>30288980</v>
      </c>
      <c r="H39" s="33">
        <v>9471594</v>
      </c>
      <c r="I39" s="33">
        <v>11392707</v>
      </c>
      <c r="J39" s="33">
        <v>30288980</v>
      </c>
      <c r="K39" s="33">
        <v>704936</v>
      </c>
      <c r="L39" s="33">
        <v>5305013</v>
      </c>
      <c r="M39" s="33">
        <v>1351039</v>
      </c>
      <c r="N39" s="33">
        <v>704936</v>
      </c>
      <c r="O39" s="33">
        <v>513391</v>
      </c>
      <c r="P39" s="33">
        <v>3529243</v>
      </c>
      <c r="Q39" s="33">
        <v>4315248</v>
      </c>
      <c r="R39" s="33">
        <v>513391</v>
      </c>
      <c r="S39" s="33">
        <v>46913955</v>
      </c>
      <c r="T39" s="33">
        <v>2625452</v>
      </c>
      <c r="U39" s="33">
        <v>4280322</v>
      </c>
      <c r="V39" s="33">
        <v>46913955</v>
      </c>
      <c r="W39" s="33">
        <v>30288980</v>
      </c>
      <c r="X39" s="33">
        <v>80999301</v>
      </c>
      <c r="Y39" s="33">
        <v>-50710321</v>
      </c>
      <c r="Z39" s="34">
        <v>-62.61</v>
      </c>
      <c r="AA39" s="35">
        <v>80999301</v>
      </c>
    </row>
    <row r="40" spans="1:27" ht="13.5">
      <c r="A40" s="41" t="s">
        <v>60</v>
      </c>
      <c r="B40" s="42"/>
      <c r="C40" s="43"/>
      <c r="D40" s="43"/>
      <c r="E40" s="44">
        <v>83413035</v>
      </c>
      <c r="F40" s="45">
        <v>83413035</v>
      </c>
      <c r="G40" s="45">
        <v>9471594</v>
      </c>
      <c r="H40" s="45">
        <v>11392707</v>
      </c>
      <c r="I40" s="45">
        <v>704936</v>
      </c>
      <c r="J40" s="45">
        <v>704936</v>
      </c>
      <c r="K40" s="45">
        <v>5305013</v>
      </c>
      <c r="L40" s="45">
        <v>1351039</v>
      </c>
      <c r="M40" s="45">
        <v>513391</v>
      </c>
      <c r="N40" s="45">
        <v>513391</v>
      </c>
      <c r="O40" s="45">
        <v>3529243</v>
      </c>
      <c r="P40" s="45">
        <v>4315248</v>
      </c>
      <c r="Q40" s="45">
        <v>46913955</v>
      </c>
      <c r="R40" s="45">
        <v>3529243</v>
      </c>
      <c r="S40" s="45">
        <v>2625452</v>
      </c>
      <c r="T40" s="45">
        <v>4280322</v>
      </c>
      <c r="U40" s="45">
        <v>251157</v>
      </c>
      <c r="V40" s="45">
        <v>251157</v>
      </c>
      <c r="W40" s="45">
        <v>251157</v>
      </c>
      <c r="X40" s="45">
        <v>83413035</v>
      </c>
      <c r="Y40" s="45">
        <v>-83161878</v>
      </c>
      <c r="Z40" s="46">
        <v>-99.7</v>
      </c>
      <c r="AA40" s="47">
        <v>83413035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272706788</v>
      </c>
      <c r="D6" s="17"/>
      <c r="E6" s="18">
        <v>253778400</v>
      </c>
      <c r="F6" s="19">
        <v>253778400</v>
      </c>
      <c r="G6" s="19">
        <v>16418598</v>
      </c>
      <c r="H6" s="19">
        <v>19395132</v>
      </c>
      <c r="I6" s="19">
        <v>17875077</v>
      </c>
      <c r="J6" s="19">
        <v>53688807</v>
      </c>
      <c r="K6" s="19">
        <v>18584343</v>
      </c>
      <c r="L6" s="19">
        <v>17959311</v>
      </c>
      <c r="M6" s="19">
        <v>16225712</v>
      </c>
      <c r="N6" s="19">
        <v>52769366</v>
      </c>
      <c r="O6" s="19">
        <v>17291313</v>
      </c>
      <c r="P6" s="19">
        <v>18155422</v>
      </c>
      <c r="Q6" s="19">
        <v>19258553</v>
      </c>
      <c r="R6" s="19">
        <v>54705288</v>
      </c>
      <c r="S6" s="19">
        <v>16144846</v>
      </c>
      <c r="T6" s="19">
        <v>29385037</v>
      </c>
      <c r="U6" s="19"/>
      <c r="V6" s="19">
        <v>45529883</v>
      </c>
      <c r="W6" s="19">
        <v>206693344</v>
      </c>
      <c r="X6" s="19">
        <v>253778400</v>
      </c>
      <c r="Y6" s="19">
        <v>-47085056</v>
      </c>
      <c r="Z6" s="20">
        <v>-18.55</v>
      </c>
      <c r="AA6" s="21">
        <v>253778400</v>
      </c>
    </row>
    <row r="7" spans="1:27" ht="13.5">
      <c r="A7" s="22" t="s">
        <v>34</v>
      </c>
      <c r="B7" s="16"/>
      <c r="C7" s="17">
        <v>776456535</v>
      </c>
      <c r="D7" s="17"/>
      <c r="E7" s="18">
        <v>1479214850</v>
      </c>
      <c r="F7" s="19">
        <v>1479214651</v>
      </c>
      <c r="G7" s="19">
        <v>77382049</v>
      </c>
      <c r="H7" s="19">
        <v>94583818</v>
      </c>
      <c r="I7" s="19">
        <v>93379289</v>
      </c>
      <c r="J7" s="19">
        <v>265345156</v>
      </c>
      <c r="K7" s="19">
        <v>99754862</v>
      </c>
      <c r="L7" s="19">
        <v>94521743</v>
      </c>
      <c r="M7" s="19">
        <v>78338820</v>
      </c>
      <c r="N7" s="19">
        <v>272615425</v>
      </c>
      <c r="O7" s="19">
        <v>89561610</v>
      </c>
      <c r="P7" s="19">
        <v>82318400</v>
      </c>
      <c r="Q7" s="19">
        <v>102005192</v>
      </c>
      <c r="R7" s="19">
        <v>273885202</v>
      </c>
      <c r="S7" s="19">
        <v>77289387</v>
      </c>
      <c r="T7" s="19">
        <v>91428076</v>
      </c>
      <c r="U7" s="19"/>
      <c r="V7" s="19">
        <v>168717463</v>
      </c>
      <c r="W7" s="19">
        <v>980563246</v>
      </c>
      <c r="X7" s="19">
        <v>1479214651</v>
      </c>
      <c r="Y7" s="19">
        <v>-498651405</v>
      </c>
      <c r="Z7" s="20">
        <v>-33.71</v>
      </c>
      <c r="AA7" s="21">
        <v>1479214651</v>
      </c>
    </row>
    <row r="8" spans="1:27" ht="13.5">
      <c r="A8" s="22" t="s">
        <v>35</v>
      </c>
      <c r="B8" s="16"/>
      <c r="C8" s="17">
        <v>94766728</v>
      </c>
      <c r="D8" s="17"/>
      <c r="E8" s="18">
        <v>111977800</v>
      </c>
      <c r="F8" s="19">
        <v>111977800</v>
      </c>
      <c r="G8" s="19">
        <v>19148760</v>
      </c>
      <c r="H8" s="19">
        <v>20018571</v>
      </c>
      <c r="I8" s="19">
        <v>21516312</v>
      </c>
      <c r="J8" s="19">
        <v>60683643</v>
      </c>
      <c r="K8" s="19">
        <v>18655264</v>
      </c>
      <c r="L8" s="19">
        <v>19980319</v>
      </c>
      <c r="M8" s="19">
        <v>11085106</v>
      </c>
      <c r="N8" s="19">
        <v>49720689</v>
      </c>
      <c r="O8" s="19">
        <v>7162214</v>
      </c>
      <c r="P8" s="19">
        <v>27142975</v>
      </c>
      <c r="Q8" s="19">
        <v>19078044</v>
      </c>
      <c r="R8" s="19">
        <v>53383233</v>
      </c>
      <c r="S8" s="19">
        <v>10412731</v>
      </c>
      <c r="T8" s="19">
        <v>9571187</v>
      </c>
      <c r="U8" s="19"/>
      <c r="V8" s="19">
        <v>19983918</v>
      </c>
      <c r="W8" s="19">
        <v>183771483</v>
      </c>
      <c r="X8" s="19">
        <v>111977800</v>
      </c>
      <c r="Y8" s="19">
        <v>71793683</v>
      </c>
      <c r="Z8" s="20">
        <v>64.11</v>
      </c>
      <c r="AA8" s="21">
        <v>111977800</v>
      </c>
    </row>
    <row r="9" spans="1:27" ht="13.5">
      <c r="A9" s="22" t="s">
        <v>36</v>
      </c>
      <c r="B9" s="16"/>
      <c r="C9" s="17">
        <v>439804462</v>
      </c>
      <c r="D9" s="17"/>
      <c r="E9" s="18">
        <v>351271000</v>
      </c>
      <c r="F9" s="19">
        <v>351271000</v>
      </c>
      <c r="G9" s="19">
        <v>142856000</v>
      </c>
      <c r="H9" s="19">
        <v>2224000</v>
      </c>
      <c r="I9" s="19">
        <v>400000</v>
      </c>
      <c r="J9" s="19">
        <v>145480000</v>
      </c>
      <c r="K9" s="19"/>
      <c r="L9" s="19">
        <v>745000</v>
      </c>
      <c r="M9" s="19">
        <v>111092000</v>
      </c>
      <c r="N9" s="19">
        <v>111837000</v>
      </c>
      <c r="O9" s="19">
        <v>700000</v>
      </c>
      <c r="P9" s="19">
        <v>497000</v>
      </c>
      <c r="Q9" s="19">
        <v>91112100</v>
      </c>
      <c r="R9" s="19">
        <v>92309100</v>
      </c>
      <c r="S9" s="19"/>
      <c r="T9" s="19"/>
      <c r="U9" s="19"/>
      <c r="V9" s="19"/>
      <c r="W9" s="19">
        <v>349626100</v>
      </c>
      <c r="X9" s="19">
        <v>351271000</v>
      </c>
      <c r="Y9" s="19">
        <v>-1644900</v>
      </c>
      <c r="Z9" s="20">
        <v>-0.47</v>
      </c>
      <c r="AA9" s="21">
        <v>351271000</v>
      </c>
    </row>
    <row r="10" spans="1:27" ht="13.5">
      <c r="A10" s="22" t="s">
        <v>37</v>
      </c>
      <c r="B10" s="16"/>
      <c r="C10" s="17">
        <v>3450943</v>
      </c>
      <c r="D10" s="17"/>
      <c r="E10" s="18">
        <v>134616000</v>
      </c>
      <c r="F10" s="19">
        <v>122646000</v>
      </c>
      <c r="G10" s="19">
        <v>4808000</v>
      </c>
      <c r="H10" s="19">
        <v>18074000</v>
      </c>
      <c r="I10" s="19"/>
      <c r="J10" s="19">
        <v>22882000</v>
      </c>
      <c r="K10" s="19"/>
      <c r="L10" s="19">
        <v>4000000</v>
      </c>
      <c r="M10" s="19">
        <v>63804000</v>
      </c>
      <c r="N10" s="19">
        <v>67804000</v>
      </c>
      <c r="O10" s="19"/>
      <c r="P10" s="19"/>
      <c r="Q10" s="19">
        <v>35202900</v>
      </c>
      <c r="R10" s="19">
        <v>35202900</v>
      </c>
      <c r="S10" s="19"/>
      <c r="T10" s="19"/>
      <c r="U10" s="19"/>
      <c r="V10" s="19"/>
      <c r="W10" s="19">
        <v>125888900</v>
      </c>
      <c r="X10" s="19">
        <v>122646000</v>
      </c>
      <c r="Y10" s="19">
        <v>3242900</v>
      </c>
      <c r="Z10" s="20">
        <v>2.64</v>
      </c>
      <c r="AA10" s="21">
        <v>122646000</v>
      </c>
    </row>
    <row r="11" spans="1:27" ht="13.5">
      <c r="A11" s="22" t="s">
        <v>38</v>
      </c>
      <c r="B11" s="16"/>
      <c r="C11" s="17">
        <v>138480734</v>
      </c>
      <c r="D11" s="17"/>
      <c r="E11" s="18">
        <v>2108000</v>
      </c>
      <c r="F11" s="19">
        <v>2108000</v>
      </c>
      <c r="G11" s="19">
        <v>35945</v>
      </c>
      <c r="H11" s="19">
        <v>454</v>
      </c>
      <c r="I11" s="19">
        <v>10836</v>
      </c>
      <c r="J11" s="19">
        <v>47235</v>
      </c>
      <c r="K11" s="19">
        <v>9141</v>
      </c>
      <c r="L11" s="19">
        <v>7068</v>
      </c>
      <c r="M11" s="19">
        <v>8036</v>
      </c>
      <c r="N11" s="19">
        <v>24245</v>
      </c>
      <c r="O11" s="19">
        <v>8828</v>
      </c>
      <c r="P11" s="19">
        <v>7915</v>
      </c>
      <c r="Q11" s="19">
        <v>5656</v>
      </c>
      <c r="R11" s="19">
        <v>22399</v>
      </c>
      <c r="S11" s="19">
        <v>6565</v>
      </c>
      <c r="T11" s="19">
        <v>5693</v>
      </c>
      <c r="U11" s="19"/>
      <c r="V11" s="19">
        <v>12258</v>
      </c>
      <c r="W11" s="19">
        <v>106137</v>
      </c>
      <c r="X11" s="19">
        <v>2108000</v>
      </c>
      <c r="Y11" s="19">
        <v>-2001863</v>
      </c>
      <c r="Z11" s="20">
        <v>-94.97</v>
      </c>
      <c r="AA11" s="21">
        <v>2108000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-1620740206</v>
      </c>
      <c r="D14" s="17"/>
      <c r="E14" s="18">
        <v>-2139197011</v>
      </c>
      <c r="F14" s="19">
        <v>-2064572004</v>
      </c>
      <c r="G14" s="19">
        <v>-161420641</v>
      </c>
      <c r="H14" s="19">
        <v>-168469496</v>
      </c>
      <c r="I14" s="19">
        <v>-160336260</v>
      </c>
      <c r="J14" s="19">
        <v>-490226397</v>
      </c>
      <c r="K14" s="19">
        <v>-148967953</v>
      </c>
      <c r="L14" s="19">
        <v>-129012588</v>
      </c>
      <c r="M14" s="19">
        <v>-154598473</v>
      </c>
      <c r="N14" s="19">
        <v>-432579014</v>
      </c>
      <c r="O14" s="19">
        <v>-133284953</v>
      </c>
      <c r="P14" s="19">
        <v>-157910986</v>
      </c>
      <c r="Q14" s="19">
        <v>-155519967</v>
      </c>
      <c r="R14" s="19">
        <v>-446715906</v>
      </c>
      <c r="S14" s="19">
        <v>-135718716</v>
      </c>
      <c r="T14" s="19">
        <v>-138395637</v>
      </c>
      <c r="U14" s="19"/>
      <c r="V14" s="19">
        <v>-274114353</v>
      </c>
      <c r="W14" s="19">
        <v>-1643635670</v>
      </c>
      <c r="X14" s="19">
        <v>-2064572004</v>
      </c>
      <c r="Y14" s="19">
        <v>420936334</v>
      </c>
      <c r="Z14" s="20">
        <v>-20.39</v>
      </c>
      <c r="AA14" s="21">
        <v>-2064572004</v>
      </c>
    </row>
    <row r="15" spans="1:27" ht="13.5">
      <c r="A15" s="22" t="s">
        <v>42</v>
      </c>
      <c r="B15" s="16"/>
      <c r="C15" s="17">
        <v>-33862799</v>
      </c>
      <c r="D15" s="17"/>
      <c r="E15" s="18">
        <v>-14181004</v>
      </c>
      <c r="F15" s="19">
        <v>-14181001</v>
      </c>
      <c r="G15" s="19">
        <v>-247947</v>
      </c>
      <c r="H15" s="19">
        <v>-246774</v>
      </c>
      <c r="I15" s="19">
        <v>-1978601</v>
      </c>
      <c r="J15" s="19">
        <v>-2473322</v>
      </c>
      <c r="K15" s="19">
        <v>-244119</v>
      </c>
      <c r="L15" s="19">
        <v>-234832</v>
      </c>
      <c r="M15" s="19">
        <v>-1904590</v>
      </c>
      <c r="N15" s="19">
        <v>-2383541</v>
      </c>
      <c r="O15" s="19">
        <v>-240249</v>
      </c>
      <c r="P15" s="19">
        <v>-215468</v>
      </c>
      <c r="Q15" s="19">
        <v>-1750407</v>
      </c>
      <c r="R15" s="19">
        <v>-2206124</v>
      </c>
      <c r="S15" s="19">
        <v>-227991</v>
      </c>
      <c r="T15" s="19">
        <v>-234351</v>
      </c>
      <c r="U15" s="19"/>
      <c r="V15" s="19">
        <v>-462342</v>
      </c>
      <c r="W15" s="19">
        <v>-7525329</v>
      </c>
      <c r="X15" s="19">
        <v>-14181001</v>
      </c>
      <c r="Y15" s="19">
        <v>6655672</v>
      </c>
      <c r="Z15" s="20">
        <v>-46.93</v>
      </c>
      <c r="AA15" s="21">
        <v>-14181001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71063185</v>
      </c>
      <c r="D17" s="25">
        <f>SUM(D6:D16)</f>
        <v>0</v>
      </c>
      <c r="E17" s="26">
        <f t="shared" si="0"/>
        <v>179588035</v>
      </c>
      <c r="F17" s="27">
        <f t="shared" si="0"/>
        <v>242242846</v>
      </c>
      <c r="G17" s="27">
        <f t="shared" si="0"/>
        <v>98980764</v>
      </c>
      <c r="H17" s="27">
        <f t="shared" si="0"/>
        <v>-14420295</v>
      </c>
      <c r="I17" s="27">
        <f t="shared" si="0"/>
        <v>-29133347</v>
      </c>
      <c r="J17" s="27">
        <f t="shared" si="0"/>
        <v>55427122</v>
      </c>
      <c r="K17" s="27">
        <f t="shared" si="0"/>
        <v>-12208462</v>
      </c>
      <c r="L17" s="27">
        <f t="shared" si="0"/>
        <v>7966021</v>
      </c>
      <c r="M17" s="27">
        <f t="shared" si="0"/>
        <v>124050611</v>
      </c>
      <c r="N17" s="27">
        <f t="shared" si="0"/>
        <v>119808170</v>
      </c>
      <c r="O17" s="27">
        <f t="shared" si="0"/>
        <v>-18801237</v>
      </c>
      <c r="P17" s="27">
        <f t="shared" si="0"/>
        <v>-30004742</v>
      </c>
      <c r="Q17" s="27">
        <f t="shared" si="0"/>
        <v>109392071</v>
      </c>
      <c r="R17" s="27">
        <f t="shared" si="0"/>
        <v>60586092</v>
      </c>
      <c r="S17" s="27">
        <f t="shared" si="0"/>
        <v>-32093178</v>
      </c>
      <c r="T17" s="27">
        <f t="shared" si="0"/>
        <v>-8239995</v>
      </c>
      <c r="U17" s="27">
        <f t="shared" si="0"/>
        <v>0</v>
      </c>
      <c r="V17" s="27">
        <f t="shared" si="0"/>
        <v>-40333173</v>
      </c>
      <c r="W17" s="27">
        <f t="shared" si="0"/>
        <v>195488211</v>
      </c>
      <c r="X17" s="27">
        <f t="shared" si="0"/>
        <v>242242846</v>
      </c>
      <c r="Y17" s="27">
        <f t="shared" si="0"/>
        <v>-46754635</v>
      </c>
      <c r="Z17" s="28">
        <f>+IF(X17&lt;&gt;0,+(Y17/X17)*100,0)</f>
        <v>-19.30072890573619</v>
      </c>
      <c r="AA17" s="29">
        <f>SUM(AA6:AA16)</f>
        <v>242242846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27996</v>
      </c>
      <c r="F22" s="36">
        <v>28000</v>
      </c>
      <c r="G22" s="19"/>
      <c r="H22" s="19">
        <v>-513081</v>
      </c>
      <c r="I22" s="19"/>
      <c r="J22" s="19">
        <v>-513081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-513081</v>
      </c>
      <c r="X22" s="19">
        <v>28000</v>
      </c>
      <c r="Y22" s="19">
        <v>-541081</v>
      </c>
      <c r="Z22" s="20">
        <v>-1932.43</v>
      </c>
      <c r="AA22" s="21">
        <v>28000</v>
      </c>
    </row>
    <row r="23" spans="1:27" ht="13.5">
      <c r="A23" s="22" t="s">
        <v>48</v>
      </c>
      <c r="B23" s="16"/>
      <c r="C23" s="40"/>
      <c r="D23" s="40"/>
      <c r="E23" s="18">
        <v>-500004</v>
      </c>
      <c r="F23" s="19">
        <v>-500000</v>
      </c>
      <c r="G23" s="36">
        <v>-1382276</v>
      </c>
      <c r="H23" s="36"/>
      <c r="I23" s="36"/>
      <c r="J23" s="19">
        <v>-1382276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-1382276</v>
      </c>
      <c r="X23" s="19">
        <v>-500000</v>
      </c>
      <c r="Y23" s="36">
        <v>-882276</v>
      </c>
      <c r="Z23" s="37">
        <v>176.46</v>
      </c>
      <c r="AA23" s="38">
        <v>-500000</v>
      </c>
    </row>
    <row r="24" spans="1:27" ht="13.5">
      <c r="A24" s="22" t="s">
        <v>49</v>
      </c>
      <c r="B24" s="16"/>
      <c r="C24" s="17">
        <v>17830596</v>
      </c>
      <c r="D24" s="17"/>
      <c r="E24" s="18">
        <v>-500004</v>
      </c>
      <c r="F24" s="19">
        <v>-500002</v>
      </c>
      <c r="G24" s="19">
        <v>2044</v>
      </c>
      <c r="H24" s="19">
        <v>2056</v>
      </c>
      <c r="I24" s="19">
        <v>2063</v>
      </c>
      <c r="J24" s="19">
        <v>6163</v>
      </c>
      <c r="K24" s="19">
        <v>2069</v>
      </c>
      <c r="L24" s="19"/>
      <c r="M24" s="19">
        <v>2083</v>
      </c>
      <c r="N24" s="19">
        <v>4152</v>
      </c>
      <c r="O24" s="19">
        <v>2090</v>
      </c>
      <c r="P24" s="19">
        <v>2097</v>
      </c>
      <c r="Q24" s="19">
        <v>2104</v>
      </c>
      <c r="R24" s="19">
        <v>6291</v>
      </c>
      <c r="S24" s="19"/>
      <c r="T24" s="19">
        <v>-15103</v>
      </c>
      <c r="U24" s="19"/>
      <c r="V24" s="19">
        <v>-15103</v>
      </c>
      <c r="W24" s="19">
        <v>1503</v>
      </c>
      <c r="X24" s="19">
        <v>-500002</v>
      </c>
      <c r="Y24" s="19">
        <v>501505</v>
      </c>
      <c r="Z24" s="20">
        <v>-100.3</v>
      </c>
      <c r="AA24" s="21">
        <v>-500002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-87093545</v>
      </c>
      <c r="D26" s="17"/>
      <c r="E26" s="18">
        <v>-144615900</v>
      </c>
      <c r="F26" s="19">
        <v>-173941000</v>
      </c>
      <c r="G26" s="19"/>
      <c r="H26" s="19">
        <v>-5476913</v>
      </c>
      <c r="I26" s="19">
        <v>-6958560</v>
      </c>
      <c r="J26" s="19">
        <v>-12435473</v>
      </c>
      <c r="K26" s="19">
        <v>-3988034</v>
      </c>
      <c r="L26" s="19">
        <v>-14935597</v>
      </c>
      <c r="M26" s="19">
        <v>-10935742</v>
      </c>
      <c r="N26" s="19">
        <v>-29859373</v>
      </c>
      <c r="O26" s="19">
        <v>-23057182</v>
      </c>
      <c r="P26" s="19">
        <v>-10732141</v>
      </c>
      <c r="Q26" s="19">
        <v>-5870498</v>
      </c>
      <c r="R26" s="19">
        <v>-39659821</v>
      </c>
      <c r="S26" s="19">
        <v>-12562098</v>
      </c>
      <c r="T26" s="19">
        <v>-3383564</v>
      </c>
      <c r="U26" s="19"/>
      <c r="V26" s="19">
        <v>-15945662</v>
      </c>
      <c r="W26" s="19">
        <v>-97900329</v>
      </c>
      <c r="X26" s="19">
        <v>-173941000</v>
      </c>
      <c r="Y26" s="19">
        <v>76040671</v>
      </c>
      <c r="Z26" s="20">
        <v>-43.72</v>
      </c>
      <c r="AA26" s="21">
        <v>-173941000</v>
      </c>
    </row>
    <row r="27" spans="1:27" ht="13.5">
      <c r="A27" s="23" t="s">
        <v>51</v>
      </c>
      <c r="B27" s="24"/>
      <c r="C27" s="25">
        <f aca="true" t="shared" si="1" ref="C27:Y27">SUM(C21:C26)</f>
        <v>-69262949</v>
      </c>
      <c r="D27" s="25">
        <f>SUM(D21:D26)</f>
        <v>0</v>
      </c>
      <c r="E27" s="26">
        <f t="shared" si="1"/>
        <v>-145587912</v>
      </c>
      <c r="F27" s="27">
        <f t="shared" si="1"/>
        <v>-174913002</v>
      </c>
      <c r="G27" s="27">
        <f t="shared" si="1"/>
        <v>-1380232</v>
      </c>
      <c r="H27" s="27">
        <f t="shared" si="1"/>
        <v>-5987938</v>
      </c>
      <c r="I27" s="27">
        <f t="shared" si="1"/>
        <v>-6956497</v>
      </c>
      <c r="J27" s="27">
        <f t="shared" si="1"/>
        <v>-14324667</v>
      </c>
      <c r="K27" s="27">
        <f t="shared" si="1"/>
        <v>-3985965</v>
      </c>
      <c r="L27" s="27">
        <f t="shared" si="1"/>
        <v>-14935597</v>
      </c>
      <c r="M27" s="27">
        <f t="shared" si="1"/>
        <v>-10933659</v>
      </c>
      <c r="N27" s="27">
        <f t="shared" si="1"/>
        <v>-29855221</v>
      </c>
      <c r="O27" s="27">
        <f t="shared" si="1"/>
        <v>-23055092</v>
      </c>
      <c r="P27" s="27">
        <f t="shared" si="1"/>
        <v>-10730044</v>
      </c>
      <c r="Q27" s="27">
        <f t="shared" si="1"/>
        <v>-5868394</v>
      </c>
      <c r="R27" s="27">
        <f t="shared" si="1"/>
        <v>-39653530</v>
      </c>
      <c r="S27" s="27">
        <f t="shared" si="1"/>
        <v>-12562098</v>
      </c>
      <c r="T27" s="27">
        <f t="shared" si="1"/>
        <v>-3398667</v>
      </c>
      <c r="U27" s="27">
        <f t="shared" si="1"/>
        <v>0</v>
      </c>
      <c r="V27" s="27">
        <f t="shared" si="1"/>
        <v>-15960765</v>
      </c>
      <c r="W27" s="27">
        <f t="shared" si="1"/>
        <v>-99794183</v>
      </c>
      <c r="X27" s="27">
        <f t="shared" si="1"/>
        <v>-174913002</v>
      </c>
      <c r="Y27" s="27">
        <f t="shared" si="1"/>
        <v>75118819</v>
      </c>
      <c r="Z27" s="28">
        <f>+IF(X27&lt;&gt;0,+(Y27/X27)*100,0)</f>
        <v>-42.946389428500005</v>
      </c>
      <c r="AA27" s="29">
        <f>SUM(AA21:AA26)</f>
        <v>-174913002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-143465</v>
      </c>
      <c r="H32" s="19">
        <v>-144638</v>
      </c>
      <c r="I32" s="19">
        <v>-2859760</v>
      </c>
      <c r="J32" s="19">
        <v>-3147863</v>
      </c>
      <c r="K32" s="19">
        <v>-147430</v>
      </c>
      <c r="L32" s="19"/>
      <c r="M32" s="19">
        <v>-3591209</v>
      </c>
      <c r="N32" s="19">
        <v>-3738639</v>
      </c>
      <c r="O32" s="19">
        <v>-151163</v>
      </c>
      <c r="P32" s="19">
        <v>-175945</v>
      </c>
      <c r="Q32" s="19">
        <v>-3071916</v>
      </c>
      <c r="R32" s="19">
        <v>-3399024</v>
      </c>
      <c r="S32" s="19"/>
      <c r="T32" s="19">
        <v>-320483</v>
      </c>
      <c r="U32" s="19"/>
      <c r="V32" s="19">
        <v>-320483</v>
      </c>
      <c r="W32" s="19">
        <v>-10606009</v>
      </c>
      <c r="X32" s="19"/>
      <c r="Y32" s="19">
        <v>-10606009</v>
      </c>
      <c r="Z32" s="20"/>
      <c r="AA32" s="21"/>
    </row>
    <row r="33" spans="1:27" ht="13.5">
      <c r="A33" s="22" t="s">
        <v>55</v>
      </c>
      <c r="B33" s="16"/>
      <c r="C33" s="17">
        <v>6361600</v>
      </c>
      <c r="D33" s="17"/>
      <c r="E33" s="18">
        <v>2000004</v>
      </c>
      <c r="F33" s="19">
        <v>2000001</v>
      </c>
      <c r="G33" s="19">
        <v>122625</v>
      </c>
      <c r="H33" s="36">
        <v>34579</v>
      </c>
      <c r="I33" s="36">
        <v>52038</v>
      </c>
      <c r="J33" s="36">
        <v>209242</v>
      </c>
      <c r="K33" s="19">
        <v>52629</v>
      </c>
      <c r="L33" s="19"/>
      <c r="M33" s="19">
        <v>35798</v>
      </c>
      <c r="N33" s="19">
        <v>88427</v>
      </c>
      <c r="O33" s="36">
        <v>262427</v>
      </c>
      <c r="P33" s="36">
        <v>-3985549</v>
      </c>
      <c r="Q33" s="36">
        <v>69205</v>
      </c>
      <c r="R33" s="19">
        <v>-3653917</v>
      </c>
      <c r="S33" s="19"/>
      <c r="T33" s="19">
        <v>-2661042</v>
      </c>
      <c r="U33" s="19"/>
      <c r="V33" s="36">
        <v>-2661042</v>
      </c>
      <c r="W33" s="36">
        <v>-6017290</v>
      </c>
      <c r="X33" s="36">
        <v>2000001</v>
      </c>
      <c r="Y33" s="19">
        <v>-8017291</v>
      </c>
      <c r="Z33" s="20">
        <v>-400.86</v>
      </c>
      <c r="AA33" s="21">
        <v>2000001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-13092946</v>
      </c>
      <c r="D35" s="17"/>
      <c r="E35" s="18">
        <v>-16000000</v>
      </c>
      <c r="F35" s="19">
        <v>-16000000</v>
      </c>
      <c r="G35" s="19">
        <v>-391412</v>
      </c>
      <c r="H35" s="19">
        <v>-391412</v>
      </c>
      <c r="I35" s="19">
        <v>-5233814</v>
      </c>
      <c r="J35" s="19">
        <v>-6016638</v>
      </c>
      <c r="K35" s="19">
        <v>-391549</v>
      </c>
      <c r="L35" s="19">
        <v>-391412</v>
      </c>
      <c r="M35" s="19">
        <v>-5495799</v>
      </c>
      <c r="N35" s="19">
        <v>-6278760</v>
      </c>
      <c r="O35" s="19">
        <v>-391412</v>
      </c>
      <c r="P35" s="19">
        <v>-391412</v>
      </c>
      <c r="Q35" s="19">
        <v>-4822323</v>
      </c>
      <c r="R35" s="19">
        <v>-5605147</v>
      </c>
      <c r="S35" s="19">
        <v>-391412</v>
      </c>
      <c r="T35" s="19">
        <v>-391412</v>
      </c>
      <c r="U35" s="19"/>
      <c r="V35" s="19">
        <v>-782824</v>
      </c>
      <c r="W35" s="19">
        <v>-18683369</v>
      </c>
      <c r="X35" s="19">
        <v>-16000000</v>
      </c>
      <c r="Y35" s="19">
        <v>-2683369</v>
      </c>
      <c r="Z35" s="20">
        <v>16.77</v>
      </c>
      <c r="AA35" s="21">
        <v>-16000000</v>
      </c>
    </row>
    <row r="36" spans="1:27" ht="13.5">
      <c r="A36" s="23" t="s">
        <v>57</v>
      </c>
      <c r="B36" s="24"/>
      <c r="C36" s="25">
        <f aca="true" t="shared" si="2" ref="C36:Y36">SUM(C31:C35)</f>
        <v>-6731346</v>
      </c>
      <c r="D36" s="25">
        <f>SUM(D31:D35)</f>
        <v>0</v>
      </c>
      <c r="E36" s="26">
        <f t="shared" si="2"/>
        <v>-13999996</v>
      </c>
      <c r="F36" s="27">
        <f t="shared" si="2"/>
        <v>-13999999</v>
      </c>
      <c r="G36" s="27">
        <f t="shared" si="2"/>
        <v>-412252</v>
      </c>
      <c r="H36" s="27">
        <f t="shared" si="2"/>
        <v>-501471</v>
      </c>
      <c r="I36" s="27">
        <f t="shared" si="2"/>
        <v>-8041536</v>
      </c>
      <c r="J36" s="27">
        <f t="shared" si="2"/>
        <v>-8955259</v>
      </c>
      <c r="K36" s="27">
        <f t="shared" si="2"/>
        <v>-486350</v>
      </c>
      <c r="L36" s="27">
        <f t="shared" si="2"/>
        <v>-391412</v>
      </c>
      <c r="M36" s="27">
        <f t="shared" si="2"/>
        <v>-9051210</v>
      </c>
      <c r="N36" s="27">
        <f t="shared" si="2"/>
        <v>-9928972</v>
      </c>
      <c r="O36" s="27">
        <f t="shared" si="2"/>
        <v>-280148</v>
      </c>
      <c r="P36" s="27">
        <f t="shared" si="2"/>
        <v>-4552906</v>
      </c>
      <c r="Q36" s="27">
        <f t="shared" si="2"/>
        <v>-7825034</v>
      </c>
      <c r="R36" s="27">
        <f t="shared" si="2"/>
        <v>-12658088</v>
      </c>
      <c r="S36" s="27">
        <f t="shared" si="2"/>
        <v>-391412</v>
      </c>
      <c r="T36" s="27">
        <f t="shared" si="2"/>
        <v>-3372937</v>
      </c>
      <c r="U36" s="27">
        <f t="shared" si="2"/>
        <v>0</v>
      </c>
      <c r="V36" s="27">
        <f t="shared" si="2"/>
        <v>-3764349</v>
      </c>
      <c r="W36" s="27">
        <f t="shared" si="2"/>
        <v>-35306668</v>
      </c>
      <c r="X36" s="27">
        <f t="shared" si="2"/>
        <v>-13999999</v>
      </c>
      <c r="Y36" s="27">
        <f t="shared" si="2"/>
        <v>-21306669</v>
      </c>
      <c r="Z36" s="28">
        <f>+IF(X36&lt;&gt;0,+(Y36/X36)*100,0)</f>
        <v>152.19050372789314</v>
      </c>
      <c r="AA36" s="29">
        <f>SUM(AA31:AA35)</f>
        <v>-13999999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-4931110</v>
      </c>
      <c r="D38" s="31">
        <f>+D17+D27+D36</f>
        <v>0</v>
      </c>
      <c r="E38" s="32">
        <f t="shared" si="3"/>
        <v>20000127</v>
      </c>
      <c r="F38" s="33">
        <f t="shared" si="3"/>
        <v>53329845</v>
      </c>
      <c r="G38" s="33">
        <f t="shared" si="3"/>
        <v>97188280</v>
      </c>
      <c r="H38" s="33">
        <f t="shared" si="3"/>
        <v>-20909704</v>
      </c>
      <c r="I38" s="33">
        <f t="shared" si="3"/>
        <v>-44131380</v>
      </c>
      <c r="J38" s="33">
        <f t="shared" si="3"/>
        <v>32147196</v>
      </c>
      <c r="K38" s="33">
        <f t="shared" si="3"/>
        <v>-16680777</v>
      </c>
      <c r="L38" s="33">
        <f t="shared" si="3"/>
        <v>-7360988</v>
      </c>
      <c r="M38" s="33">
        <f t="shared" si="3"/>
        <v>104065742</v>
      </c>
      <c r="N38" s="33">
        <f t="shared" si="3"/>
        <v>80023977</v>
      </c>
      <c r="O38" s="33">
        <f t="shared" si="3"/>
        <v>-42136477</v>
      </c>
      <c r="P38" s="33">
        <f t="shared" si="3"/>
        <v>-45287692</v>
      </c>
      <c r="Q38" s="33">
        <f t="shared" si="3"/>
        <v>95698643</v>
      </c>
      <c r="R38" s="33">
        <f t="shared" si="3"/>
        <v>8274474</v>
      </c>
      <c r="S38" s="33">
        <f t="shared" si="3"/>
        <v>-45046688</v>
      </c>
      <c r="T38" s="33">
        <f t="shared" si="3"/>
        <v>-15011599</v>
      </c>
      <c r="U38" s="33">
        <f t="shared" si="3"/>
        <v>0</v>
      </c>
      <c r="V38" s="33">
        <f t="shared" si="3"/>
        <v>-60058287</v>
      </c>
      <c r="W38" s="33">
        <f t="shared" si="3"/>
        <v>60387360</v>
      </c>
      <c r="X38" s="33">
        <f t="shared" si="3"/>
        <v>53329845</v>
      </c>
      <c r="Y38" s="33">
        <f t="shared" si="3"/>
        <v>7057515</v>
      </c>
      <c r="Z38" s="34">
        <f>+IF(X38&lt;&gt;0,+(Y38/X38)*100,0)</f>
        <v>13.233706192095626</v>
      </c>
      <c r="AA38" s="35">
        <f>+AA17+AA27+AA36</f>
        <v>53329845</v>
      </c>
    </row>
    <row r="39" spans="1:27" ht="13.5">
      <c r="A39" s="22" t="s">
        <v>59</v>
      </c>
      <c r="B39" s="16"/>
      <c r="C39" s="31">
        <v>30500019</v>
      </c>
      <c r="D39" s="31"/>
      <c r="E39" s="32">
        <v>60000000</v>
      </c>
      <c r="F39" s="33">
        <v>25569000</v>
      </c>
      <c r="G39" s="33">
        <v>31075842</v>
      </c>
      <c r="H39" s="33">
        <v>128264122</v>
      </c>
      <c r="I39" s="33">
        <v>107354418</v>
      </c>
      <c r="J39" s="33">
        <v>31075842</v>
      </c>
      <c r="K39" s="33">
        <v>63223038</v>
      </c>
      <c r="L39" s="33">
        <v>46542261</v>
      </c>
      <c r="M39" s="33">
        <v>39181273</v>
      </c>
      <c r="N39" s="33">
        <v>63223038</v>
      </c>
      <c r="O39" s="33">
        <v>143247015</v>
      </c>
      <c r="P39" s="33">
        <v>101110538</v>
      </c>
      <c r="Q39" s="33">
        <v>55822846</v>
      </c>
      <c r="R39" s="33">
        <v>143247015</v>
      </c>
      <c r="S39" s="33">
        <v>151521489</v>
      </c>
      <c r="T39" s="33">
        <v>106474801</v>
      </c>
      <c r="U39" s="33"/>
      <c r="V39" s="33">
        <v>151521489</v>
      </c>
      <c r="W39" s="33">
        <v>31075842</v>
      </c>
      <c r="X39" s="33">
        <v>25569000</v>
      </c>
      <c r="Y39" s="33">
        <v>5506842</v>
      </c>
      <c r="Z39" s="34">
        <v>21.54</v>
      </c>
      <c r="AA39" s="35">
        <v>25569000</v>
      </c>
    </row>
    <row r="40" spans="1:27" ht="13.5">
      <c r="A40" s="41" t="s">
        <v>60</v>
      </c>
      <c r="B40" s="42"/>
      <c r="C40" s="43">
        <v>25568909</v>
      </c>
      <c r="D40" s="43"/>
      <c r="E40" s="44">
        <v>80000129</v>
      </c>
      <c r="F40" s="45">
        <v>78898845</v>
      </c>
      <c r="G40" s="45">
        <v>128264122</v>
      </c>
      <c r="H40" s="45">
        <v>107354418</v>
      </c>
      <c r="I40" s="45">
        <v>63223038</v>
      </c>
      <c r="J40" s="45">
        <v>63223038</v>
      </c>
      <c r="K40" s="45">
        <v>46542261</v>
      </c>
      <c r="L40" s="45">
        <v>39181273</v>
      </c>
      <c r="M40" s="45">
        <v>143247015</v>
      </c>
      <c r="N40" s="45">
        <v>143247015</v>
      </c>
      <c r="O40" s="45">
        <v>101110538</v>
      </c>
      <c r="P40" s="45">
        <v>55822846</v>
      </c>
      <c r="Q40" s="45">
        <v>151521489</v>
      </c>
      <c r="R40" s="45">
        <v>101110538</v>
      </c>
      <c r="S40" s="45">
        <v>106474801</v>
      </c>
      <c r="T40" s="45">
        <v>91463202</v>
      </c>
      <c r="U40" s="45"/>
      <c r="V40" s="45">
        <v>91463202</v>
      </c>
      <c r="W40" s="45">
        <v>91463202</v>
      </c>
      <c r="X40" s="45">
        <v>78898845</v>
      </c>
      <c r="Y40" s="45">
        <v>12564357</v>
      </c>
      <c r="Z40" s="46">
        <v>15.92</v>
      </c>
      <c r="AA40" s="47">
        <v>78898845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14371775</v>
      </c>
      <c r="F6" s="19">
        <v>14371775</v>
      </c>
      <c r="G6" s="19">
        <v>3190722</v>
      </c>
      <c r="H6" s="19">
        <v>1414399</v>
      </c>
      <c r="I6" s="19">
        <v>1243304</v>
      </c>
      <c r="J6" s="19">
        <v>5848425</v>
      </c>
      <c r="K6" s="19">
        <v>1605806</v>
      </c>
      <c r="L6" s="19">
        <v>1690277</v>
      </c>
      <c r="M6" s="19">
        <v>1194381</v>
      </c>
      <c r="N6" s="19">
        <v>4490464</v>
      </c>
      <c r="O6" s="19">
        <v>1347677</v>
      </c>
      <c r="P6" s="19">
        <v>1322474</v>
      </c>
      <c r="Q6" s="19">
        <v>1349509</v>
      </c>
      <c r="R6" s="19">
        <v>4019660</v>
      </c>
      <c r="S6" s="19">
        <v>1178858</v>
      </c>
      <c r="T6" s="19">
        <v>1235000</v>
      </c>
      <c r="U6" s="19"/>
      <c r="V6" s="19">
        <v>2413858</v>
      </c>
      <c r="W6" s="19">
        <v>16772407</v>
      </c>
      <c r="X6" s="19">
        <v>14371775</v>
      </c>
      <c r="Y6" s="19">
        <v>2400632</v>
      </c>
      <c r="Z6" s="20">
        <v>16.7</v>
      </c>
      <c r="AA6" s="21">
        <v>14371775</v>
      </c>
    </row>
    <row r="7" spans="1:27" ht="13.5">
      <c r="A7" s="22" t="s">
        <v>34</v>
      </c>
      <c r="B7" s="16"/>
      <c r="C7" s="17"/>
      <c r="D7" s="17"/>
      <c r="E7" s="18">
        <v>62227842</v>
      </c>
      <c r="F7" s="19">
        <v>62227842</v>
      </c>
      <c r="G7" s="19">
        <v>3943786</v>
      </c>
      <c r="H7" s="19">
        <v>5243929</v>
      </c>
      <c r="I7" s="19">
        <v>4428225</v>
      </c>
      <c r="J7" s="19">
        <v>13615940</v>
      </c>
      <c r="K7" s="19">
        <v>4387682</v>
      </c>
      <c r="L7" s="19">
        <v>4590923</v>
      </c>
      <c r="M7" s="19">
        <v>4809197</v>
      </c>
      <c r="N7" s="19">
        <v>13787802</v>
      </c>
      <c r="O7" s="19">
        <v>8649565</v>
      </c>
      <c r="P7" s="19">
        <v>4343607</v>
      </c>
      <c r="Q7" s="19">
        <v>4562057</v>
      </c>
      <c r="R7" s="19">
        <v>17555229</v>
      </c>
      <c r="S7" s="19">
        <v>4077132</v>
      </c>
      <c r="T7" s="19">
        <v>4020117</v>
      </c>
      <c r="U7" s="19"/>
      <c r="V7" s="19">
        <v>8097249</v>
      </c>
      <c r="W7" s="19">
        <v>53056220</v>
      </c>
      <c r="X7" s="19">
        <v>62227842</v>
      </c>
      <c r="Y7" s="19">
        <v>-9171622</v>
      </c>
      <c r="Z7" s="20">
        <v>-14.74</v>
      </c>
      <c r="AA7" s="21">
        <v>62227842</v>
      </c>
    </row>
    <row r="8" spans="1:27" ht="13.5">
      <c r="A8" s="22" t="s">
        <v>35</v>
      </c>
      <c r="B8" s="16"/>
      <c r="C8" s="17"/>
      <c r="D8" s="17"/>
      <c r="E8" s="18">
        <v>17533362</v>
      </c>
      <c r="F8" s="19">
        <v>17533362</v>
      </c>
      <c r="G8" s="19">
        <v>45640924</v>
      </c>
      <c r="H8" s="19">
        <v>25595477</v>
      </c>
      <c r="I8" s="19">
        <v>29893324</v>
      </c>
      <c r="J8" s="19">
        <v>101129725</v>
      </c>
      <c r="K8" s="19">
        <v>10553851</v>
      </c>
      <c r="L8" s="19">
        <v>4578287</v>
      </c>
      <c r="M8" s="19">
        <v>40057750</v>
      </c>
      <c r="N8" s="19">
        <v>55189888</v>
      </c>
      <c r="O8" s="19">
        <v>11151938</v>
      </c>
      <c r="P8" s="19">
        <v>11636392</v>
      </c>
      <c r="Q8" s="19">
        <v>84973234</v>
      </c>
      <c r="R8" s="19">
        <v>107761564</v>
      </c>
      <c r="S8" s="19">
        <v>25217245</v>
      </c>
      <c r="T8" s="19">
        <v>17134938</v>
      </c>
      <c r="U8" s="19"/>
      <c r="V8" s="19">
        <v>42352183</v>
      </c>
      <c r="W8" s="19">
        <v>306433360</v>
      </c>
      <c r="X8" s="19">
        <v>17533362</v>
      </c>
      <c r="Y8" s="19">
        <v>288899998</v>
      </c>
      <c r="Z8" s="20">
        <v>1647.72</v>
      </c>
      <c r="AA8" s="21">
        <v>17533362</v>
      </c>
    </row>
    <row r="9" spans="1:27" ht="13.5">
      <c r="A9" s="22" t="s">
        <v>36</v>
      </c>
      <c r="B9" s="16"/>
      <c r="C9" s="17"/>
      <c r="D9" s="17"/>
      <c r="E9" s="18">
        <v>97894000</v>
      </c>
      <c r="F9" s="19">
        <v>97894000</v>
      </c>
      <c r="G9" s="19">
        <v>39176000</v>
      </c>
      <c r="H9" s="19">
        <v>1059182</v>
      </c>
      <c r="I9" s="19"/>
      <c r="J9" s="19">
        <v>40235182</v>
      </c>
      <c r="K9" s="19"/>
      <c r="L9" s="19"/>
      <c r="M9" s="19">
        <v>24888000</v>
      </c>
      <c r="N9" s="19">
        <v>24888000</v>
      </c>
      <c r="O9" s="19"/>
      <c r="P9" s="19"/>
      <c r="Q9" s="19">
        <v>23505000</v>
      </c>
      <c r="R9" s="19">
        <v>23505000</v>
      </c>
      <c r="S9" s="19"/>
      <c r="T9" s="19"/>
      <c r="U9" s="19"/>
      <c r="V9" s="19"/>
      <c r="W9" s="19">
        <v>88628182</v>
      </c>
      <c r="X9" s="19">
        <v>97894000</v>
      </c>
      <c r="Y9" s="19">
        <v>-9265818</v>
      </c>
      <c r="Z9" s="20">
        <v>-9.47</v>
      </c>
      <c r="AA9" s="21">
        <v>97894000</v>
      </c>
    </row>
    <row r="10" spans="1:27" ht="13.5">
      <c r="A10" s="22" t="s">
        <v>37</v>
      </c>
      <c r="B10" s="16"/>
      <c r="C10" s="17"/>
      <c r="D10" s="17"/>
      <c r="E10" s="18">
        <v>29725340</v>
      </c>
      <c r="F10" s="19">
        <v>29725340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29725340</v>
      </c>
      <c r="Y10" s="19">
        <v>-29725340</v>
      </c>
      <c r="Z10" s="20">
        <v>-100</v>
      </c>
      <c r="AA10" s="21">
        <v>29725340</v>
      </c>
    </row>
    <row r="11" spans="1:27" ht="13.5">
      <c r="A11" s="22" t="s">
        <v>38</v>
      </c>
      <c r="B11" s="16"/>
      <c r="C11" s="17"/>
      <c r="D11" s="17"/>
      <c r="E11" s="18">
        <v>21132390</v>
      </c>
      <c r="F11" s="19">
        <v>21132390</v>
      </c>
      <c r="G11" s="19">
        <v>598504</v>
      </c>
      <c r="H11" s="19">
        <v>171377</v>
      </c>
      <c r="I11" s="19">
        <v>150036</v>
      </c>
      <c r="J11" s="19">
        <v>919917</v>
      </c>
      <c r="K11" s="19">
        <v>183605</v>
      </c>
      <c r="L11" s="19">
        <v>246403</v>
      </c>
      <c r="M11" s="19">
        <v>115959</v>
      </c>
      <c r="N11" s="19">
        <v>545967</v>
      </c>
      <c r="O11" s="19">
        <v>1079284</v>
      </c>
      <c r="P11" s="19">
        <v>145940</v>
      </c>
      <c r="Q11" s="19">
        <v>133298</v>
      </c>
      <c r="R11" s="19">
        <v>1358522</v>
      </c>
      <c r="S11" s="19">
        <v>117297</v>
      </c>
      <c r="T11" s="19">
        <v>124313</v>
      </c>
      <c r="U11" s="19"/>
      <c r="V11" s="19">
        <v>241610</v>
      </c>
      <c r="W11" s="19">
        <v>3066016</v>
      </c>
      <c r="X11" s="19">
        <v>21132390</v>
      </c>
      <c r="Y11" s="19">
        <v>-18066374</v>
      </c>
      <c r="Z11" s="20">
        <v>-85.49</v>
      </c>
      <c r="AA11" s="21">
        <v>21132390</v>
      </c>
    </row>
    <row r="12" spans="1:27" ht="13.5">
      <c r="A12" s="22" t="s">
        <v>39</v>
      </c>
      <c r="B12" s="16"/>
      <c r="C12" s="17"/>
      <c r="D12" s="17"/>
      <c r="E12" s="18">
        <v>2019</v>
      </c>
      <c r="F12" s="19">
        <v>2019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2019</v>
      </c>
      <c r="Y12" s="19">
        <v>-2019</v>
      </c>
      <c r="Z12" s="20">
        <v>-100</v>
      </c>
      <c r="AA12" s="21">
        <v>2019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-271004138</v>
      </c>
      <c r="F14" s="19">
        <v>-271004138</v>
      </c>
      <c r="G14" s="19">
        <v>-87677766</v>
      </c>
      <c r="H14" s="19">
        <v>-27564861</v>
      </c>
      <c r="I14" s="19">
        <v>-32911982</v>
      </c>
      <c r="J14" s="19">
        <v>-148154609</v>
      </c>
      <c r="K14" s="19">
        <v>-16542153</v>
      </c>
      <c r="L14" s="19">
        <v>-11333996</v>
      </c>
      <c r="M14" s="19">
        <v>-65426263</v>
      </c>
      <c r="N14" s="19">
        <v>-93302412</v>
      </c>
      <c r="O14" s="19">
        <v>-21218743</v>
      </c>
      <c r="P14" s="19">
        <v>-17018389</v>
      </c>
      <c r="Q14" s="19">
        <v>-108390673</v>
      </c>
      <c r="R14" s="19">
        <v>-146627805</v>
      </c>
      <c r="S14" s="19">
        <v>-20946069</v>
      </c>
      <c r="T14" s="19">
        <v>-16156195</v>
      </c>
      <c r="U14" s="19"/>
      <c r="V14" s="19">
        <v>-37102264</v>
      </c>
      <c r="W14" s="19">
        <v>-425187090</v>
      </c>
      <c r="X14" s="19">
        <v>-271004138</v>
      </c>
      <c r="Y14" s="19">
        <v>-154182952</v>
      </c>
      <c r="Z14" s="20">
        <v>56.89</v>
      </c>
      <c r="AA14" s="21">
        <v>-271004138</v>
      </c>
    </row>
    <row r="15" spans="1:27" ht="13.5">
      <c r="A15" s="22" t="s">
        <v>42</v>
      </c>
      <c r="B15" s="16"/>
      <c r="C15" s="17"/>
      <c r="D15" s="17"/>
      <c r="E15" s="18">
        <v>-2150027</v>
      </c>
      <c r="F15" s="19">
        <v>-2150027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-2150027</v>
      </c>
      <c r="Y15" s="19">
        <v>2150027</v>
      </c>
      <c r="Z15" s="20">
        <v>-100</v>
      </c>
      <c r="AA15" s="21">
        <v>-2150027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-30267437</v>
      </c>
      <c r="F17" s="27">
        <f t="shared" si="0"/>
        <v>-30267437</v>
      </c>
      <c r="G17" s="27">
        <f t="shared" si="0"/>
        <v>4872170</v>
      </c>
      <c r="H17" s="27">
        <f t="shared" si="0"/>
        <v>5919503</v>
      </c>
      <c r="I17" s="27">
        <f t="shared" si="0"/>
        <v>2802907</v>
      </c>
      <c r="J17" s="27">
        <f t="shared" si="0"/>
        <v>13594580</v>
      </c>
      <c r="K17" s="27">
        <f t="shared" si="0"/>
        <v>188791</v>
      </c>
      <c r="L17" s="27">
        <f t="shared" si="0"/>
        <v>-228106</v>
      </c>
      <c r="M17" s="27">
        <f t="shared" si="0"/>
        <v>5639024</v>
      </c>
      <c r="N17" s="27">
        <f t="shared" si="0"/>
        <v>5599709</v>
      </c>
      <c r="O17" s="27">
        <f t="shared" si="0"/>
        <v>1009721</v>
      </c>
      <c r="P17" s="27">
        <f t="shared" si="0"/>
        <v>430024</v>
      </c>
      <c r="Q17" s="27">
        <f t="shared" si="0"/>
        <v>6132425</v>
      </c>
      <c r="R17" s="27">
        <f t="shared" si="0"/>
        <v>7572170</v>
      </c>
      <c r="S17" s="27">
        <f t="shared" si="0"/>
        <v>9644463</v>
      </c>
      <c r="T17" s="27">
        <f t="shared" si="0"/>
        <v>6358173</v>
      </c>
      <c r="U17" s="27">
        <f t="shared" si="0"/>
        <v>0</v>
      </c>
      <c r="V17" s="27">
        <f t="shared" si="0"/>
        <v>16002636</v>
      </c>
      <c r="W17" s="27">
        <f t="shared" si="0"/>
        <v>42769095</v>
      </c>
      <c r="X17" s="27">
        <f t="shared" si="0"/>
        <v>-30267437</v>
      </c>
      <c r="Y17" s="27">
        <f t="shared" si="0"/>
        <v>73036532</v>
      </c>
      <c r="Z17" s="28">
        <f>+IF(X17&lt;&gt;0,+(Y17/X17)*100,0)</f>
        <v>-241.3039861948007</v>
      </c>
      <c r="AA17" s="29">
        <f>SUM(AA6:AA16)</f>
        <v>-30267437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50000</v>
      </c>
      <c r="F22" s="36">
        <v>50000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50000</v>
      </c>
      <c r="Y22" s="19">
        <v>-50000</v>
      </c>
      <c r="Z22" s="20">
        <v>-100</v>
      </c>
      <c r="AA22" s="21">
        <v>50000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-29725340</v>
      </c>
      <c r="F26" s="19">
        <v>-29725340</v>
      </c>
      <c r="G26" s="19">
        <v>-2726421</v>
      </c>
      <c r="H26" s="19">
        <v>-5995112</v>
      </c>
      <c r="I26" s="19">
        <v>-5230750</v>
      </c>
      <c r="J26" s="19">
        <v>-13952283</v>
      </c>
      <c r="K26" s="19"/>
      <c r="L26" s="19"/>
      <c r="M26" s="19">
        <v>-6192971</v>
      </c>
      <c r="N26" s="19">
        <v>-6192971</v>
      </c>
      <c r="O26" s="19">
        <v>-1684883</v>
      </c>
      <c r="P26" s="19"/>
      <c r="Q26" s="19">
        <v>-5260036</v>
      </c>
      <c r="R26" s="19">
        <v>-6944919</v>
      </c>
      <c r="S26" s="19">
        <v>-9707725</v>
      </c>
      <c r="T26" s="19">
        <v>-6596445</v>
      </c>
      <c r="U26" s="19"/>
      <c r="V26" s="19">
        <v>-16304170</v>
      </c>
      <c r="W26" s="19">
        <v>-43394343</v>
      </c>
      <c r="X26" s="19">
        <v>-29725340</v>
      </c>
      <c r="Y26" s="19">
        <v>-13669003</v>
      </c>
      <c r="Z26" s="20">
        <v>45.98</v>
      </c>
      <c r="AA26" s="21">
        <v>-29725340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-29675340</v>
      </c>
      <c r="F27" s="27">
        <f t="shared" si="1"/>
        <v>-29675340</v>
      </c>
      <c r="G27" s="27">
        <f t="shared" si="1"/>
        <v>-2726421</v>
      </c>
      <c r="H27" s="27">
        <f t="shared" si="1"/>
        <v>-5995112</v>
      </c>
      <c r="I27" s="27">
        <f t="shared" si="1"/>
        <v>-5230750</v>
      </c>
      <c r="J27" s="27">
        <f t="shared" si="1"/>
        <v>-13952283</v>
      </c>
      <c r="K27" s="27">
        <f t="shared" si="1"/>
        <v>0</v>
      </c>
      <c r="L27" s="27">
        <f t="shared" si="1"/>
        <v>0</v>
      </c>
      <c r="M27" s="27">
        <f t="shared" si="1"/>
        <v>-6192971</v>
      </c>
      <c r="N27" s="27">
        <f t="shared" si="1"/>
        <v>-6192971</v>
      </c>
      <c r="O27" s="27">
        <f t="shared" si="1"/>
        <v>-1684883</v>
      </c>
      <c r="P27" s="27">
        <f t="shared" si="1"/>
        <v>0</v>
      </c>
      <c r="Q27" s="27">
        <f t="shared" si="1"/>
        <v>-5260036</v>
      </c>
      <c r="R27" s="27">
        <f t="shared" si="1"/>
        <v>-6944919</v>
      </c>
      <c r="S27" s="27">
        <f t="shared" si="1"/>
        <v>-9707725</v>
      </c>
      <c r="T27" s="27">
        <f t="shared" si="1"/>
        <v>-6596445</v>
      </c>
      <c r="U27" s="27">
        <f t="shared" si="1"/>
        <v>0</v>
      </c>
      <c r="V27" s="27">
        <f t="shared" si="1"/>
        <v>-16304170</v>
      </c>
      <c r="W27" s="27">
        <f t="shared" si="1"/>
        <v>-43394343</v>
      </c>
      <c r="X27" s="27">
        <f t="shared" si="1"/>
        <v>-29675340</v>
      </c>
      <c r="Y27" s="27">
        <f t="shared" si="1"/>
        <v>-13719003</v>
      </c>
      <c r="Z27" s="28">
        <f>+IF(X27&lt;&gt;0,+(Y27/X27)*100,0)</f>
        <v>46.23031446311988</v>
      </c>
      <c r="AA27" s="29">
        <f>SUM(AA21:AA26)</f>
        <v>-29675340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-2849973</v>
      </c>
      <c r="F35" s="19">
        <v>-2849973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-2849973</v>
      </c>
      <c r="Y35" s="19">
        <v>2849973</v>
      </c>
      <c r="Z35" s="20">
        <v>-100</v>
      </c>
      <c r="AA35" s="21">
        <v>-2849973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-2849973</v>
      </c>
      <c r="F36" s="27">
        <f t="shared" si="2"/>
        <v>-2849973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-2849973</v>
      </c>
      <c r="Y36" s="27">
        <f t="shared" si="2"/>
        <v>2849973</v>
      </c>
      <c r="Z36" s="28">
        <f>+IF(X36&lt;&gt;0,+(Y36/X36)*100,0)</f>
        <v>-100</v>
      </c>
      <c r="AA36" s="29">
        <f>SUM(AA31:AA35)</f>
        <v>-2849973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-62792750</v>
      </c>
      <c r="F38" s="33">
        <f t="shared" si="3"/>
        <v>-62792750</v>
      </c>
      <c r="G38" s="33">
        <f t="shared" si="3"/>
        <v>2145749</v>
      </c>
      <c r="H38" s="33">
        <f t="shared" si="3"/>
        <v>-75609</v>
      </c>
      <c r="I38" s="33">
        <f t="shared" si="3"/>
        <v>-2427843</v>
      </c>
      <c r="J38" s="33">
        <f t="shared" si="3"/>
        <v>-357703</v>
      </c>
      <c r="K38" s="33">
        <f t="shared" si="3"/>
        <v>188791</v>
      </c>
      <c r="L38" s="33">
        <f t="shared" si="3"/>
        <v>-228106</v>
      </c>
      <c r="M38" s="33">
        <f t="shared" si="3"/>
        <v>-553947</v>
      </c>
      <c r="N38" s="33">
        <f t="shared" si="3"/>
        <v>-593262</v>
      </c>
      <c r="O38" s="33">
        <f t="shared" si="3"/>
        <v>-675162</v>
      </c>
      <c r="P38" s="33">
        <f t="shared" si="3"/>
        <v>430024</v>
      </c>
      <c r="Q38" s="33">
        <f t="shared" si="3"/>
        <v>872389</v>
      </c>
      <c r="R38" s="33">
        <f t="shared" si="3"/>
        <v>627251</v>
      </c>
      <c r="S38" s="33">
        <f t="shared" si="3"/>
        <v>-63262</v>
      </c>
      <c r="T38" s="33">
        <f t="shared" si="3"/>
        <v>-238272</v>
      </c>
      <c r="U38" s="33">
        <f t="shared" si="3"/>
        <v>0</v>
      </c>
      <c r="V38" s="33">
        <f t="shared" si="3"/>
        <v>-301534</v>
      </c>
      <c r="W38" s="33">
        <f t="shared" si="3"/>
        <v>-625248</v>
      </c>
      <c r="X38" s="33">
        <f t="shared" si="3"/>
        <v>-62792750</v>
      </c>
      <c r="Y38" s="33">
        <f t="shared" si="3"/>
        <v>62167502</v>
      </c>
      <c r="Z38" s="34">
        <f>+IF(X38&lt;&gt;0,+(Y38/X38)*100,0)</f>
        <v>-99.00426721237723</v>
      </c>
      <c r="AA38" s="35">
        <f>+AA17+AA27+AA36</f>
        <v>-62792750</v>
      </c>
    </row>
    <row r="39" spans="1:27" ht="13.5">
      <c r="A39" s="22" t="s">
        <v>59</v>
      </c>
      <c r="B39" s="16"/>
      <c r="C39" s="31"/>
      <c r="D39" s="31"/>
      <c r="E39" s="32">
        <v>-9341000</v>
      </c>
      <c r="F39" s="33">
        <v>-9341000</v>
      </c>
      <c r="G39" s="33">
        <v>655122</v>
      </c>
      <c r="H39" s="33">
        <v>2800871</v>
      </c>
      <c r="I39" s="33">
        <v>2725262</v>
      </c>
      <c r="J39" s="33">
        <v>655122</v>
      </c>
      <c r="K39" s="33">
        <v>297419</v>
      </c>
      <c r="L39" s="33">
        <v>486210</v>
      </c>
      <c r="M39" s="33">
        <v>258104</v>
      </c>
      <c r="N39" s="33">
        <v>297419</v>
      </c>
      <c r="O39" s="33">
        <v>-295843</v>
      </c>
      <c r="P39" s="33">
        <v>-971005</v>
      </c>
      <c r="Q39" s="33">
        <v>-540981</v>
      </c>
      <c r="R39" s="33">
        <v>-295843</v>
      </c>
      <c r="S39" s="33">
        <v>331408</v>
      </c>
      <c r="T39" s="33">
        <v>268146</v>
      </c>
      <c r="U39" s="33"/>
      <c r="V39" s="33">
        <v>331408</v>
      </c>
      <c r="W39" s="33">
        <v>655122</v>
      </c>
      <c r="X39" s="33">
        <v>-9341000</v>
      </c>
      <c r="Y39" s="33">
        <v>9996122</v>
      </c>
      <c r="Z39" s="34">
        <v>-107.01</v>
      </c>
      <c r="AA39" s="35">
        <v>-9341000</v>
      </c>
    </row>
    <row r="40" spans="1:27" ht="13.5">
      <c r="A40" s="41" t="s">
        <v>60</v>
      </c>
      <c r="B40" s="42"/>
      <c r="C40" s="43"/>
      <c r="D40" s="43"/>
      <c r="E40" s="44">
        <v>-72133750</v>
      </c>
      <c r="F40" s="45">
        <v>-72133750</v>
      </c>
      <c r="G40" s="45">
        <v>2800871</v>
      </c>
      <c r="H40" s="45">
        <v>2725262</v>
      </c>
      <c r="I40" s="45">
        <v>297419</v>
      </c>
      <c r="J40" s="45">
        <v>297419</v>
      </c>
      <c r="K40" s="45">
        <v>486210</v>
      </c>
      <c r="L40" s="45">
        <v>258104</v>
      </c>
      <c r="M40" s="45">
        <v>-295843</v>
      </c>
      <c r="N40" s="45">
        <v>-295843</v>
      </c>
      <c r="O40" s="45">
        <v>-971005</v>
      </c>
      <c r="P40" s="45">
        <v>-540981</v>
      </c>
      <c r="Q40" s="45">
        <v>331408</v>
      </c>
      <c r="R40" s="45">
        <v>-971005</v>
      </c>
      <c r="S40" s="45">
        <v>268146</v>
      </c>
      <c r="T40" s="45">
        <v>29874</v>
      </c>
      <c r="U40" s="45"/>
      <c r="V40" s="45">
        <v>29874</v>
      </c>
      <c r="W40" s="45">
        <v>29874</v>
      </c>
      <c r="X40" s="45">
        <v>-72133750</v>
      </c>
      <c r="Y40" s="45">
        <v>72163624</v>
      </c>
      <c r="Z40" s="46">
        <v>-100.04</v>
      </c>
      <c r="AA40" s="47">
        <v>-72133750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>
        <v>144918470</v>
      </c>
      <c r="G6" s="19">
        <v>12150730</v>
      </c>
      <c r="H6" s="19">
        <v>12341718</v>
      </c>
      <c r="I6" s="19">
        <v>12181225</v>
      </c>
      <c r="J6" s="19">
        <v>36673673</v>
      </c>
      <c r="K6" s="19">
        <v>12743324</v>
      </c>
      <c r="L6" s="19">
        <v>11943549</v>
      </c>
      <c r="M6" s="19">
        <v>12142832</v>
      </c>
      <c r="N6" s="19">
        <v>36829705</v>
      </c>
      <c r="O6" s="19">
        <v>11883990</v>
      </c>
      <c r="P6" s="19">
        <v>12452109</v>
      </c>
      <c r="Q6" s="19">
        <v>11865117</v>
      </c>
      <c r="R6" s="19">
        <v>36201216</v>
      </c>
      <c r="S6" s="19">
        <v>9541262</v>
      </c>
      <c r="T6" s="19">
        <v>10886667</v>
      </c>
      <c r="U6" s="19"/>
      <c r="V6" s="19">
        <v>20427929</v>
      </c>
      <c r="W6" s="19">
        <v>130132523</v>
      </c>
      <c r="X6" s="19">
        <v>144918470</v>
      </c>
      <c r="Y6" s="19">
        <v>-14785947</v>
      </c>
      <c r="Z6" s="20">
        <v>-10.2</v>
      </c>
      <c r="AA6" s="21">
        <v>144918470</v>
      </c>
    </row>
    <row r="7" spans="1:27" ht="13.5">
      <c r="A7" s="22" t="s">
        <v>34</v>
      </c>
      <c r="B7" s="16"/>
      <c r="C7" s="17"/>
      <c r="D7" s="17"/>
      <c r="E7" s="18"/>
      <c r="F7" s="19">
        <v>880662134</v>
      </c>
      <c r="G7" s="19">
        <v>95406551</v>
      </c>
      <c r="H7" s="19">
        <v>91700017</v>
      </c>
      <c r="I7" s="19">
        <v>88723706</v>
      </c>
      <c r="J7" s="19">
        <v>275830274</v>
      </c>
      <c r="K7" s="19">
        <v>73091443</v>
      </c>
      <c r="L7" s="19">
        <v>74117951</v>
      </c>
      <c r="M7" s="19">
        <v>71696003</v>
      </c>
      <c r="N7" s="19">
        <v>218905397</v>
      </c>
      <c r="O7" s="19">
        <v>70238230</v>
      </c>
      <c r="P7" s="19">
        <v>72317978</v>
      </c>
      <c r="Q7" s="19">
        <v>69859620</v>
      </c>
      <c r="R7" s="19">
        <v>212415828</v>
      </c>
      <c r="S7" s="19">
        <v>63577367</v>
      </c>
      <c r="T7" s="19">
        <v>72534134</v>
      </c>
      <c r="U7" s="19"/>
      <c r="V7" s="19">
        <v>136111501</v>
      </c>
      <c r="W7" s="19">
        <v>843263000</v>
      </c>
      <c r="X7" s="19">
        <v>880662134</v>
      </c>
      <c r="Y7" s="19">
        <v>-37399134</v>
      </c>
      <c r="Z7" s="20">
        <v>-4.25</v>
      </c>
      <c r="AA7" s="21">
        <v>880662134</v>
      </c>
    </row>
    <row r="8" spans="1:27" ht="13.5">
      <c r="A8" s="22" t="s">
        <v>35</v>
      </c>
      <c r="B8" s="16"/>
      <c r="C8" s="17"/>
      <c r="D8" s="17"/>
      <c r="E8" s="18"/>
      <c r="F8" s="19">
        <v>62004665</v>
      </c>
      <c r="G8" s="19">
        <v>3118373</v>
      </c>
      <c r="H8" s="19">
        <v>17478339</v>
      </c>
      <c r="I8" s="19">
        <v>6000330</v>
      </c>
      <c r="J8" s="19">
        <v>26597042</v>
      </c>
      <c r="K8" s="19">
        <v>6108295</v>
      </c>
      <c r="L8" s="19">
        <v>6425671</v>
      </c>
      <c r="M8" s="19">
        <v>19286997</v>
      </c>
      <c r="N8" s="19">
        <v>31820963</v>
      </c>
      <c r="O8" s="19">
        <v>15321852</v>
      </c>
      <c r="P8" s="19">
        <v>16632203</v>
      </c>
      <c r="Q8" s="19">
        <v>14474254</v>
      </c>
      <c r="R8" s="19">
        <v>46428309</v>
      </c>
      <c r="S8" s="19">
        <v>2034086</v>
      </c>
      <c r="T8" s="19">
        <v>3176608</v>
      </c>
      <c r="U8" s="19"/>
      <c r="V8" s="19">
        <v>5210694</v>
      </c>
      <c r="W8" s="19">
        <v>110057008</v>
      </c>
      <c r="X8" s="19">
        <v>62004665</v>
      </c>
      <c r="Y8" s="19">
        <v>48052343</v>
      </c>
      <c r="Z8" s="20">
        <v>77.5</v>
      </c>
      <c r="AA8" s="21">
        <v>62004665</v>
      </c>
    </row>
    <row r="9" spans="1:27" ht="13.5">
      <c r="A9" s="22" t="s">
        <v>36</v>
      </c>
      <c r="B9" s="16"/>
      <c r="C9" s="17"/>
      <c r="D9" s="17"/>
      <c r="E9" s="18"/>
      <c r="F9" s="19">
        <v>199378000</v>
      </c>
      <c r="G9" s="19">
        <v>40187379</v>
      </c>
      <c r="H9" s="19">
        <v>7848822</v>
      </c>
      <c r="I9" s="19">
        <v>4625818</v>
      </c>
      <c r="J9" s="19">
        <v>52662019</v>
      </c>
      <c r="K9" s="19">
        <v>72053908</v>
      </c>
      <c r="L9" s="19">
        <v>12165305</v>
      </c>
      <c r="M9" s="19">
        <v>77318041</v>
      </c>
      <c r="N9" s="19">
        <v>161537254</v>
      </c>
      <c r="O9" s="19"/>
      <c r="P9" s="19"/>
      <c r="Q9" s="19">
        <v>52973972</v>
      </c>
      <c r="R9" s="19">
        <v>52973972</v>
      </c>
      <c r="S9" s="19"/>
      <c r="T9" s="19"/>
      <c r="U9" s="19"/>
      <c r="V9" s="19"/>
      <c r="W9" s="19">
        <v>267173245</v>
      </c>
      <c r="X9" s="19">
        <v>199378000</v>
      </c>
      <c r="Y9" s="19">
        <v>67795245</v>
      </c>
      <c r="Z9" s="20">
        <v>34</v>
      </c>
      <c r="AA9" s="21">
        <v>199378000</v>
      </c>
    </row>
    <row r="10" spans="1:27" ht="13.5">
      <c r="A10" s="22" t="s">
        <v>37</v>
      </c>
      <c r="B10" s="16"/>
      <c r="C10" s="17"/>
      <c r="D10" s="17"/>
      <c r="E10" s="18"/>
      <c r="F10" s="19">
        <v>64910792</v>
      </c>
      <c r="G10" s="19">
        <v>4602567</v>
      </c>
      <c r="H10" s="19">
        <v>444745</v>
      </c>
      <c r="I10" s="19">
        <v>8193357</v>
      </c>
      <c r="J10" s="19">
        <v>13240669</v>
      </c>
      <c r="K10" s="19">
        <v>37944000</v>
      </c>
      <c r="L10" s="19">
        <v>2060000</v>
      </c>
      <c r="M10" s="19">
        <v>20059000</v>
      </c>
      <c r="N10" s="19">
        <v>60063000</v>
      </c>
      <c r="O10" s="19"/>
      <c r="P10" s="19"/>
      <c r="Q10" s="19">
        <v>34591000</v>
      </c>
      <c r="R10" s="19">
        <v>34591000</v>
      </c>
      <c r="S10" s="19"/>
      <c r="T10" s="19"/>
      <c r="U10" s="19"/>
      <c r="V10" s="19"/>
      <c r="W10" s="19">
        <v>107894669</v>
      </c>
      <c r="X10" s="19">
        <v>64910792</v>
      </c>
      <c r="Y10" s="19">
        <v>42983877</v>
      </c>
      <c r="Z10" s="20">
        <v>66.22</v>
      </c>
      <c r="AA10" s="21">
        <v>64910792</v>
      </c>
    </row>
    <row r="11" spans="1:27" ht="13.5">
      <c r="A11" s="22" t="s">
        <v>38</v>
      </c>
      <c r="B11" s="16"/>
      <c r="C11" s="17"/>
      <c r="D11" s="17"/>
      <c r="E11" s="18"/>
      <c r="F11" s="19">
        <v>23500000</v>
      </c>
      <c r="G11" s="19">
        <v>2305165</v>
      </c>
      <c r="H11" s="19">
        <v>2700311</v>
      </c>
      <c r="I11" s="19">
        <v>996337</v>
      </c>
      <c r="J11" s="19">
        <v>6001813</v>
      </c>
      <c r="K11" s="19">
        <v>1475528</v>
      </c>
      <c r="L11" s="19">
        <v>1134205</v>
      </c>
      <c r="M11" s="19">
        <v>3313673</v>
      </c>
      <c r="N11" s="19">
        <v>5923406</v>
      </c>
      <c r="O11" s="19">
        <v>1576868</v>
      </c>
      <c r="P11" s="19">
        <v>1592216</v>
      </c>
      <c r="Q11" s="19">
        <v>1573552</v>
      </c>
      <c r="R11" s="19">
        <v>4742636</v>
      </c>
      <c r="S11" s="19">
        <v>2551389</v>
      </c>
      <c r="T11" s="19">
        <v>587585</v>
      </c>
      <c r="U11" s="19"/>
      <c r="V11" s="19">
        <v>3138974</v>
      </c>
      <c r="W11" s="19">
        <v>19806829</v>
      </c>
      <c r="X11" s="19">
        <v>23500000</v>
      </c>
      <c r="Y11" s="19">
        <v>-3693171</v>
      </c>
      <c r="Z11" s="20">
        <v>-15.72</v>
      </c>
      <c r="AA11" s="21">
        <v>23500000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>
        <v>-539486000</v>
      </c>
      <c r="G14" s="19">
        <v>-110416344</v>
      </c>
      <c r="H14" s="19">
        <v>-155499811</v>
      </c>
      <c r="I14" s="19">
        <v>-99480157</v>
      </c>
      <c r="J14" s="19">
        <v>-365396312</v>
      </c>
      <c r="K14" s="19">
        <v>-118073386</v>
      </c>
      <c r="L14" s="19">
        <v>-140923571</v>
      </c>
      <c r="M14" s="19">
        <v>-105159270</v>
      </c>
      <c r="N14" s="19">
        <v>-364156227</v>
      </c>
      <c r="O14" s="19">
        <v>-131805562</v>
      </c>
      <c r="P14" s="19">
        <v>-90418286</v>
      </c>
      <c r="Q14" s="19">
        <v>-96800235</v>
      </c>
      <c r="R14" s="19">
        <v>-319024083</v>
      </c>
      <c r="S14" s="19">
        <v>-93987017</v>
      </c>
      <c r="T14" s="19">
        <v>-107416425</v>
      </c>
      <c r="U14" s="19"/>
      <c r="V14" s="19">
        <v>-201403442</v>
      </c>
      <c r="W14" s="19">
        <v>-1249980064</v>
      </c>
      <c r="X14" s="19">
        <v>-539486000</v>
      </c>
      <c r="Y14" s="19">
        <v>-710494064</v>
      </c>
      <c r="Z14" s="20">
        <v>131.7</v>
      </c>
      <c r="AA14" s="21">
        <v>-539486000</v>
      </c>
    </row>
    <row r="15" spans="1:27" ht="13.5">
      <c r="A15" s="22" t="s">
        <v>42</v>
      </c>
      <c r="B15" s="16"/>
      <c r="C15" s="17"/>
      <c r="D15" s="17"/>
      <c r="E15" s="18"/>
      <c r="F15" s="19">
        <v>-480151000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-480151000</v>
      </c>
      <c r="Y15" s="19">
        <v>480151000</v>
      </c>
      <c r="Z15" s="20">
        <v>-100</v>
      </c>
      <c r="AA15" s="21">
        <v>-480151000</v>
      </c>
    </row>
    <row r="16" spans="1:27" ht="13.5">
      <c r="A16" s="22" t="s">
        <v>43</v>
      </c>
      <c r="B16" s="16"/>
      <c r="C16" s="17"/>
      <c r="D16" s="17"/>
      <c r="E16" s="18"/>
      <c r="F16" s="19">
        <v>-295754000</v>
      </c>
      <c r="G16" s="19"/>
      <c r="H16" s="19">
        <v>-194971</v>
      </c>
      <c r="I16" s="19">
        <v>-230977</v>
      </c>
      <c r="J16" s="19">
        <v>-425948</v>
      </c>
      <c r="K16" s="19">
        <v>-277830</v>
      </c>
      <c r="L16" s="19">
        <v>-447124</v>
      </c>
      <c r="M16" s="19">
        <v>-400578</v>
      </c>
      <c r="N16" s="19">
        <v>-1125532</v>
      </c>
      <c r="O16" s="19"/>
      <c r="P16" s="19">
        <v>-7225975</v>
      </c>
      <c r="Q16" s="19">
        <v>-2748569</v>
      </c>
      <c r="R16" s="19">
        <v>-9974544</v>
      </c>
      <c r="S16" s="19">
        <v>-6975774</v>
      </c>
      <c r="T16" s="19">
        <v>-7982509</v>
      </c>
      <c r="U16" s="19"/>
      <c r="V16" s="19">
        <v>-14958283</v>
      </c>
      <c r="W16" s="19">
        <v>-26484307</v>
      </c>
      <c r="X16" s="19">
        <v>-295754000</v>
      </c>
      <c r="Y16" s="19">
        <v>269269693</v>
      </c>
      <c r="Z16" s="20">
        <v>-91.05</v>
      </c>
      <c r="AA16" s="21">
        <v>-295754000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0</v>
      </c>
      <c r="F17" s="27">
        <f t="shared" si="0"/>
        <v>59983061</v>
      </c>
      <c r="G17" s="27">
        <f t="shared" si="0"/>
        <v>47354421</v>
      </c>
      <c r="H17" s="27">
        <f t="shared" si="0"/>
        <v>-23180830</v>
      </c>
      <c r="I17" s="27">
        <f t="shared" si="0"/>
        <v>21009639</v>
      </c>
      <c r="J17" s="27">
        <f t="shared" si="0"/>
        <v>45183230</v>
      </c>
      <c r="K17" s="27">
        <f t="shared" si="0"/>
        <v>85065282</v>
      </c>
      <c r="L17" s="27">
        <f t="shared" si="0"/>
        <v>-33524014</v>
      </c>
      <c r="M17" s="27">
        <f t="shared" si="0"/>
        <v>98256698</v>
      </c>
      <c r="N17" s="27">
        <f t="shared" si="0"/>
        <v>149797966</v>
      </c>
      <c r="O17" s="27">
        <f t="shared" si="0"/>
        <v>-32784622</v>
      </c>
      <c r="P17" s="27">
        <f t="shared" si="0"/>
        <v>5350245</v>
      </c>
      <c r="Q17" s="27">
        <f t="shared" si="0"/>
        <v>85788711</v>
      </c>
      <c r="R17" s="27">
        <f t="shared" si="0"/>
        <v>58354334</v>
      </c>
      <c r="S17" s="27">
        <f t="shared" si="0"/>
        <v>-23258687</v>
      </c>
      <c r="T17" s="27">
        <f t="shared" si="0"/>
        <v>-28213940</v>
      </c>
      <c r="U17" s="27">
        <f t="shared" si="0"/>
        <v>0</v>
      </c>
      <c r="V17" s="27">
        <f t="shared" si="0"/>
        <v>-51472627</v>
      </c>
      <c r="W17" s="27">
        <f t="shared" si="0"/>
        <v>201862903</v>
      </c>
      <c r="X17" s="27">
        <f t="shared" si="0"/>
        <v>59983061</v>
      </c>
      <c r="Y17" s="27">
        <f t="shared" si="0"/>
        <v>141879842</v>
      </c>
      <c r="Z17" s="28">
        <f>+IF(X17&lt;&gt;0,+(Y17/X17)*100,0)</f>
        <v>236.53318059243426</v>
      </c>
      <c r="AA17" s="29">
        <f>SUM(AA6:AA16)</f>
        <v>59983061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>
        <v>873000</v>
      </c>
      <c r="M22" s="36">
        <v>128000</v>
      </c>
      <c r="N22" s="19">
        <v>1001000</v>
      </c>
      <c r="O22" s="19"/>
      <c r="P22" s="19"/>
      <c r="Q22" s="19"/>
      <c r="R22" s="19"/>
      <c r="S22" s="19"/>
      <c r="T22" s="36"/>
      <c r="U22" s="19"/>
      <c r="V22" s="19"/>
      <c r="W22" s="19">
        <v>1001000</v>
      </c>
      <c r="X22" s="19"/>
      <c r="Y22" s="19">
        <v>1001000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1343</v>
      </c>
      <c r="H23" s="36">
        <v>116</v>
      </c>
      <c r="I23" s="36">
        <v>-1468</v>
      </c>
      <c r="J23" s="19">
        <v>-9</v>
      </c>
      <c r="K23" s="36">
        <v>-1171</v>
      </c>
      <c r="L23" s="36"/>
      <c r="M23" s="19"/>
      <c r="N23" s="36">
        <v>-1171</v>
      </c>
      <c r="O23" s="36"/>
      <c r="P23" s="36"/>
      <c r="Q23" s="19"/>
      <c r="R23" s="36"/>
      <c r="S23" s="36"/>
      <c r="T23" s="19"/>
      <c r="U23" s="36"/>
      <c r="V23" s="36"/>
      <c r="W23" s="36">
        <v>-1180</v>
      </c>
      <c r="X23" s="19"/>
      <c r="Y23" s="36">
        <v>-1180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>
        <v>-294040000</v>
      </c>
      <c r="G26" s="19">
        <v>-15393791</v>
      </c>
      <c r="H26" s="19">
        <v>-14070746</v>
      </c>
      <c r="I26" s="19">
        <v>-16729814</v>
      </c>
      <c r="J26" s="19">
        <v>-46194351</v>
      </c>
      <c r="K26" s="19">
        <v>-11165893</v>
      </c>
      <c r="L26" s="19">
        <v>-28111688</v>
      </c>
      <c r="M26" s="19">
        <v>-25987753</v>
      </c>
      <c r="N26" s="19">
        <v>-65265334</v>
      </c>
      <c r="O26" s="19">
        <v>-12140455</v>
      </c>
      <c r="P26" s="19">
        <v>-21148324</v>
      </c>
      <c r="Q26" s="19">
        <v>-18463557</v>
      </c>
      <c r="R26" s="19">
        <v>-51752336</v>
      </c>
      <c r="S26" s="19">
        <v>-18139075</v>
      </c>
      <c r="T26" s="19">
        <v>-28320768</v>
      </c>
      <c r="U26" s="19"/>
      <c r="V26" s="19">
        <v>-46459843</v>
      </c>
      <c r="W26" s="19">
        <v>-209671864</v>
      </c>
      <c r="X26" s="19">
        <v>-294040000</v>
      </c>
      <c r="Y26" s="19">
        <v>84368136</v>
      </c>
      <c r="Z26" s="20">
        <v>-28.69</v>
      </c>
      <c r="AA26" s="21">
        <v>-294040000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-294040000</v>
      </c>
      <c r="G27" s="27">
        <f t="shared" si="1"/>
        <v>-15392448</v>
      </c>
      <c r="H27" s="27">
        <f t="shared" si="1"/>
        <v>-14070630</v>
      </c>
      <c r="I27" s="27">
        <f t="shared" si="1"/>
        <v>-16731282</v>
      </c>
      <c r="J27" s="27">
        <f t="shared" si="1"/>
        <v>-46194360</v>
      </c>
      <c r="K27" s="27">
        <f t="shared" si="1"/>
        <v>-11167064</v>
      </c>
      <c r="L27" s="27">
        <f t="shared" si="1"/>
        <v>-27238688</v>
      </c>
      <c r="M27" s="27">
        <f t="shared" si="1"/>
        <v>-25859753</v>
      </c>
      <c r="N27" s="27">
        <f t="shared" si="1"/>
        <v>-64265505</v>
      </c>
      <c r="O27" s="27">
        <f t="shared" si="1"/>
        <v>-12140455</v>
      </c>
      <c r="P27" s="27">
        <f t="shared" si="1"/>
        <v>-21148324</v>
      </c>
      <c r="Q27" s="27">
        <f t="shared" si="1"/>
        <v>-18463557</v>
      </c>
      <c r="R27" s="27">
        <f t="shared" si="1"/>
        <v>-51752336</v>
      </c>
      <c r="S27" s="27">
        <f t="shared" si="1"/>
        <v>-18139075</v>
      </c>
      <c r="T27" s="27">
        <f t="shared" si="1"/>
        <v>-28320768</v>
      </c>
      <c r="U27" s="27">
        <f t="shared" si="1"/>
        <v>0</v>
      </c>
      <c r="V27" s="27">
        <f t="shared" si="1"/>
        <v>-46459843</v>
      </c>
      <c r="W27" s="27">
        <f t="shared" si="1"/>
        <v>-208672044</v>
      </c>
      <c r="X27" s="27">
        <f t="shared" si="1"/>
        <v>-294040000</v>
      </c>
      <c r="Y27" s="27">
        <f t="shared" si="1"/>
        <v>85367956</v>
      </c>
      <c r="Z27" s="28">
        <f>+IF(X27&lt;&gt;0,+(Y27/X27)*100,0)</f>
        <v>-29.032769691198478</v>
      </c>
      <c r="AA27" s="29">
        <f>SUM(AA21:AA26)</f>
        <v>-294040000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>
        <v>3000000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3000000</v>
      </c>
      <c r="Y33" s="19">
        <v>-3000000</v>
      </c>
      <c r="Z33" s="20">
        <v>-100</v>
      </c>
      <c r="AA33" s="21">
        <v>3000000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3000000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3000000</v>
      </c>
      <c r="Y36" s="27">
        <f t="shared" si="2"/>
        <v>-3000000</v>
      </c>
      <c r="Z36" s="28">
        <f>+IF(X36&lt;&gt;0,+(Y36/X36)*100,0)</f>
        <v>-100</v>
      </c>
      <c r="AA36" s="29">
        <f>SUM(AA31:AA35)</f>
        <v>3000000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0</v>
      </c>
      <c r="F38" s="33">
        <f t="shared" si="3"/>
        <v>-231056939</v>
      </c>
      <c r="G38" s="33">
        <f t="shared" si="3"/>
        <v>31961973</v>
      </c>
      <c r="H38" s="33">
        <f t="shared" si="3"/>
        <v>-37251460</v>
      </c>
      <c r="I38" s="33">
        <f t="shared" si="3"/>
        <v>4278357</v>
      </c>
      <c r="J38" s="33">
        <f t="shared" si="3"/>
        <v>-1011130</v>
      </c>
      <c r="K38" s="33">
        <f t="shared" si="3"/>
        <v>73898218</v>
      </c>
      <c r="L38" s="33">
        <f t="shared" si="3"/>
        <v>-60762702</v>
      </c>
      <c r="M38" s="33">
        <f t="shared" si="3"/>
        <v>72396945</v>
      </c>
      <c r="N38" s="33">
        <f t="shared" si="3"/>
        <v>85532461</v>
      </c>
      <c r="O38" s="33">
        <f t="shared" si="3"/>
        <v>-44925077</v>
      </c>
      <c r="P38" s="33">
        <f t="shared" si="3"/>
        <v>-15798079</v>
      </c>
      <c r="Q38" s="33">
        <f t="shared" si="3"/>
        <v>67325154</v>
      </c>
      <c r="R38" s="33">
        <f t="shared" si="3"/>
        <v>6601998</v>
      </c>
      <c r="S38" s="33">
        <f t="shared" si="3"/>
        <v>-41397762</v>
      </c>
      <c r="T38" s="33">
        <f t="shared" si="3"/>
        <v>-56534708</v>
      </c>
      <c r="U38" s="33">
        <f t="shared" si="3"/>
        <v>0</v>
      </c>
      <c r="V38" s="33">
        <f t="shared" si="3"/>
        <v>-97932470</v>
      </c>
      <c r="W38" s="33">
        <f t="shared" si="3"/>
        <v>-6809141</v>
      </c>
      <c r="X38" s="33">
        <f t="shared" si="3"/>
        <v>-231056939</v>
      </c>
      <c r="Y38" s="33">
        <f t="shared" si="3"/>
        <v>224247798</v>
      </c>
      <c r="Z38" s="34">
        <f>+IF(X38&lt;&gt;0,+(Y38/X38)*100,0)</f>
        <v>-97.05304630561214</v>
      </c>
      <c r="AA38" s="35">
        <f>+AA17+AA27+AA36</f>
        <v>-231056939</v>
      </c>
    </row>
    <row r="39" spans="1:27" ht="13.5">
      <c r="A39" s="22" t="s">
        <v>59</v>
      </c>
      <c r="B39" s="16"/>
      <c r="C39" s="31"/>
      <c r="D39" s="31"/>
      <c r="E39" s="32"/>
      <c r="F39" s="33">
        <v>156624000</v>
      </c>
      <c r="G39" s="33">
        <v>174321662</v>
      </c>
      <c r="H39" s="33">
        <v>206283635</v>
      </c>
      <c r="I39" s="33">
        <v>169032175</v>
      </c>
      <c r="J39" s="33">
        <v>174321662</v>
      </c>
      <c r="K39" s="33">
        <v>173310532</v>
      </c>
      <c r="L39" s="33">
        <v>247208750</v>
      </c>
      <c r="M39" s="33">
        <v>186446048</v>
      </c>
      <c r="N39" s="33">
        <v>173310532</v>
      </c>
      <c r="O39" s="33">
        <v>258842993</v>
      </c>
      <c r="P39" s="33">
        <v>213917916</v>
      </c>
      <c r="Q39" s="33">
        <v>198119837</v>
      </c>
      <c r="R39" s="33">
        <v>258842993</v>
      </c>
      <c r="S39" s="33">
        <v>265444991</v>
      </c>
      <c r="T39" s="33">
        <v>224047229</v>
      </c>
      <c r="U39" s="33"/>
      <c r="V39" s="33">
        <v>265444991</v>
      </c>
      <c r="W39" s="33">
        <v>174321662</v>
      </c>
      <c r="X39" s="33">
        <v>156624000</v>
      </c>
      <c r="Y39" s="33">
        <v>17697662</v>
      </c>
      <c r="Z39" s="34">
        <v>11.3</v>
      </c>
      <c r="AA39" s="35">
        <v>156624000</v>
      </c>
    </row>
    <row r="40" spans="1:27" ht="13.5">
      <c r="A40" s="41" t="s">
        <v>60</v>
      </c>
      <c r="B40" s="42"/>
      <c r="C40" s="43"/>
      <c r="D40" s="43"/>
      <c r="E40" s="44"/>
      <c r="F40" s="45">
        <v>-74432939</v>
      </c>
      <c r="G40" s="45">
        <v>206283635</v>
      </c>
      <c r="H40" s="45">
        <v>169032175</v>
      </c>
      <c r="I40" s="45">
        <v>173310532</v>
      </c>
      <c r="J40" s="45">
        <v>173310532</v>
      </c>
      <c r="K40" s="45">
        <v>247208750</v>
      </c>
      <c r="L40" s="45">
        <v>186446048</v>
      </c>
      <c r="M40" s="45">
        <v>258842993</v>
      </c>
      <c r="N40" s="45">
        <v>258842993</v>
      </c>
      <c r="O40" s="45">
        <v>213917916</v>
      </c>
      <c r="P40" s="45">
        <v>198119837</v>
      </c>
      <c r="Q40" s="45">
        <v>265444991</v>
      </c>
      <c r="R40" s="45">
        <v>213917916</v>
      </c>
      <c r="S40" s="45">
        <v>224047229</v>
      </c>
      <c r="T40" s="45">
        <v>167512521</v>
      </c>
      <c r="U40" s="45"/>
      <c r="V40" s="45">
        <v>167512521</v>
      </c>
      <c r="W40" s="45">
        <v>167512521</v>
      </c>
      <c r="X40" s="45">
        <v>-74432939</v>
      </c>
      <c r="Y40" s="45">
        <v>241945460</v>
      </c>
      <c r="Z40" s="46">
        <v>-325.05</v>
      </c>
      <c r="AA40" s="47">
        <v>-74432939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11550902</v>
      </c>
      <c r="D8" s="17"/>
      <c r="E8" s="18">
        <v>37000</v>
      </c>
      <c r="F8" s="19">
        <v>37000</v>
      </c>
      <c r="G8" s="19">
        <v>2632</v>
      </c>
      <c r="H8" s="19"/>
      <c r="I8" s="19">
        <v>10000</v>
      </c>
      <c r="J8" s="19">
        <v>12632</v>
      </c>
      <c r="K8" s="19"/>
      <c r="L8" s="19">
        <v>23000</v>
      </c>
      <c r="M8" s="19"/>
      <c r="N8" s="19">
        <v>23000</v>
      </c>
      <c r="O8" s="19">
        <v>5198</v>
      </c>
      <c r="P8" s="19">
        <v>24505</v>
      </c>
      <c r="Q8" s="19">
        <v>4256</v>
      </c>
      <c r="R8" s="19">
        <v>33959</v>
      </c>
      <c r="S8" s="19">
        <v>51974</v>
      </c>
      <c r="T8" s="19"/>
      <c r="U8" s="19"/>
      <c r="V8" s="19">
        <v>51974</v>
      </c>
      <c r="W8" s="19">
        <v>121565</v>
      </c>
      <c r="X8" s="19">
        <v>37000</v>
      </c>
      <c r="Y8" s="19">
        <v>84565</v>
      </c>
      <c r="Z8" s="20">
        <v>228.55</v>
      </c>
      <c r="AA8" s="21">
        <v>37000</v>
      </c>
    </row>
    <row r="9" spans="1:27" ht="13.5">
      <c r="A9" s="22" t="s">
        <v>36</v>
      </c>
      <c r="B9" s="16"/>
      <c r="C9" s="17">
        <v>172008128</v>
      </c>
      <c r="D9" s="17"/>
      <c r="E9" s="18">
        <v>172198600</v>
      </c>
      <c r="F9" s="19">
        <v>174198600</v>
      </c>
      <c r="G9" s="19">
        <v>70550000</v>
      </c>
      <c r="H9" s="19"/>
      <c r="I9" s="19"/>
      <c r="J9" s="19">
        <v>70550000</v>
      </c>
      <c r="K9" s="19"/>
      <c r="L9" s="19">
        <v>2820000</v>
      </c>
      <c r="M9" s="19">
        <v>56362053</v>
      </c>
      <c r="N9" s="19">
        <v>59182053</v>
      </c>
      <c r="O9" s="19">
        <v>1653000</v>
      </c>
      <c r="P9" s="19">
        <v>-38992</v>
      </c>
      <c r="Q9" s="19">
        <v>42329000</v>
      </c>
      <c r="R9" s="19">
        <v>43943008</v>
      </c>
      <c r="S9" s="19">
        <v>1072200</v>
      </c>
      <c r="T9" s="19"/>
      <c r="U9" s="19">
        <v>25861</v>
      </c>
      <c r="V9" s="19">
        <v>1098061</v>
      </c>
      <c r="W9" s="19">
        <v>174773122</v>
      </c>
      <c r="X9" s="19">
        <v>174198600</v>
      </c>
      <c r="Y9" s="19">
        <v>574522</v>
      </c>
      <c r="Z9" s="20">
        <v>0.33</v>
      </c>
      <c r="AA9" s="21">
        <v>174198600</v>
      </c>
    </row>
    <row r="10" spans="1:27" ht="13.5">
      <c r="A10" s="22" t="s">
        <v>37</v>
      </c>
      <c r="B10" s="16"/>
      <c r="C10" s="17">
        <v>2152000</v>
      </c>
      <c r="D10" s="17"/>
      <c r="E10" s="18">
        <v>2242000</v>
      </c>
      <c r="F10" s="19">
        <v>2242000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2242000</v>
      </c>
      <c r="Y10" s="19">
        <v>-2242000</v>
      </c>
      <c r="Z10" s="20">
        <v>-100</v>
      </c>
      <c r="AA10" s="21">
        <v>2242000</v>
      </c>
    </row>
    <row r="11" spans="1:27" ht="13.5">
      <c r="A11" s="22" t="s">
        <v>38</v>
      </c>
      <c r="B11" s="16"/>
      <c r="C11" s="17">
        <v>4270357</v>
      </c>
      <c r="D11" s="17"/>
      <c r="E11" s="18">
        <v>1160000</v>
      </c>
      <c r="F11" s="19">
        <v>2160000</v>
      </c>
      <c r="G11" s="19">
        <v>56449</v>
      </c>
      <c r="H11" s="19">
        <v>96000</v>
      </c>
      <c r="I11" s="19">
        <v>96000</v>
      </c>
      <c r="J11" s="19">
        <v>248449</v>
      </c>
      <c r="K11" s="19">
        <v>321556</v>
      </c>
      <c r="L11" s="19">
        <v>423157</v>
      </c>
      <c r="M11" s="19">
        <v>95911</v>
      </c>
      <c r="N11" s="19">
        <v>840624</v>
      </c>
      <c r="O11" s="19">
        <v>118748</v>
      </c>
      <c r="P11" s="19"/>
      <c r="Q11" s="19">
        <v>400555</v>
      </c>
      <c r="R11" s="19">
        <v>519303</v>
      </c>
      <c r="S11" s="19">
        <v>109444</v>
      </c>
      <c r="T11" s="19">
        <v>91755</v>
      </c>
      <c r="U11" s="19">
        <v>105139</v>
      </c>
      <c r="V11" s="19">
        <v>306338</v>
      </c>
      <c r="W11" s="19">
        <v>1914714</v>
      </c>
      <c r="X11" s="19">
        <v>2160000</v>
      </c>
      <c r="Y11" s="19">
        <v>-245286</v>
      </c>
      <c r="Z11" s="20">
        <v>-11.36</v>
      </c>
      <c r="AA11" s="21">
        <v>2160000</v>
      </c>
    </row>
    <row r="12" spans="1:27" ht="13.5">
      <c r="A12" s="22" t="s">
        <v>39</v>
      </c>
      <c r="B12" s="16"/>
      <c r="C12" s="17">
        <v>2020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-249867495</v>
      </c>
      <c r="D14" s="17"/>
      <c r="E14" s="18">
        <v>-119794777</v>
      </c>
      <c r="F14" s="19">
        <v>-125904681</v>
      </c>
      <c r="G14" s="19">
        <v>-8959829</v>
      </c>
      <c r="H14" s="19">
        <v>-10149600</v>
      </c>
      <c r="I14" s="19">
        <v>-10149600</v>
      </c>
      <c r="J14" s="19">
        <v>-29259029</v>
      </c>
      <c r="K14" s="19">
        <v>-11870201</v>
      </c>
      <c r="L14" s="19">
        <v>-9864862</v>
      </c>
      <c r="M14" s="19">
        <v>-10425640</v>
      </c>
      <c r="N14" s="19">
        <v>-32160703</v>
      </c>
      <c r="O14" s="19">
        <v>-9784510</v>
      </c>
      <c r="P14" s="19">
        <v>-7719260</v>
      </c>
      <c r="Q14" s="19">
        <v>-10654047</v>
      </c>
      <c r="R14" s="19">
        <v>-28157817</v>
      </c>
      <c r="S14" s="19">
        <v>-10200157</v>
      </c>
      <c r="T14" s="19">
        <v>-10049912</v>
      </c>
      <c r="U14" s="19">
        <v>-9915299</v>
      </c>
      <c r="V14" s="19">
        <v>-30165368</v>
      </c>
      <c r="W14" s="19">
        <v>-119742917</v>
      </c>
      <c r="X14" s="19">
        <v>-125904681</v>
      </c>
      <c r="Y14" s="19">
        <v>6161764</v>
      </c>
      <c r="Z14" s="20">
        <v>-4.89</v>
      </c>
      <c r="AA14" s="21">
        <v>-125904681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v>-2601214</v>
      </c>
      <c r="Q15" s="19"/>
      <c r="R15" s="19">
        <v>-2601214</v>
      </c>
      <c r="S15" s="19"/>
      <c r="T15" s="19"/>
      <c r="U15" s="19"/>
      <c r="V15" s="19"/>
      <c r="W15" s="19">
        <v>-2601214</v>
      </c>
      <c r="X15" s="19"/>
      <c r="Y15" s="19">
        <v>-2601214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-49363818</v>
      </c>
      <c r="F16" s="19">
        <v>-50566100</v>
      </c>
      <c r="G16" s="19">
        <v>-1413894</v>
      </c>
      <c r="H16" s="19">
        <v>-4120300</v>
      </c>
      <c r="I16" s="19">
        <v>-4120300</v>
      </c>
      <c r="J16" s="19">
        <v>-9654494</v>
      </c>
      <c r="K16" s="19">
        <v>-5736723</v>
      </c>
      <c r="L16" s="19">
        <v>-5691214</v>
      </c>
      <c r="M16" s="19">
        <v>-5285068</v>
      </c>
      <c r="N16" s="19">
        <v>-16713005</v>
      </c>
      <c r="O16" s="19">
        <v>-1184576</v>
      </c>
      <c r="P16" s="19">
        <v>-4701748</v>
      </c>
      <c r="Q16" s="19">
        <v>-2486773</v>
      </c>
      <c r="R16" s="19">
        <v>-8373097</v>
      </c>
      <c r="S16" s="19">
        <v>-6987236</v>
      </c>
      <c r="T16" s="19">
        <v>-4232281</v>
      </c>
      <c r="U16" s="19">
        <v>-4417835</v>
      </c>
      <c r="V16" s="19">
        <v>-15637352</v>
      </c>
      <c r="W16" s="19">
        <v>-50377948</v>
      </c>
      <c r="X16" s="19">
        <v>-50566100</v>
      </c>
      <c r="Y16" s="19">
        <v>188152</v>
      </c>
      <c r="Z16" s="20">
        <v>-0.37</v>
      </c>
      <c r="AA16" s="21">
        <v>-50566100</v>
      </c>
    </row>
    <row r="17" spans="1:27" ht="13.5">
      <c r="A17" s="23" t="s">
        <v>44</v>
      </c>
      <c r="B17" s="24"/>
      <c r="C17" s="25">
        <f aca="true" t="shared" si="0" ref="C17:Y17">SUM(C6:C16)</f>
        <v>-59884088</v>
      </c>
      <c r="D17" s="25">
        <f>SUM(D6:D16)</f>
        <v>0</v>
      </c>
      <c r="E17" s="26">
        <f t="shared" si="0"/>
        <v>6479005</v>
      </c>
      <c r="F17" s="27">
        <f t="shared" si="0"/>
        <v>2166819</v>
      </c>
      <c r="G17" s="27">
        <f t="shared" si="0"/>
        <v>60235358</v>
      </c>
      <c r="H17" s="27">
        <f t="shared" si="0"/>
        <v>-14173900</v>
      </c>
      <c r="I17" s="27">
        <f t="shared" si="0"/>
        <v>-14163900</v>
      </c>
      <c r="J17" s="27">
        <f t="shared" si="0"/>
        <v>31897558</v>
      </c>
      <c r="K17" s="27">
        <f t="shared" si="0"/>
        <v>-17285368</v>
      </c>
      <c r="L17" s="27">
        <f t="shared" si="0"/>
        <v>-12289919</v>
      </c>
      <c r="M17" s="27">
        <f t="shared" si="0"/>
        <v>40747256</v>
      </c>
      <c r="N17" s="27">
        <f t="shared" si="0"/>
        <v>11171969</v>
      </c>
      <c r="O17" s="27">
        <f t="shared" si="0"/>
        <v>-9192140</v>
      </c>
      <c r="P17" s="27">
        <f t="shared" si="0"/>
        <v>-15036709</v>
      </c>
      <c r="Q17" s="27">
        <f t="shared" si="0"/>
        <v>29592991</v>
      </c>
      <c r="R17" s="27">
        <f t="shared" si="0"/>
        <v>5364142</v>
      </c>
      <c r="S17" s="27">
        <f t="shared" si="0"/>
        <v>-15953775</v>
      </c>
      <c r="T17" s="27">
        <f t="shared" si="0"/>
        <v>-14190438</v>
      </c>
      <c r="U17" s="27">
        <f t="shared" si="0"/>
        <v>-14202134</v>
      </c>
      <c r="V17" s="27">
        <f t="shared" si="0"/>
        <v>-44346347</v>
      </c>
      <c r="W17" s="27">
        <f t="shared" si="0"/>
        <v>4087322</v>
      </c>
      <c r="X17" s="27">
        <f t="shared" si="0"/>
        <v>2166819</v>
      </c>
      <c r="Y17" s="27">
        <f t="shared" si="0"/>
        <v>1920503</v>
      </c>
      <c r="Z17" s="28">
        <f>+IF(X17&lt;&gt;0,+(Y17/X17)*100,0)</f>
        <v>88.63236846270962</v>
      </c>
      <c r="AA17" s="29">
        <f>SUM(AA6:AA16)</f>
        <v>2166819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725908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-65165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-18571605</v>
      </c>
      <c r="D26" s="17"/>
      <c r="E26" s="18">
        <v>-3925000</v>
      </c>
      <c r="F26" s="19">
        <v>-4755000</v>
      </c>
      <c r="G26" s="19"/>
      <c r="H26" s="19">
        <v>-96000</v>
      </c>
      <c r="I26" s="19"/>
      <c r="J26" s="19">
        <v>-96000</v>
      </c>
      <c r="K26" s="19"/>
      <c r="L26" s="19"/>
      <c r="M26" s="19"/>
      <c r="N26" s="19"/>
      <c r="O26" s="19"/>
      <c r="P26" s="19"/>
      <c r="Q26" s="19"/>
      <c r="R26" s="19"/>
      <c r="S26" s="19"/>
      <c r="T26" s="19">
        <v>-1924</v>
      </c>
      <c r="U26" s="19">
        <v>-274226</v>
      </c>
      <c r="V26" s="19">
        <v>-276150</v>
      </c>
      <c r="W26" s="19">
        <v>-372150</v>
      </c>
      <c r="X26" s="19">
        <v>-4755000</v>
      </c>
      <c r="Y26" s="19">
        <v>4382850</v>
      </c>
      <c r="Z26" s="20">
        <v>-92.17</v>
      </c>
      <c r="AA26" s="21">
        <v>-4755000</v>
      </c>
    </row>
    <row r="27" spans="1:27" ht="13.5">
      <c r="A27" s="23" t="s">
        <v>51</v>
      </c>
      <c r="B27" s="24"/>
      <c r="C27" s="25">
        <f aca="true" t="shared" si="1" ref="C27:Y27">SUM(C21:C26)</f>
        <v>-17910862</v>
      </c>
      <c r="D27" s="25">
        <f>SUM(D21:D26)</f>
        <v>0</v>
      </c>
      <c r="E27" s="26">
        <f t="shared" si="1"/>
        <v>-3925000</v>
      </c>
      <c r="F27" s="27">
        <f t="shared" si="1"/>
        <v>-4755000</v>
      </c>
      <c r="G27" s="27">
        <f t="shared" si="1"/>
        <v>0</v>
      </c>
      <c r="H27" s="27">
        <f t="shared" si="1"/>
        <v>-96000</v>
      </c>
      <c r="I27" s="27">
        <f t="shared" si="1"/>
        <v>0</v>
      </c>
      <c r="J27" s="27">
        <f t="shared" si="1"/>
        <v>-96000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-1924</v>
      </c>
      <c r="U27" s="27">
        <f t="shared" si="1"/>
        <v>-274226</v>
      </c>
      <c r="V27" s="27">
        <f t="shared" si="1"/>
        <v>-276150</v>
      </c>
      <c r="W27" s="27">
        <f t="shared" si="1"/>
        <v>-372150</v>
      </c>
      <c r="X27" s="27">
        <f t="shared" si="1"/>
        <v>-4755000</v>
      </c>
      <c r="Y27" s="27">
        <f t="shared" si="1"/>
        <v>4382850</v>
      </c>
      <c r="Z27" s="28">
        <f>+IF(X27&lt;&gt;0,+(Y27/X27)*100,0)</f>
        <v>-92.17350157728707</v>
      </c>
      <c r="AA27" s="29">
        <f>SUM(AA21:AA26)</f>
        <v>-4755000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-667128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-667128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-78462078</v>
      </c>
      <c r="D38" s="31">
        <f>+D17+D27+D36</f>
        <v>0</v>
      </c>
      <c r="E38" s="32">
        <f t="shared" si="3"/>
        <v>2554005</v>
      </c>
      <c r="F38" s="33">
        <f t="shared" si="3"/>
        <v>-2588181</v>
      </c>
      <c r="G38" s="33">
        <f t="shared" si="3"/>
        <v>60235358</v>
      </c>
      <c r="H38" s="33">
        <f t="shared" si="3"/>
        <v>-14269900</v>
      </c>
      <c r="I38" s="33">
        <f t="shared" si="3"/>
        <v>-14163900</v>
      </c>
      <c r="J38" s="33">
        <f t="shared" si="3"/>
        <v>31801558</v>
      </c>
      <c r="K38" s="33">
        <f t="shared" si="3"/>
        <v>-17285368</v>
      </c>
      <c r="L38" s="33">
        <f t="shared" si="3"/>
        <v>-12289919</v>
      </c>
      <c r="M38" s="33">
        <f t="shared" si="3"/>
        <v>40747256</v>
      </c>
      <c r="N38" s="33">
        <f t="shared" si="3"/>
        <v>11171969</v>
      </c>
      <c r="O38" s="33">
        <f t="shared" si="3"/>
        <v>-9192140</v>
      </c>
      <c r="P38" s="33">
        <f t="shared" si="3"/>
        <v>-15036709</v>
      </c>
      <c r="Q38" s="33">
        <f t="shared" si="3"/>
        <v>29592991</v>
      </c>
      <c r="R38" s="33">
        <f t="shared" si="3"/>
        <v>5364142</v>
      </c>
      <c r="S38" s="33">
        <f t="shared" si="3"/>
        <v>-15953775</v>
      </c>
      <c r="T38" s="33">
        <f t="shared" si="3"/>
        <v>-14192362</v>
      </c>
      <c r="U38" s="33">
        <f t="shared" si="3"/>
        <v>-14476360</v>
      </c>
      <c r="V38" s="33">
        <f t="shared" si="3"/>
        <v>-44622497</v>
      </c>
      <c r="W38" s="33">
        <f t="shared" si="3"/>
        <v>3715172</v>
      </c>
      <c r="X38" s="33">
        <f t="shared" si="3"/>
        <v>-2588181</v>
      </c>
      <c r="Y38" s="33">
        <f t="shared" si="3"/>
        <v>6303353</v>
      </c>
      <c r="Z38" s="34">
        <f>+IF(X38&lt;&gt;0,+(Y38/X38)*100,0)</f>
        <v>-243.5437475199764</v>
      </c>
      <c r="AA38" s="35">
        <f>+AA17+AA27+AA36</f>
        <v>-2588181</v>
      </c>
    </row>
    <row r="39" spans="1:27" ht="13.5">
      <c r="A39" s="22" t="s">
        <v>59</v>
      </c>
      <c r="B39" s="16"/>
      <c r="C39" s="31">
        <v>89179856</v>
      </c>
      <c r="D39" s="31"/>
      <c r="E39" s="32">
        <v>8500000</v>
      </c>
      <c r="F39" s="33">
        <v>8500000</v>
      </c>
      <c r="G39" s="33"/>
      <c r="H39" s="33">
        <v>60235358</v>
      </c>
      <c r="I39" s="33">
        <v>45965458</v>
      </c>
      <c r="J39" s="33"/>
      <c r="K39" s="33">
        <v>31801558</v>
      </c>
      <c r="L39" s="33">
        <v>14516190</v>
      </c>
      <c r="M39" s="33">
        <v>2226271</v>
      </c>
      <c r="N39" s="33">
        <v>31801558</v>
      </c>
      <c r="O39" s="33">
        <v>42973527</v>
      </c>
      <c r="P39" s="33">
        <v>33781387</v>
      </c>
      <c r="Q39" s="33">
        <v>18744678</v>
      </c>
      <c r="R39" s="33">
        <v>42973527</v>
      </c>
      <c r="S39" s="33">
        <v>48337669</v>
      </c>
      <c r="T39" s="33">
        <v>32383894</v>
      </c>
      <c r="U39" s="33">
        <v>18191532</v>
      </c>
      <c r="V39" s="33">
        <v>48337669</v>
      </c>
      <c r="W39" s="33"/>
      <c r="X39" s="33">
        <v>8500000</v>
      </c>
      <c r="Y39" s="33">
        <v>-8500000</v>
      </c>
      <c r="Z39" s="34">
        <v>-100</v>
      </c>
      <c r="AA39" s="35">
        <v>8500000</v>
      </c>
    </row>
    <row r="40" spans="1:27" ht="13.5">
      <c r="A40" s="41" t="s">
        <v>60</v>
      </c>
      <c r="B40" s="42"/>
      <c r="C40" s="43">
        <v>10717778</v>
      </c>
      <c r="D40" s="43"/>
      <c r="E40" s="44">
        <v>11054005</v>
      </c>
      <c r="F40" s="45">
        <v>5911819</v>
      </c>
      <c r="G40" s="45">
        <v>60235358</v>
      </c>
      <c r="H40" s="45">
        <v>45965458</v>
      </c>
      <c r="I40" s="45">
        <v>31801558</v>
      </c>
      <c r="J40" s="45">
        <v>31801558</v>
      </c>
      <c r="K40" s="45">
        <v>14516190</v>
      </c>
      <c r="L40" s="45">
        <v>2226271</v>
      </c>
      <c r="M40" s="45">
        <v>42973527</v>
      </c>
      <c r="N40" s="45">
        <v>42973527</v>
      </c>
      <c r="O40" s="45">
        <v>33781387</v>
      </c>
      <c r="P40" s="45">
        <v>18744678</v>
      </c>
      <c r="Q40" s="45">
        <v>48337669</v>
      </c>
      <c r="R40" s="45">
        <v>33781387</v>
      </c>
      <c r="S40" s="45">
        <v>32383894</v>
      </c>
      <c r="T40" s="45">
        <v>18191532</v>
      </c>
      <c r="U40" s="45">
        <v>3715172</v>
      </c>
      <c r="V40" s="45">
        <v>3715172</v>
      </c>
      <c r="W40" s="45">
        <v>3715172</v>
      </c>
      <c r="X40" s="45">
        <v>5911819</v>
      </c>
      <c r="Y40" s="45">
        <v>-2196647</v>
      </c>
      <c r="Z40" s="46">
        <v>-37.16</v>
      </c>
      <c r="AA40" s="47">
        <v>5911819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286795816</v>
      </c>
      <c r="D6" s="17"/>
      <c r="E6" s="18">
        <v>233598768</v>
      </c>
      <c r="F6" s="19">
        <v>233511769</v>
      </c>
      <c r="G6" s="19">
        <v>12496027</v>
      </c>
      <c r="H6" s="19">
        <v>11933188</v>
      </c>
      <c r="I6" s="19">
        <v>12445818</v>
      </c>
      <c r="J6" s="19">
        <v>36875033</v>
      </c>
      <c r="K6" s="19">
        <v>10678068</v>
      </c>
      <c r="L6" s="19">
        <v>14582167</v>
      </c>
      <c r="M6" s="19">
        <v>8066766</v>
      </c>
      <c r="N6" s="19">
        <v>33327001</v>
      </c>
      <c r="O6" s="19">
        <v>14005273</v>
      </c>
      <c r="P6" s="19">
        <v>12807896</v>
      </c>
      <c r="Q6" s="19">
        <v>14301947</v>
      </c>
      <c r="R6" s="19">
        <v>41115116</v>
      </c>
      <c r="S6" s="19">
        <v>12722564</v>
      </c>
      <c r="T6" s="19">
        <v>17449413</v>
      </c>
      <c r="U6" s="19">
        <v>14541084</v>
      </c>
      <c r="V6" s="19">
        <v>44713061</v>
      </c>
      <c r="W6" s="19">
        <v>156030211</v>
      </c>
      <c r="X6" s="19">
        <v>233511769</v>
      </c>
      <c r="Y6" s="19">
        <v>-77481558</v>
      </c>
      <c r="Z6" s="20">
        <v>-33.18</v>
      </c>
      <c r="AA6" s="21">
        <v>233511769</v>
      </c>
    </row>
    <row r="7" spans="1:27" ht="13.5">
      <c r="A7" s="22" t="s">
        <v>34</v>
      </c>
      <c r="B7" s="16"/>
      <c r="C7" s="17">
        <v>445473832</v>
      </c>
      <c r="D7" s="17"/>
      <c r="E7" s="18">
        <v>537522348</v>
      </c>
      <c r="F7" s="19">
        <v>448122360</v>
      </c>
      <c r="G7" s="19">
        <v>53871816</v>
      </c>
      <c r="H7" s="19">
        <v>43790413</v>
      </c>
      <c r="I7" s="19">
        <v>45246217</v>
      </c>
      <c r="J7" s="19">
        <v>142908446</v>
      </c>
      <c r="K7" s="19">
        <v>49928367</v>
      </c>
      <c r="L7" s="19">
        <v>48164356</v>
      </c>
      <c r="M7" s="19">
        <v>37722039</v>
      </c>
      <c r="N7" s="19">
        <v>135814762</v>
      </c>
      <c r="O7" s="19">
        <v>62182852</v>
      </c>
      <c r="P7" s="19">
        <v>63403508</v>
      </c>
      <c r="Q7" s="19">
        <v>67740006</v>
      </c>
      <c r="R7" s="19">
        <v>193326366</v>
      </c>
      <c r="S7" s="19">
        <v>43093364</v>
      </c>
      <c r="T7" s="19">
        <v>63265779</v>
      </c>
      <c r="U7" s="19">
        <v>53421897</v>
      </c>
      <c r="V7" s="19">
        <v>159781040</v>
      </c>
      <c r="W7" s="19">
        <v>631830614</v>
      </c>
      <c r="X7" s="19">
        <v>448122360</v>
      </c>
      <c r="Y7" s="19">
        <v>183708254</v>
      </c>
      <c r="Z7" s="20">
        <v>41</v>
      </c>
      <c r="AA7" s="21">
        <v>448122360</v>
      </c>
    </row>
    <row r="8" spans="1:27" ht="13.5">
      <c r="A8" s="22" t="s">
        <v>35</v>
      </c>
      <c r="B8" s="16"/>
      <c r="C8" s="17">
        <v>12892625</v>
      </c>
      <c r="D8" s="17"/>
      <c r="E8" s="18">
        <v>28671000</v>
      </c>
      <c r="F8" s="19">
        <v>28141000</v>
      </c>
      <c r="G8" s="19">
        <v>24201023</v>
      </c>
      <c r="H8" s="19">
        <v>1451712</v>
      </c>
      <c r="I8" s="19">
        <v>49741467</v>
      </c>
      <c r="J8" s="19">
        <v>75394202</v>
      </c>
      <c r="K8" s="19">
        <v>1282305</v>
      </c>
      <c r="L8" s="19">
        <v>2047273</v>
      </c>
      <c r="M8" s="19">
        <v>22735185</v>
      </c>
      <c r="N8" s="19">
        <v>26064763</v>
      </c>
      <c r="O8" s="19">
        <v>2293455</v>
      </c>
      <c r="P8" s="19">
        <v>2924895</v>
      </c>
      <c r="Q8" s="19">
        <v>3959709</v>
      </c>
      <c r="R8" s="19">
        <v>9178059</v>
      </c>
      <c r="S8" s="19">
        <v>1907692</v>
      </c>
      <c r="T8" s="19">
        <v>5479912</v>
      </c>
      <c r="U8" s="19">
        <v>2197955</v>
      </c>
      <c r="V8" s="19">
        <v>9585559</v>
      </c>
      <c r="W8" s="19">
        <v>120222583</v>
      </c>
      <c r="X8" s="19">
        <v>28141000</v>
      </c>
      <c r="Y8" s="19">
        <v>92081583</v>
      </c>
      <c r="Z8" s="20">
        <v>327.22</v>
      </c>
      <c r="AA8" s="21">
        <v>28141000</v>
      </c>
    </row>
    <row r="9" spans="1:27" ht="13.5">
      <c r="A9" s="22" t="s">
        <v>36</v>
      </c>
      <c r="B9" s="16"/>
      <c r="C9" s="17">
        <v>442428000</v>
      </c>
      <c r="D9" s="17"/>
      <c r="E9" s="18">
        <v>515319000</v>
      </c>
      <c r="F9" s="19">
        <v>515319000</v>
      </c>
      <c r="G9" s="19">
        <v>210895000</v>
      </c>
      <c r="H9" s="19">
        <v>2011000</v>
      </c>
      <c r="I9" s="19"/>
      <c r="J9" s="19">
        <v>212906000</v>
      </c>
      <c r="K9" s="19"/>
      <c r="L9" s="19"/>
      <c r="M9" s="19">
        <v>166310000</v>
      </c>
      <c r="N9" s="19">
        <v>166310000</v>
      </c>
      <c r="O9" s="19">
        <v>2000000</v>
      </c>
      <c r="P9" s="19">
        <v>464000</v>
      </c>
      <c r="Q9" s="19">
        <v>126538000</v>
      </c>
      <c r="R9" s="19">
        <v>129002000</v>
      </c>
      <c r="S9" s="19"/>
      <c r="T9" s="19"/>
      <c r="U9" s="19"/>
      <c r="V9" s="19"/>
      <c r="W9" s="19">
        <v>508218000</v>
      </c>
      <c r="X9" s="19">
        <v>515319000</v>
      </c>
      <c r="Y9" s="19">
        <v>-7101000</v>
      </c>
      <c r="Z9" s="20">
        <v>-1.38</v>
      </c>
      <c r="AA9" s="21">
        <v>515319000</v>
      </c>
    </row>
    <row r="10" spans="1:27" ht="13.5">
      <c r="A10" s="22" t="s">
        <v>37</v>
      </c>
      <c r="B10" s="16"/>
      <c r="C10" s="17">
        <v>293809000</v>
      </c>
      <c r="D10" s="17"/>
      <c r="E10" s="18">
        <v>255210999</v>
      </c>
      <c r="F10" s="19">
        <v>255211000</v>
      </c>
      <c r="G10" s="19">
        <v>88250000</v>
      </c>
      <c r="H10" s="19"/>
      <c r="I10" s="19"/>
      <c r="J10" s="19">
        <v>88250000</v>
      </c>
      <c r="K10" s="19">
        <v>3304000</v>
      </c>
      <c r="L10" s="19">
        <v>1300000</v>
      </c>
      <c r="M10" s="19">
        <v>108019000</v>
      </c>
      <c r="N10" s="19">
        <v>112623000</v>
      </c>
      <c r="O10" s="19"/>
      <c r="P10" s="19"/>
      <c r="Q10" s="19">
        <v>63138000</v>
      </c>
      <c r="R10" s="19">
        <v>63138000</v>
      </c>
      <c r="S10" s="19"/>
      <c r="T10" s="19"/>
      <c r="U10" s="19"/>
      <c r="V10" s="19"/>
      <c r="W10" s="19">
        <v>264011000</v>
      </c>
      <c r="X10" s="19">
        <v>255211000</v>
      </c>
      <c r="Y10" s="19">
        <v>8800000</v>
      </c>
      <c r="Z10" s="20">
        <v>3.45</v>
      </c>
      <c r="AA10" s="21">
        <v>255211000</v>
      </c>
    </row>
    <row r="11" spans="1:27" ht="13.5">
      <c r="A11" s="22" t="s">
        <v>38</v>
      </c>
      <c r="B11" s="16"/>
      <c r="C11" s="17">
        <v>7701973</v>
      </c>
      <c r="D11" s="17"/>
      <c r="E11" s="18">
        <v>77599992</v>
      </c>
      <c r="F11" s="19">
        <v>77599997</v>
      </c>
      <c r="G11" s="19">
        <v>1271546</v>
      </c>
      <c r="H11" s="19">
        <v>414904</v>
      </c>
      <c r="I11" s="19">
        <v>1077289</v>
      </c>
      <c r="J11" s="19">
        <v>2763739</v>
      </c>
      <c r="K11" s="19">
        <v>955707</v>
      </c>
      <c r="L11" s="19">
        <v>1035412</v>
      </c>
      <c r="M11" s="19">
        <v>966585</v>
      </c>
      <c r="N11" s="19">
        <v>2957704</v>
      </c>
      <c r="O11" s="19">
        <v>1104405</v>
      </c>
      <c r="P11" s="19">
        <v>117402</v>
      </c>
      <c r="Q11" s="19">
        <v>232347</v>
      </c>
      <c r="R11" s="19">
        <v>1454154</v>
      </c>
      <c r="S11" s="19">
        <v>159139</v>
      </c>
      <c r="T11" s="19">
        <v>73783</v>
      </c>
      <c r="U11" s="19">
        <v>557369</v>
      </c>
      <c r="V11" s="19">
        <v>790291</v>
      </c>
      <c r="W11" s="19">
        <v>7965888</v>
      </c>
      <c r="X11" s="19">
        <v>77599997</v>
      </c>
      <c r="Y11" s="19">
        <v>-69634109</v>
      </c>
      <c r="Z11" s="20">
        <v>-89.73</v>
      </c>
      <c r="AA11" s="21">
        <v>77599997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-1290600388</v>
      </c>
      <c r="D14" s="17"/>
      <c r="E14" s="18">
        <v>-1309481016</v>
      </c>
      <c r="F14" s="19">
        <v>-1309481010</v>
      </c>
      <c r="G14" s="19">
        <v>-278703159</v>
      </c>
      <c r="H14" s="19">
        <v>-90004571</v>
      </c>
      <c r="I14" s="19">
        <v>-143618765</v>
      </c>
      <c r="J14" s="19">
        <v>-512326495</v>
      </c>
      <c r="K14" s="19">
        <v>-57929899</v>
      </c>
      <c r="L14" s="19">
        <v>-57713655</v>
      </c>
      <c r="M14" s="19">
        <v>-237988182</v>
      </c>
      <c r="N14" s="19">
        <v>-353631736</v>
      </c>
      <c r="O14" s="19">
        <v>-112346642</v>
      </c>
      <c r="P14" s="19">
        <v>-69164417</v>
      </c>
      <c r="Q14" s="19">
        <v>-208613418</v>
      </c>
      <c r="R14" s="19">
        <v>-390124477</v>
      </c>
      <c r="S14" s="19">
        <v>-79882136</v>
      </c>
      <c r="T14" s="19">
        <v>-68522256</v>
      </c>
      <c r="U14" s="19">
        <v>-61420809</v>
      </c>
      <c r="V14" s="19">
        <v>-209825201</v>
      </c>
      <c r="W14" s="19">
        <v>-1465907909</v>
      </c>
      <c r="X14" s="19">
        <v>-1309481010</v>
      </c>
      <c r="Y14" s="19">
        <v>-156426899</v>
      </c>
      <c r="Z14" s="20">
        <v>11.95</v>
      </c>
      <c r="AA14" s="21">
        <v>-1309481010</v>
      </c>
    </row>
    <row r="15" spans="1:27" ht="13.5">
      <c r="A15" s="22" t="s">
        <v>42</v>
      </c>
      <c r="B15" s="16"/>
      <c r="C15" s="17">
        <v>-8</v>
      </c>
      <c r="D15" s="17"/>
      <c r="E15" s="18">
        <v>-9999996</v>
      </c>
      <c r="F15" s="19">
        <v>-9999999</v>
      </c>
      <c r="G15" s="19">
        <v>-9263602</v>
      </c>
      <c r="H15" s="19"/>
      <c r="I15" s="19">
        <v>-18228378</v>
      </c>
      <c r="J15" s="19">
        <v>-27491980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-27491980</v>
      </c>
      <c r="X15" s="19">
        <v>-9999999</v>
      </c>
      <c r="Y15" s="19">
        <v>-17491981</v>
      </c>
      <c r="Z15" s="20">
        <v>174.92</v>
      </c>
      <c r="AA15" s="21">
        <v>-9999999</v>
      </c>
    </row>
    <row r="16" spans="1:27" ht="13.5">
      <c r="A16" s="22" t="s">
        <v>43</v>
      </c>
      <c r="B16" s="16"/>
      <c r="C16" s="17"/>
      <c r="D16" s="17"/>
      <c r="E16" s="18"/>
      <c r="F16" s="19">
        <v>-1</v>
      </c>
      <c r="G16" s="19">
        <v>-84989</v>
      </c>
      <c r="H16" s="19">
        <v>-695666</v>
      </c>
      <c r="I16" s="19">
        <v>-698963</v>
      </c>
      <c r="J16" s="19">
        <v>-1479618</v>
      </c>
      <c r="K16" s="19">
        <v>-1519315</v>
      </c>
      <c r="L16" s="19">
        <v>489845</v>
      </c>
      <c r="M16" s="19">
        <v>-250753</v>
      </c>
      <c r="N16" s="19">
        <v>-1280223</v>
      </c>
      <c r="O16" s="19">
        <v>-254517</v>
      </c>
      <c r="P16" s="19">
        <v>-258217</v>
      </c>
      <c r="Q16" s="19">
        <v>-270971</v>
      </c>
      <c r="R16" s="19">
        <v>-783705</v>
      </c>
      <c r="S16" s="19">
        <v>-274132</v>
      </c>
      <c r="T16" s="19">
        <v>-118581</v>
      </c>
      <c r="U16" s="19">
        <v>-425513</v>
      </c>
      <c r="V16" s="19">
        <v>-818226</v>
      </c>
      <c r="W16" s="19">
        <v>-4361772</v>
      </c>
      <c r="X16" s="19">
        <v>-1</v>
      </c>
      <c r="Y16" s="19">
        <v>-4361771</v>
      </c>
      <c r="Z16" s="20">
        <v>436177100</v>
      </c>
      <c r="AA16" s="21">
        <v>-1</v>
      </c>
    </row>
    <row r="17" spans="1:27" ht="13.5">
      <c r="A17" s="23" t="s">
        <v>44</v>
      </c>
      <c r="B17" s="24"/>
      <c r="C17" s="25">
        <f aca="true" t="shared" si="0" ref="C17:Y17">SUM(C6:C16)</f>
        <v>198500850</v>
      </c>
      <c r="D17" s="25">
        <f>SUM(D6:D16)</f>
        <v>0</v>
      </c>
      <c r="E17" s="26">
        <f t="shared" si="0"/>
        <v>328441095</v>
      </c>
      <c r="F17" s="27">
        <f t="shared" si="0"/>
        <v>238424116</v>
      </c>
      <c r="G17" s="27">
        <f t="shared" si="0"/>
        <v>102933662</v>
      </c>
      <c r="H17" s="27">
        <f t="shared" si="0"/>
        <v>-31099020</v>
      </c>
      <c r="I17" s="27">
        <f t="shared" si="0"/>
        <v>-54035315</v>
      </c>
      <c r="J17" s="27">
        <f t="shared" si="0"/>
        <v>17799327</v>
      </c>
      <c r="K17" s="27">
        <f t="shared" si="0"/>
        <v>6699233</v>
      </c>
      <c r="L17" s="27">
        <f t="shared" si="0"/>
        <v>9905398</v>
      </c>
      <c r="M17" s="27">
        <f t="shared" si="0"/>
        <v>105580640</v>
      </c>
      <c r="N17" s="27">
        <f t="shared" si="0"/>
        <v>122185271</v>
      </c>
      <c r="O17" s="27">
        <f t="shared" si="0"/>
        <v>-31015174</v>
      </c>
      <c r="P17" s="27">
        <f t="shared" si="0"/>
        <v>10295067</v>
      </c>
      <c r="Q17" s="27">
        <f t="shared" si="0"/>
        <v>67025620</v>
      </c>
      <c r="R17" s="27">
        <f t="shared" si="0"/>
        <v>46305513</v>
      </c>
      <c r="S17" s="27">
        <f t="shared" si="0"/>
        <v>-22273509</v>
      </c>
      <c r="T17" s="27">
        <f t="shared" si="0"/>
        <v>17628050</v>
      </c>
      <c r="U17" s="27">
        <f t="shared" si="0"/>
        <v>8871983</v>
      </c>
      <c r="V17" s="27">
        <f t="shared" si="0"/>
        <v>4226524</v>
      </c>
      <c r="W17" s="27">
        <f t="shared" si="0"/>
        <v>190516635</v>
      </c>
      <c r="X17" s="27">
        <f t="shared" si="0"/>
        <v>238424116</v>
      </c>
      <c r="Y17" s="27">
        <f t="shared" si="0"/>
        <v>-47907481</v>
      </c>
      <c r="Z17" s="28">
        <f>+IF(X17&lt;&gt;0,+(Y17/X17)*100,0)</f>
        <v>-20.093387281343634</v>
      </c>
      <c r="AA17" s="29">
        <f>SUM(AA6:AA16)</f>
        <v>238424116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2306822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-289000262</v>
      </c>
      <c r="D26" s="17"/>
      <c r="E26" s="18">
        <v>-255210996</v>
      </c>
      <c r="F26" s="19">
        <v>-258231513</v>
      </c>
      <c r="G26" s="19">
        <v>-15636343</v>
      </c>
      <c r="H26" s="19">
        <v>-8333766</v>
      </c>
      <c r="I26" s="19">
        <v>-8442519</v>
      </c>
      <c r="J26" s="19">
        <v>-32412628</v>
      </c>
      <c r="K26" s="19">
        <v>-33817782</v>
      </c>
      <c r="L26" s="19">
        <v>-29147191</v>
      </c>
      <c r="M26" s="19">
        <v>-27729541</v>
      </c>
      <c r="N26" s="19">
        <v>-90694514</v>
      </c>
      <c r="O26" s="19">
        <v>-23875898</v>
      </c>
      <c r="P26" s="19">
        <v>-31064919</v>
      </c>
      <c r="Q26" s="19">
        <v>-17948570</v>
      </c>
      <c r="R26" s="19">
        <v>-72889387</v>
      </c>
      <c r="S26" s="19">
        <v>-28196080</v>
      </c>
      <c r="T26" s="19">
        <v>-18754122</v>
      </c>
      <c r="U26" s="19">
        <v>-22876116</v>
      </c>
      <c r="V26" s="19">
        <v>-69826318</v>
      </c>
      <c r="W26" s="19">
        <v>-265822847</v>
      </c>
      <c r="X26" s="19">
        <v>-258231513</v>
      </c>
      <c r="Y26" s="19">
        <v>-7591334</v>
      </c>
      <c r="Z26" s="20">
        <v>2.94</v>
      </c>
      <c r="AA26" s="21">
        <v>-258231513</v>
      </c>
    </row>
    <row r="27" spans="1:27" ht="13.5">
      <c r="A27" s="23" t="s">
        <v>51</v>
      </c>
      <c r="B27" s="24"/>
      <c r="C27" s="25">
        <f aca="true" t="shared" si="1" ref="C27:Y27">SUM(C21:C26)</f>
        <v>-286693440</v>
      </c>
      <c r="D27" s="25">
        <f>SUM(D21:D26)</f>
        <v>0</v>
      </c>
      <c r="E27" s="26">
        <f t="shared" si="1"/>
        <v>-255210996</v>
      </c>
      <c r="F27" s="27">
        <f t="shared" si="1"/>
        <v>-258231513</v>
      </c>
      <c r="G27" s="27">
        <f t="shared" si="1"/>
        <v>-15636343</v>
      </c>
      <c r="H27" s="27">
        <f t="shared" si="1"/>
        <v>-8333766</v>
      </c>
      <c r="I27" s="27">
        <f t="shared" si="1"/>
        <v>-8442519</v>
      </c>
      <c r="J27" s="27">
        <f t="shared" si="1"/>
        <v>-32412628</v>
      </c>
      <c r="K27" s="27">
        <f t="shared" si="1"/>
        <v>-33817782</v>
      </c>
      <c r="L27" s="27">
        <f t="shared" si="1"/>
        <v>-29147191</v>
      </c>
      <c r="M27" s="27">
        <f t="shared" si="1"/>
        <v>-27729541</v>
      </c>
      <c r="N27" s="27">
        <f t="shared" si="1"/>
        <v>-90694514</v>
      </c>
      <c r="O27" s="27">
        <f t="shared" si="1"/>
        <v>-23875898</v>
      </c>
      <c r="P27" s="27">
        <f t="shared" si="1"/>
        <v>-31064919</v>
      </c>
      <c r="Q27" s="27">
        <f t="shared" si="1"/>
        <v>-17948570</v>
      </c>
      <c r="R27" s="27">
        <f t="shared" si="1"/>
        <v>-72889387</v>
      </c>
      <c r="S27" s="27">
        <f t="shared" si="1"/>
        <v>-28196080</v>
      </c>
      <c r="T27" s="27">
        <f t="shared" si="1"/>
        <v>-18754122</v>
      </c>
      <c r="U27" s="27">
        <f t="shared" si="1"/>
        <v>-22876116</v>
      </c>
      <c r="V27" s="27">
        <f t="shared" si="1"/>
        <v>-69826318</v>
      </c>
      <c r="W27" s="27">
        <f t="shared" si="1"/>
        <v>-265822847</v>
      </c>
      <c r="X27" s="27">
        <f t="shared" si="1"/>
        <v>-258231513</v>
      </c>
      <c r="Y27" s="27">
        <f t="shared" si="1"/>
        <v>-7591334</v>
      </c>
      <c r="Z27" s="28">
        <f>+IF(X27&lt;&gt;0,+(Y27/X27)*100,0)</f>
        <v>2.939739581667556</v>
      </c>
      <c r="AA27" s="29">
        <f>SUM(AA21:AA26)</f>
        <v>-258231513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-88192590</v>
      </c>
      <c r="D38" s="31">
        <f>+D17+D27+D36</f>
        <v>0</v>
      </c>
      <c r="E38" s="32">
        <f t="shared" si="3"/>
        <v>73230099</v>
      </c>
      <c r="F38" s="33">
        <f t="shared" si="3"/>
        <v>-19807397</v>
      </c>
      <c r="G38" s="33">
        <f t="shared" si="3"/>
        <v>87297319</v>
      </c>
      <c r="H38" s="33">
        <f t="shared" si="3"/>
        <v>-39432786</v>
      </c>
      <c r="I38" s="33">
        <f t="shared" si="3"/>
        <v>-62477834</v>
      </c>
      <c r="J38" s="33">
        <f t="shared" si="3"/>
        <v>-14613301</v>
      </c>
      <c r="K38" s="33">
        <f t="shared" si="3"/>
        <v>-27118549</v>
      </c>
      <c r="L38" s="33">
        <f t="shared" si="3"/>
        <v>-19241793</v>
      </c>
      <c r="M38" s="33">
        <f t="shared" si="3"/>
        <v>77851099</v>
      </c>
      <c r="N38" s="33">
        <f t="shared" si="3"/>
        <v>31490757</v>
      </c>
      <c r="O38" s="33">
        <f t="shared" si="3"/>
        <v>-54891072</v>
      </c>
      <c r="P38" s="33">
        <f t="shared" si="3"/>
        <v>-20769852</v>
      </c>
      <c r="Q38" s="33">
        <f t="shared" si="3"/>
        <v>49077050</v>
      </c>
      <c r="R38" s="33">
        <f t="shared" si="3"/>
        <v>-26583874</v>
      </c>
      <c r="S38" s="33">
        <f t="shared" si="3"/>
        <v>-50469589</v>
      </c>
      <c r="T38" s="33">
        <f t="shared" si="3"/>
        <v>-1126072</v>
      </c>
      <c r="U38" s="33">
        <f t="shared" si="3"/>
        <v>-14004133</v>
      </c>
      <c r="V38" s="33">
        <f t="shared" si="3"/>
        <v>-65599794</v>
      </c>
      <c r="W38" s="33">
        <f t="shared" si="3"/>
        <v>-75306212</v>
      </c>
      <c r="X38" s="33">
        <f t="shared" si="3"/>
        <v>-19807397</v>
      </c>
      <c r="Y38" s="33">
        <f t="shared" si="3"/>
        <v>-55498815</v>
      </c>
      <c r="Z38" s="34">
        <f>+IF(X38&lt;&gt;0,+(Y38/X38)*100,0)</f>
        <v>280.19236954759884</v>
      </c>
      <c r="AA38" s="35">
        <f>+AA17+AA27+AA36</f>
        <v>-19807397</v>
      </c>
    </row>
    <row r="39" spans="1:27" ht="13.5">
      <c r="A39" s="22" t="s">
        <v>59</v>
      </c>
      <c r="B39" s="16"/>
      <c r="C39" s="31">
        <v>58957539</v>
      </c>
      <c r="D39" s="31"/>
      <c r="E39" s="32">
        <v>17136421</v>
      </c>
      <c r="F39" s="33">
        <v>17136421</v>
      </c>
      <c r="G39" s="33">
        <v>77959113</v>
      </c>
      <c r="H39" s="33">
        <v>165256432</v>
      </c>
      <c r="I39" s="33">
        <v>125823646</v>
      </c>
      <c r="J39" s="33">
        <v>77959113</v>
      </c>
      <c r="K39" s="33">
        <v>63345812</v>
      </c>
      <c r="L39" s="33">
        <v>36227263</v>
      </c>
      <c r="M39" s="33">
        <v>16985470</v>
      </c>
      <c r="N39" s="33">
        <v>63345812</v>
      </c>
      <c r="O39" s="33">
        <v>94836569</v>
      </c>
      <c r="P39" s="33">
        <v>39945497</v>
      </c>
      <c r="Q39" s="33">
        <v>19175645</v>
      </c>
      <c r="R39" s="33">
        <v>94836569</v>
      </c>
      <c r="S39" s="33">
        <v>68252695</v>
      </c>
      <c r="T39" s="33">
        <v>17783106</v>
      </c>
      <c r="U39" s="33">
        <v>16657034</v>
      </c>
      <c r="V39" s="33">
        <v>68252695</v>
      </c>
      <c r="W39" s="33">
        <v>77959113</v>
      </c>
      <c r="X39" s="33">
        <v>17136421</v>
      </c>
      <c r="Y39" s="33">
        <v>60822692</v>
      </c>
      <c r="Z39" s="34">
        <v>354.93</v>
      </c>
      <c r="AA39" s="35">
        <v>17136421</v>
      </c>
    </row>
    <row r="40" spans="1:27" ht="13.5">
      <c r="A40" s="41" t="s">
        <v>60</v>
      </c>
      <c r="B40" s="42"/>
      <c r="C40" s="43">
        <v>-29235051</v>
      </c>
      <c r="D40" s="43"/>
      <c r="E40" s="44">
        <v>90366523</v>
      </c>
      <c r="F40" s="45">
        <v>-2670975</v>
      </c>
      <c r="G40" s="45">
        <v>165256432</v>
      </c>
      <c r="H40" s="45">
        <v>125823646</v>
      </c>
      <c r="I40" s="45">
        <v>63345812</v>
      </c>
      <c r="J40" s="45">
        <v>63345812</v>
      </c>
      <c r="K40" s="45">
        <v>36227263</v>
      </c>
      <c r="L40" s="45">
        <v>16985470</v>
      </c>
      <c r="M40" s="45">
        <v>94836569</v>
      </c>
      <c r="N40" s="45">
        <v>94836569</v>
      </c>
      <c r="O40" s="45">
        <v>39945497</v>
      </c>
      <c r="P40" s="45">
        <v>19175645</v>
      </c>
      <c r="Q40" s="45">
        <v>68252695</v>
      </c>
      <c r="R40" s="45">
        <v>39945497</v>
      </c>
      <c r="S40" s="45">
        <v>17783106</v>
      </c>
      <c r="T40" s="45">
        <v>16657034</v>
      </c>
      <c r="U40" s="45">
        <v>2652901</v>
      </c>
      <c r="V40" s="45">
        <v>2652901</v>
      </c>
      <c r="W40" s="45">
        <v>2652901</v>
      </c>
      <c r="X40" s="45">
        <v>-2670975</v>
      </c>
      <c r="Y40" s="45">
        <v>5323876</v>
      </c>
      <c r="Z40" s="46">
        <v>-199.32</v>
      </c>
      <c r="AA40" s="47">
        <v>-2670975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253792000</v>
      </c>
      <c r="D6" s="17"/>
      <c r="E6" s="18">
        <v>275556327</v>
      </c>
      <c r="F6" s="19">
        <v>275556325</v>
      </c>
      <c r="G6" s="19">
        <v>21658557</v>
      </c>
      <c r="H6" s="19">
        <v>16566180</v>
      </c>
      <c r="I6" s="19">
        <v>17713841</v>
      </c>
      <c r="J6" s="19">
        <v>55938578</v>
      </c>
      <c r="K6" s="19">
        <v>19563298</v>
      </c>
      <c r="L6" s="19">
        <v>23386831</v>
      </c>
      <c r="M6" s="19">
        <v>43135273</v>
      </c>
      <c r="N6" s="19">
        <v>86085402</v>
      </c>
      <c r="O6" s="19">
        <v>25809197</v>
      </c>
      <c r="P6" s="19">
        <v>34099602</v>
      </c>
      <c r="Q6" s="19">
        <v>26333105</v>
      </c>
      <c r="R6" s="19">
        <v>86241904</v>
      </c>
      <c r="S6" s="19">
        <v>20537101</v>
      </c>
      <c r="T6" s="19">
        <v>21793506</v>
      </c>
      <c r="U6" s="19">
        <v>18233928</v>
      </c>
      <c r="V6" s="19">
        <v>60564535</v>
      </c>
      <c r="W6" s="19">
        <v>288830419</v>
      </c>
      <c r="X6" s="19">
        <v>275556325</v>
      </c>
      <c r="Y6" s="19">
        <v>13274094</v>
      </c>
      <c r="Z6" s="20">
        <v>4.82</v>
      </c>
      <c r="AA6" s="21">
        <v>275556325</v>
      </c>
    </row>
    <row r="7" spans="1:27" ht="13.5">
      <c r="A7" s="22" t="s">
        <v>34</v>
      </c>
      <c r="B7" s="16"/>
      <c r="C7" s="17">
        <v>2271238000</v>
      </c>
      <c r="D7" s="17"/>
      <c r="E7" s="18">
        <v>2671541875</v>
      </c>
      <c r="F7" s="19">
        <v>2941424876</v>
      </c>
      <c r="G7" s="19">
        <v>208002155</v>
      </c>
      <c r="H7" s="19">
        <v>187878776</v>
      </c>
      <c r="I7" s="19">
        <v>203170323</v>
      </c>
      <c r="J7" s="19">
        <v>599051254</v>
      </c>
      <c r="K7" s="19">
        <v>182588268</v>
      </c>
      <c r="L7" s="19">
        <v>236543993</v>
      </c>
      <c r="M7" s="19">
        <v>437959642</v>
      </c>
      <c r="N7" s="19">
        <v>857091903</v>
      </c>
      <c r="O7" s="19">
        <v>202426759</v>
      </c>
      <c r="P7" s="19">
        <v>215226049</v>
      </c>
      <c r="Q7" s="19">
        <v>213438870</v>
      </c>
      <c r="R7" s="19">
        <v>631091678</v>
      </c>
      <c r="S7" s="19">
        <v>218655237</v>
      </c>
      <c r="T7" s="19">
        <v>207346403</v>
      </c>
      <c r="U7" s="19">
        <v>207011772</v>
      </c>
      <c r="V7" s="19">
        <v>633013412</v>
      </c>
      <c r="W7" s="19">
        <v>2720248247</v>
      </c>
      <c r="X7" s="19">
        <v>2941424876</v>
      </c>
      <c r="Y7" s="19">
        <v>-221176629</v>
      </c>
      <c r="Z7" s="20">
        <v>-7.52</v>
      </c>
      <c r="AA7" s="21">
        <v>2941424876</v>
      </c>
    </row>
    <row r="8" spans="1:27" ht="13.5">
      <c r="A8" s="22" t="s">
        <v>35</v>
      </c>
      <c r="B8" s="16"/>
      <c r="C8" s="17">
        <v>75807000</v>
      </c>
      <c r="D8" s="17"/>
      <c r="E8" s="18">
        <v>72478375</v>
      </c>
      <c r="F8" s="19">
        <v>63834375</v>
      </c>
      <c r="G8" s="19">
        <v>6959196</v>
      </c>
      <c r="H8" s="19">
        <v>493028</v>
      </c>
      <c r="I8" s="19">
        <v>8276636</v>
      </c>
      <c r="J8" s="19">
        <v>15728860</v>
      </c>
      <c r="K8" s="19">
        <v>3179346</v>
      </c>
      <c r="L8" s="19">
        <v>8817032</v>
      </c>
      <c r="M8" s="19">
        <v>-721585</v>
      </c>
      <c r="N8" s="19">
        <v>11274793</v>
      </c>
      <c r="O8" s="19">
        <v>-4062631</v>
      </c>
      <c r="P8" s="19">
        <v>2943727</v>
      </c>
      <c r="Q8" s="19">
        <v>3148521</v>
      </c>
      <c r="R8" s="19">
        <v>2029617</v>
      </c>
      <c r="S8" s="19">
        <v>3968755</v>
      </c>
      <c r="T8" s="19">
        <v>1392041</v>
      </c>
      <c r="U8" s="19">
        <v>14973782</v>
      </c>
      <c r="V8" s="19">
        <v>20334578</v>
      </c>
      <c r="W8" s="19">
        <v>49367848</v>
      </c>
      <c r="X8" s="19">
        <v>63834375</v>
      </c>
      <c r="Y8" s="19">
        <v>-14466527</v>
      </c>
      <c r="Z8" s="20">
        <v>-22.66</v>
      </c>
      <c r="AA8" s="21">
        <v>63834375</v>
      </c>
    </row>
    <row r="9" spans="1:27" ht="13.5">
      <c r="A9" s="22" t="s">
        <v>36</v>
      </c>
      <c r="B9" s="16"/>
      <c r="C9" s="17">
        <v>412018000</v>
      </c>
      <c r="D9" s="17"/>
      <c r="E9" s="18">
        <v>583767909</v>
      </c>
      <c r="F9" s="19">
        <v>609025909</v>
      </c>
      <c r="G9" s="19">
        <v>128911712</v>
      </c>
      <c r="H9" s="19">
        <v>2680000</v>
      </c>
      <c r="I9" s="19"/>
      <c r="J9" s="19">
        <v>131591712</v>
      </c>
      <c r="K9" s="19">
        <v>18144411</v>
      </c>
      <c r="L9" s="19">
        <v>20273123</v>
      </c>
      <c r="M9" s="19">
        <v>49105000</v>
      </c>
      <c r="N9" s="19">
        <v>87522534</v>
      </c>
      <c r="O9" s="19">
        <v>18144411</v>
      </c>
      <c r="P9" s="19">
        <v>1265000</v>
      </c>
      <c r="Q9" s="19">
        <v>113739740</v>
      </c>
      <c r="R9" s="19">
        <v>133149151</v>
      </c>
      <c r="S9" s="19"/>
      <c r="T9" s="19">
        <v>5354926</v>
      </c>
      <c r="U9" s="19">
        <v>12791105</v>
      </c>
      <c r="V9" s="19">
        <v>18146031</v>
      </c>
      <c r="W9" s="19">
        <v>370409428</v>
      </c>
      <c r="X9" s="19">
        <v>609025909</v>
      </c>
      <c r="Y9" s="19">
        <v>-238616481</v>
      </c>
      <c r="Z9" s="20">
        <v>-39.18</v>
      </c>
      <c r="AA9" s="21">
        <v>609025909</v>
      </c>
    </row>
    <row r="10" spans="1:27" ht="13.5">
      <c r="A10" s="22" t="s">
        <v>37</v>
      </c>
      <c r="B10" s="16"/>
      <c r="C10" s="17">
        <v>728920000</v>
      </c>
      <c r="D10" s="17"/>
      <c r="E10" s="18">
        <v>398874090</v>
      </c>
      <c r="F10" s="19">
        <v>429529090</v>
      </c>
      <c r="G10" s="19">
        <v>82600288</v>
      </c>
      <c r="H10" s="19"/>
      <c r="I10" s="19"/>
      <c r="J10" s="19">
        <v>82600288</v>
      </c>
      <c r="K10" s="19">
        <v>68114589</v>
      </c>
      <c r="L10" s="19">
        <v>51595877</v>
      </c>
      <c r="M10" s="19"/>
      <c r="N10" s="19">
        <v>119710466</v>
      </c>
      <c r="O10" s="19">
        <v>53114589</v>
      </c>
      <c r="P10" s="19"/>
      <c r="Q10" s="19">
        <v>244215000</v>
      </c>
      <c r="R10" s="19">
        <v>297329589</v>
      </c>
      <c r="S10" s="19"/>
      <c r="T10" s="19"/>
      <c r="U10" s="19"/>
      <c r="V10" s="19"/>
      <c r="W10" s="19">
        <v>499640343</v>
      </c>
      <c r="X10" s="19">
        <v>429529090</v>
      </c>
      <c r="Y10" s="19">
        <v>70111253</v>
      </c>
      <c r="Z10" s="20">
        <v>16.32</v>
      </c>
      <c r="AA10" s="21">
        <v>429529090</v>
      </c>
    </row>
    <row r="11" spans="1:27" ht="13.5">
      <c r="A11" s="22" t="s">
        <v>38</v>
      </c>
      <c r="B11" s="16"/>
      <c r="C11" s="17">
        <v>184459000</v>
      </c>
      <c r="D11" s="17"/>
      <c r="E11" s="18">
        <v>35240813</v>
      </c>
      <c r="F11" s="19">
        <v>15193477</v>
      </c>
      <c r="G11" s="19">
        <v>15766011</v>
      </c>
      <c r="H11" s="19">
        <v>17266083</v>
      </c>
      <c r="I11" s="19">
        <v>16456177</v>
      </c>
      <c r="J11" s="19">
        <v>49488271</v>
      </c>
      <c r="K11" s="19">
        <v>17038136</v>
      </c>
      <c r="L11" s="19">
        <v>15726960</v>
      </c>
      <c r="M11" s="19">
        <v>17742679</v>
      </c>
      <c r="N11" s="19">
        <v>50507775</v>
      </c>
      <c r="O11" s="19">
        <v>19652978</v>
      </c>
      <c r="P11" s="19">
        <v>19458879</v>
      </c>
      <c r="Q11" s="19">
        <v>-556626</v>
      </c>
      <c r="R11" s="19">
        <v>38555231</v>
      </c>
      <c r="S11" s="19">
        <v>20181158</v>
      </c>
      <c r="T11" s="19">
        <v>21267941</v>
      </c>
      <c r="U11" s="19">
        <v>20816989</v>
      </c>
      <c r="V11" s="19">
        <v>62266088</v>
      </c>
      <c r="W11" s="19">
        <v>200817365</v>
      </c>
      <c r="X11" s="19">
        <v>15193477</v>
      </c>
      <c r="Y11" s="19">
        <v>185623888</v>
      </c>
      <c r="Z11" s="20">
        <v>1221.73</v>
      </c>
      <c r="AA11" s="21">
        <v>15193477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-3293133000</v>
      </c>
      <c r="D14" s="17"/>
      <c r="E14" s="18">
        <v>-3005924279</v>
      </c>
      <c r="F14" s="19">
        <v>-3412155280</v>
      </c>
      <c r="G14" s="19">
        <v>-183604751</v>
      </c>
      <c r="H14" s="19">
        <v>-351264460</v>
      </c>
      <c r="I14" s="19">
        <v>-284211855</v>
      </c>
      <c r="J14" s="19">
        <v>-819081066</v>
      </c>
      <c r="K14" s="19">
        <v>-237241081</v>
      </c>
      <c r="L14" s="19">
        <v>-226140899</v>
      </c>
      <c r="M14" s="19">
        <v>-256863888</v>
      </c>
      <c r="N14" s="19">
        <v>-720245868</v>
      </c>
      <c r="O14" s="19">
        <v>-225632252</v>
      </c>
      <c r="P14" s="19">
        <v>-237870879</v>
      </c>
      <c r="Q14" s="19">
        <v>-412193450</v>
      </c>
      <c r="R14" s="19">
        <v>-875696581</v>
      </c>
      <c r="S14" s="19">
        <v>-135712615</v>
      </c>
      <c r="T14" s="19">
        <v>-238337464</v>
      </c>
      <c r="U14" s="19">
        <v>-224314299</v>
      </c>
      <c r="V14" s="19">
        <v>-598364378</v>
      </c>
      <c r="W14" s="19">
        <v>-3013387893</v>
      </c>
      <c r="X14" s="19">
        <v>-3412155280</v>
      </c>
      <c r="Y14" s="19">
        <v>398767387</v>
      </c>
      <c r="Z14" s="20">
        <v>-11.69</v>
      </c>
      <c r="AA14" s="21">
        <v>-3412155280</v>
      </c>
    </row>
    <row r="15" spans="1:27" ht="13.5">
      <c r="A15" s="22" t="s">
        <v>42</v>
      </c>
      <c r="B15" s="16"/>
      <c r="C15" s="17">
        <v>-76613000</v>
      </c>
      <c r="D15" s="17"/>
      <c r="E15" s="18">
        <v>-52720936</v>
      </c>
      <c r="F15" s="19">
        <v>-61821746</v>
      </c>
      <c r="G15" s="19"/>
      <c r="H15" s="19">
        <v>-2689044</v>
      </c>
      <c r="I15" s="19"/>
      <c r="J15" s="19">
        <v>-2689044</v>
      </c>
      <c r="K15" s="19"/>
      <c r="L15" s="19"/>
      <c r="M15" s="19">
        <v>-21315731</v>
      </c>
      <c r="N15" s="19">
        <v>-21315731</v>
      </c>
      <c r="O15" s="19"/>
      <c r="P15" s="19">
        <v>-2512780</v>
      </c>
      <c r="Q15" s="19"/>
      <c r="R15" s="19">
        <v>-2512780</v>
      </c>
      <c r="S15" s="19"/>
      <c r="T15" s="19"/>
      <c r="U15" s="19">
        <v>-22300004</v>
      </c>
      <c r="V15" s="19">
        <v>-22300004</v>
      </c>
      <c r="W15" s="19">
        <v>-48817559</v>
      </c>
      <c r="X15" s="19">
        <v>-61821746</v>
      </c>
      <c r="Y15" s="19">
        <v>13004187</v>
      </c>
      <c r="Z15" s="20">
        <v>-21.03</v>
      </c>
      <c r="AA15" s="21">
        <v>-61821746</v>
      </c>
    </row>
    <row r="16" spans="1:27" ht="13.5">
      <c r="A16" s="22" t="s">
        <v>43</v>
      </c>
      <c r="B16" s="16"/>
      <c r="C16" s="17">
        <v>-24314000</v>
      </c>
      <c r="D16" s="17"/>
      <c r="E16" s="18">
        <v>-24778715</v>
      </c>
      <c r="F16" s="19">
        <v>-19748715</v>
      </c>
      <c r="G16" s="19">
        <v>-142480</v>
      </c>
      <c r="H16" s="19">
        <v>-151753</v>
      </c>
      <c r="I16" s="19">
        <v>-144857</v>
      </c>
      <c r="J16" s="19">
        <v>-439090</v>
      </c>
      <c r="K16" s="19">
        <v>-186126</v>
      </c>
      <c r="L16" s="19">
        <v>-276635</v>
      </c>
      <c r="M16" s="19">
        <v>-147131</v>
      </c>
      <c r="N16" s="19">
        <v>-609892</v>
      </c>
      <c r="O16" s="19">
        <v>-146265</v>
      </c>
      <c r="P16" s="19">
        <v>-64000</v>
      </c>
      <c r="Q16" s="19">
        <v>-312461</v>
      </c>
      <c r="R16" s="19">
        <v>-522726</v>
      </c>
      <c r="S16" s="19">
        <v>-198900</v>
      </c>
      <c r="T16" s="19">
        <v>-165041</v>
      </c>
      <c r="U16" s="19">
        <v>-174259</v>
      </c>
      <c r="V16" s="19">
        <v>-538200</v>
      </c>
      <c r="W16" s="19">
        <v>-2109908</v>
      </c>
      <c r="X16" s="19">
        <v>-19748715</v>
      </c>
      <c r="Y16" s="19">
        <v>17638807</v>
      </c>
      <c r="Z16" s="20">
        <v>-89.32</v>
      </c>
      <c r="AA16" s="21">
        <v>-19748715</v>
      </c>
    </row>
    <row r="17" spans="1:27" ht="13.5">
      <c r="A17" s="23" t="s">
        <v>44</v>
      </c>
      <c r="B17" s="24"/>
      <c r="C17" s="25">
        <f aca="true" t="shared" si="0" ref="C17:Y17">SUM(C6:C16)</f>
        <v>532174000</v>
      </c>
      <c r="D17" s="25">
        <f>SUM(D6:D16)</f>
        <v>0</v>
      </c>
      <c r="E17" s="26">
        <f t="shared" si="0"/>
        <v>954035459</v>
      </c>
      <c r="F17" s="27">
        <f t="shared" si="0"/>
        <v>840838311</v>
      </c>
      <c r="G17" s="27">
        <f t="shared" si="0"/>
        <v>280150688</v>
      </c>
      <c r="H17" s="27">
        <f t="shared" si="0"/>
        <v>-129221190</v>
      </c>
      <c r="I17" s="27">
        <f t="shared" si="0"/>
        <v>-38739735</v>
      </c>
      <c r="J17" s="27">
        <f t="shared" si="0"/>
        <v>112189763</v>
      </c>
      <c r="K17" s="27">
        <f t="shared" si="0"/>
        <v>71200841</v>
      </c>
      <c r="L17" s="27">
        <f t="shared" si="0"/>
        <v>129926282</v>
      </c>
      <c r="M17" s="27">
        <f t="shared" si="0"/>
        <v>268894259</v>
      </c>
      <c r="N17" s="27">
        <f t="shared" si="0"/>
        <v>470021382</v>
      </c>
      <c r="O17" s="27">
        <f t="shared" si="0"/>
        <v>89306786</v>
      </c>
      <c r="P17" s="27">
        <f t="shared" si="0"/>
        <v>32545598</v>
      </c>
      <c r="Q17" s="27">
        <f t="shared" si="0"/>
        <v>187812699</v>
      </c>
      <c r="R17" s="27">
        <f t="shared" si="0"/>
        <v>309665083</v>
      </c>
      <c r="S17" s="27">
        <f t="shared" si="0"/>
        <v>127430736</v>
      </c>
      <c r="T17" s="27">
        <f t="shared" si="0"/>
        <v>18652312</v>
      </c>
      <c r="U17" s="27">
        <f t="shared" si="0"/>
        <v>27039014</v>
      </c>
      <c r="V17" s="27">
        <f t="shared" si="0"/>
        <v>173122062</v>
      </c>
      <c r="W17" s="27">
        <f t="shared" si="0"/>
        <v>1064998290</v>
      </c>
      <c r="X17" s="27">
        <f t="shared" si="0"/>
        <v>840838311</v>
      </c>
      <c r="Y17" s="27">
        <f t="shared" si="0"/>
        <v>224159979</v>
      </c>
      <c r="Z17" s="28">
        <f>+IF(X17&lt;&gt;0,+(Y17/X17)*100,0)</f>
        <v>26.659106283276856</v>
      </c>
      <c r="AA17" s="29">
        <f>SUM(AA6:AA16)</f>
        <v>840838311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34578000</v>
      </c>
      <c r="D21" s="17"/>
      <c r="E21" s="18">
        <v>93000000</v>
      </c>
      <c r="F21" s="19">
        <v>1357895</v>
      </c>
      <c r="G21" s="36"/>
      <c r="H21" s="36">
        <v>85965</v>
      </c>
      <c r="I21" s="36">
        <v>46491</v>
      </c>
      <c r="J21" s="19">
        <v>132456</v>
      </c>
      <c r="K21" s="36"/>
      <c r="L21" s="36">
        <v>659649</v>
      </c>
      <c r="M21" s="19"/>
      <c r="N21" s="36">
        <v>659649</v>
      </c>
      <c r="O21" s="36"/>
      <c r="P21" s="36">
        <v>1388684</v>
      </c>
      <c r="Q21" s="19">
        <v>45614</v>
      </c>
      <c r="R21" s="36">
        <v>1434298</v>
      </c>
      <c r="S21" s="36"/>
      <c r="T21" s="19"/>
      <c r="U21" s="36"/>
      <c r="V21" s="36"/>
      <c r="W21" s="36">
        <v>2226403</v>
      </c>
      <c r="X21" s="19">
        <v>1357895</v>
      </c>
      <c r="Y21" s="36">
        <v>868508</v>
      </c>
      <c r="Z21" s="37">
        <v>63.96</v>
      </c>
      <c r="AA21" s="38">
        <v>1357895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2220000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-700398000</v>
      </c>
      <c r="D26" s="17"/>
      <c r="E26" s="18">
        <v>-486873090</v>
      </c>
      <c r="F26" s="19">
        <v>-646252409</v>
      </c>
      <c r="G26" s="19">
        <v>-38615587</v>
      </c>
      <c r="H26" s="19">
        <v>-35558659</v>
      </c>
      <c r="I26" s="19">
        <v>-24062794</v>
      </c>
      <c r="J26" s="19">
        <v>-98237040</v>
      </c>
      <c r="K26" s="19">
        <v>-21799556</v>
      </c>
      <c r="L26" s="19">
        <v>-77376189</v>
      </c>
      <c r="M26" s="19">
        <v>-20708447</v>
      </c>
      <c r="N26" s="19">
        <v>-119884192</v>
      </c>
      <c r="O26" s="19">
        <v>-5881373</v>
      </c>
      <c r="P26" s="19">
        <v>-33970988</v>
      </c>
      <c r="Q26" s="19">
        <v>-42122141</v>
      </c>
      <c r="R26" s="19">
        <v>-81974502</v>
      </c>
      <c r="S26" s="19">
        <v>-61709392</v>
      </c>
      <c r="T26" s="19">
        <v>-37086451</v>
      </c>
      <c r="U26" s="19">
        <v>-89909434</v>
      </c>
      <c r="V26" s="19">
        <v>-188705277</v>
      </c>
      <c r="W26" s="19">
        <v>-488801011</v>
      </c>
      <c r="X26" s="19">
        <v>-646252409</v>
      </c>
      <c r="Y26" s="19">
        <v>157451398</v>
      </c>
      <c r="Z26" s="20">
        <v>-24.36</v>
      </c>
      <c r="AA26" s="21">
        <v>-646252409</v>
      </c>
    </row>
    <row r="27" spans="1:27" ht="13.5">
      <c r="A27" s="23" t="s">
        <v>51</v>
      </c>
      <c r="B27" s="24"/>
      <c r="C27" s="25">
        <f aca="true" t="shared" si="1" ref="C27:Y27">SUM(C21:C26)</f>
        <v>-663600000</v>
      </c>
      <c r="D27" s="25">
        <f>SUM(D21:D26)</f>
        <v>0</v>
      </c>
      <c r="E27" s="26">
        <f t="shared" si="1"/>
        <v>-393873090</v>
      </c>
      <c r="F27" s="27">
        <f t="shared" si="1"/>
        <v>-644894514</v>
      </c>
      <c r="G27" s="27">
        <f t="shared" si="1"/>
        <v>-38615587</v>
      </c>
      <c r="H27" s="27">
        <f t="shared" si="1"/>
        <v>-35472694</v>
      </c>
      <c r="I27" s="27">
        <f t="shared" si="1"/>
        <v>-24016303</v>
      </c>
      <c r="J27" s="27">
        <f t="shared" si="1"/>
        <v>-98104584</v>
      </c>
      <c r="K27" s="27">
        <f t="shared" si="1"/>
        <v>-21799556</v>
      </c>
      <c r="L27" s="27">
        <f t="shared" si="1"/>
        <v>-76716540</v>
      </c>
      <c r="M27" s="27">
        <f t="shared" si="1"/>
        <v>-20708447</v>
      </c>
      <c r="N27" s="27">
        <f t="shared" si="1"/>
        <v>-119224543</v>
      </c>
      <c r="O27" s="27">
        <f t="shared" si="1"/>
        <v>-5881373</v>
      </c>
      <c r="P27" s="27">
        <f t="shared" si="1"/>
        <v>-32582304</v>
      </c>
      <c r="Q27" s="27">
        <f t="shared" si="1"/>
        <v>-42076527</v>
      </c>
      <c r="R27" s="27">
        <f t="shared" si="1"/>
        <v>-80540204</v>
      </c>
      <c r="S27" s="27">
        <f t="shared" si="1"/>
        <v>-61709392</v>
      </c>
      <c r="T27" s="27">
        <f t="shared" si="1"/>
        <v>-37086451</v>
      </c>
      <c r="U27" s="27">
        <f t="shared" si="1"/>
        <v>-89909434</v>
      </c>
      <c r="V27" s="27">
        <f t="shared" si="1"/>
        <v>-188705277</v>
      </c>
      <c r="W27" s="27">
        <f t="shared" si="1"/>
        <v>-486574608</v>
      </c>
      <c r="X27" s="27">
        <f t="shared" si="1"/>
        <v>-644894514</v>
      </c>
      <c r="Y27" s="27">
        <f t="shared" si="1"/>
        <v>158319906</v>
      </c>
      <c r="Z27" s="28">
        <f>+IF(X27&lt;&gt;0,+(Y27/X27)*100,0)</f>
        <v>-24.549736827192177</v>
      </c>
      <c r="AA27" s="29">
        <f>SUM(AA21:AA26)</f>
        <v>-644894514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136000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2077600</v>
      </c>
      <c r="F33" s="19">
        <v>2077600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>
        <v>136684</v>
      </c>
      <c r="R33" s="19">
        <v>136684</v>
      </c>
      <c r="S33" s="19">
        <v>8012441</v>
      </c>
      <c r="T33" s="19">
        <v>30041</v>
      </c>
      <c r="U33" s="19">
        <v>392131</v>
      </c>
      <c r="V33" s="36">
        <v>8434613</v>
      </c>
      <c r="W33" s="36">
        <v>8571297</v>
      </c>
      <c r="X33" s="36">
        <v>2077600</v>
      </c>
      <c r="Y33" s="19">
        <v>6493697</v>
      </c>
      <c r="Z33" s="20">
        <v>312.56</v>
      </c>
      <c r="AA33" s="21">
        <v>2077600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-125721000</v>
      </c>
      <c r="D35" s="17"/>
      <c r="E35" s="18">
        <v>-52720937</v>
      </c>
      <c r="F35" s="19">
        <v>-52720936</v>
      </c>
      <c r="G35" s="19"/>
      <c r="H35" s="19">
        <v>-4002069</v>
      </c>
      <c r="I35" s="19"/>
      <c r="J35" s="19">
        <v>-4002069</v>
      </c>
      <c r="K35" s="19"/>
      <c r="L35" s="19">
        <v>-4368118</v>
      </c>
      <c r="M35" s="19">
        <v>-29222304</v>
      </c>
      <c r="N35" s="19">
        <v>-33590422</v>
      </c>
      <c r="O35" s="19"/>
      <c r="P35" s="19">
        <v>-4002069</v>
      </c>
      <c r="Q35" s="19"/>
      <c r="R35" s="19">
        <v>-4002069</v>
      </c>
      <c r="S35" s="19"/>
      <c r="T35" s="19">
        <v>-4368118</v>
      </c>
      <c r="U35" s="19">
        <v>-8550202</v>
      </c>
      <c r="V35" s="19">
        <v>-12918320</v>
      </c>
      <c r="W35" s="19">
        <v>-54512880</v>
      </c>
      <c r="X35" s="19">
        <v>-52720936</v>
      </c>
      <c r="Y35" s="19">
        <v>-1791944</v>
      </c>
      <c r="Z35" s="20">
        <v>3.4</v>
      </c>
      <c r="AA35" s="21">
        <v>-52720936</v>
      </c>
    </row>
    <row r="36" spans="1:27" ht="13.5">
      <c r="A36" s="23" t="s">
        <v>57</v>
      </c>
      <c r="B36" s="24"/>
      <c r="C36" s="25">
        <f aca="true" t="shared" si="2" ref="C36:Y36">SUM(C31:C35)</f>
        <v>-125585000</v>
      </c>
      <c r="D36" s="25">
        <f>SUM(D31:D35)</f>
        <v>0</v>
      </c>
      <c r="E36" s="26">
        <f t="shared" si="2"/>
        <v>-50643337</v>
      </c>
      <c r="F36" s="27">
        <f t="shared" si="2"/>
        <v>-50643336</v>
      </c>
      <c r="G36" s="27">
        <f t="shared" si="2"/>
        <v>0</v>
      </c>
      <c r="H36" s="27">
        <f t="shared" si="2"/>
        <v>-4002069</v>
      </c>
      <c r="I36" s="27">
        <f t="shared" si="2"/>
        <v>0</v>
      </c>
      <c r="J36" s="27">
        <f t="shared" si="2"/>
        <v>-4002069</v>
      </c>
      <c r="K36" s="27">
        <f t="shared" si="2"/>
        <v>0</v>
      </c>
      <c r="L36" s="27">
        <f t="shared" si="2"/>
        <v>-4368118</v>
      </c>
      <c r="M36" s="27">
        <f t="shared" si="2"/>
        <v>-29222304</v>
      </c>
      <c r="N36" s="27">
        <f t="shared" si="2"/>
        <v>-33590422</v>
      </c>
      <c r="O36" s="27">
        <f t="shared" si="2"/>
        <v>0</v>
      </c>
      <c r="P36" s="27">
        <f t="shared" si="2"/>
        <v>-4002069</v>
      </c>
      <c r="Q36" s="27">
        <f t="shared" si="2"/>
        <v>136684</v>
      </c>
      <c r="R36" s="27">
        <f t="shared" si="2"/>
        <v>-3865385</v>
      </c>
      <c r="S36" s="27">
        <f t="shared" si="2"/>
        <v>8012441</v>
      </c>
      <c r="T36" s="27">
        <f t="shared" si="2"/>
        <v>-4338077</v>
      </c>
      <c r="U36" s="27">
        <f t="shared" si="2"/>
        <v>-8158071</v>
      </c>
      <c r="V36" s="27">
        <f t="shared" si="2"/>
        <v>-4483707</v>
      </c>
      <c r="W36" s="27">
        <f t="shared" si="2"/>
        <v>-45941583</v>
      </c>
      <c r="X36" s="27">
        <f t="shared" si="2"/>
        <v>-50643336</v>
      </c>
      <c r="Y36" s="27">
        <f t="shared" si="2"/>
        <v>4701753</v>
      </c>
      <c r="Z36" s="28">
        <f>+IF(X36&lt;&gt;0,+(Y36/X36)*100,0)</f>
        <v>-9.284050718933681</v>
      </c>
      <c r="AA36" s="29">
        <f>SUM(AA31:AA35)</f>
        <v>-50643336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-257011000</v>
      </c>
      <c r="D38" s="31">
        <f>+D17+D27+D36</f>
        <v>0</v>
      </c>
      <c r="E38" s="32">
        <f t="shared" si="3"/>
        <v>509519032</v>
      </c>
      <c r="F38" s="33">
        <f t="shared" si="3"/>
        <v>145300461</v>
      </c>
      <c r="G38" s="33">
        <f t="shared" si="3"/>
        <v>241535101</v>
      </c>
      <c r="H38" s="33">
        <f t="shared" si="3"/>
        <v>-168695953</v>
      </c>
      <c r="I38" s="33">
        <f t="shared" si="3"/>
        <v>-62756038</v>
      </c>
      <c r="J38" s="33">
        <f t="shared" si="3"/>
        <v>10083110</v>
      </c>
      <c r="K38" s="33">
        <f t="shared" si="3"/>
        <v>49401285</v>
      </c>
      <c r="L38" s="33">
        <f t="shared" si="3"/>
        <v>48841624</v>
      </c>
      <c r="M38" s="33">
        <f t="shared" si="3"/>
        <v>218963508</v>
      </c>
      <c r="N38" s="33">
        <f t="shared" si="3"/>
        <v>317206417</v>
      </c>
      <c r="O38" s="33">
        <f t="shared" si="3"/>
        <v>83425413</v>
      </c>
      <c r="P38" s="33">
        <f t="shared" si="3"/>
        <v>-4038775</v>
      </c>
      <c r="Q38" s="33">
        <f t="shared" si="3"/>
        <v>145872856</v>
      </c>
      <c r="R38" s="33">
        <f t="shared" si="3"/>
        <v>225259494</v>
      </c>
      <c r="S38" s="33">
        <f t="shared" si="3"/>
        <v>73733785</v>
      </c>
      <c r="T38" s="33">
        <f t="shared" si="3"/>
        <v>-22772216</v>
      </c>
      <c r="U38" s="33">
        <f t="shared" si="3"/>
        <v>-71028491</v>
      </c>
      <c r="V38" s="33">
        <f t="shared" si="3"/>
        <v>-20066922</v>
      </c>
      <c r="W38" s="33">
        <f t="shared" si="3"/>
        <v>532482099</v>
      </c>
      <c r="X38" s="33">
        <f t="shared" si="3"/>
        <v>145300461</v>
      </c>
      <c r="Y38" s="33">
        <f t="shared" si="3"/>
        <v>387181638</v>
      </c>
      <c r="Z38" s="34">
        <f>+IF(X38&lt;&gt;0,+(Y38/X38)*100,0)</f>
        <v>266.4696555918016</v>
      </c>
      <c r="AA38" s="35">
        <f>+AA17+AA27+AA36</f>
        <v>145300461</v>
      </c>
    </row>
    <row r="39" spans="1:27" ht="13.5">
      <c r="A39" s="22" t="s">
        <v>59</v>
      </c>
      <c r="B39" s="16"/>
      <c r="C39" s="31">
        <v>601374000</v>
      </c>
      <c r="D39" s="31"/>
      <c r="E39" s="32">
        <v>593692589</v>
      </c>
      <c r="F39" s="33">
        <v>407258000</v>
      </c>
      <c r="G39" s="33">
        <v>344363000</v>
      </c>
      <c r="H39" s="33">
        <v>585898101</v>
      </c>
      <c r="I39" s="33">
        <v>417202148</v>
      </c>
      <c r="J39" s="33">
        <v>344363000</v>
      </c>
      <c r="K39" s="33">
        <v>354446110</v>
      </c>
      <c r="L39" s="33">
        <v>403847395</v>
      </c>
      <c r="M39" s="33">
        <v>452689019</v>
      </c>
      <c r="N39" s="33">
        <v>354446110</v>
      </c>
      <c r="O39" s="33">
        <v>671652527</v>
      </c>
      <c r="P39" s="33">
        <v>755077940</v>
      </c>
      <c r="Q39" s="33">
        <v>751039165</v>
      </c>
      <c r="R39" s="33">
        <v>671652527</v>
      </c>
      <c r="S39" s="33">
        <v>896912021</v>
      </c>
      <c r="T39" s="33">
        <v>970645806</v>
      </c>
      <c r="U39" s="33">
        <v>947873590</v>
      </c>
      <c r="V39" s="33">
        <v>896912021</v>
      </c>
      <c r="W39" s="33">
        <v>344363000</v>
      </c>
      <c r="X39" s="33">
        <v>407258000</v>
      </c>
      <c r="Y39" s="33">
        <v>-62895000</v>
      </c>
      <c r="Z39" s="34">
        <v>-15.44</v>
      </c>
      <c r="AA39" s="35">
        <v>407258000</v>
      </c>
    </row>
    <row r="40" spans="1:27" ht="13.5">
      <c r="A40" s="41" t="s">
        <v>60</v>
      </c>
      <c r="B40" s="42"/>
      <c r="C40" s="43">
        <v>344363000</v>
      </c>
      <c r="D40" s="43"/>
      <c r="E40" s="44">
        <v>1103211621</v>
      </c>
      <c r="F40" s="45">
        <v>552558461</v>
      </c>
      <c r="G40" s="45">
        <v>585898101</v>
      </c>
      <c r="H40" s="45">
        <v>417202148</v>
      </c>
      <c r="I40" s="45">
        <v>354446110</v>
      </c>
      <c r="J40" s="45">
        <v>354446110</v>
      </c>
      <c r="K40" s="45">
        <v>403847395</v>
      </c>
      <c r="L40" s="45">
        <v>452689019</v>
      </c>
      <c r="M40" s="45">
        <v>671652527</v>
      </c>
      <c r="N40" s="45">
        <v>671652527</v>
      </c>
      <c r="O40" s="45">
        <v>755077940</v>
      </c>
      <c r="P40" s="45">
        <v>751039165</v>
      </c>
      <c r="Q40" s="45">
        <v>896912021</v>
      </c>
      <c r="R40" s="45">
        <v>755077940</v>
      </c>
      <c r="S40" s="45">
        <v>970645806</v>
      </c>
      <c r="T40" s="45">
        <v>947873590</v>
      </c>
      <c r="U40" s="45">
        <v>876845099</v>
      </c>
      <c r="V40" s="45">
        <v>876845099</v>
      </c>
      <c r="W40" s="45">
        <v>876845099</v>
      </c>
      <c r="X40" s="45">
        <v>552558461</v>
      </c>
      <c r="Y40" s="45">
        <v>324286638</v>
      </c>
      <c r="Z40" s="46">
        <v>58.69</v>
      </c>
      <c r="AA40" s="47">
        <v>552558461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6117000</v>
      </c>
      <c r="F6" s="19">
        <v>6116737</v>
      </c>
      <c r="G6" s="19">
        <v>284098</v>
      </c>
      <c r="H6" s="19">
        <v>248692</v>
      </c>
      <c r="I6" s="19">
        <v>384025</v>
      </c>
      <c r="J6" s="19">
        <v>916815</v>
      </c>
      <c r="K6" s="19">
        <v>352178</v>
      </c>
      <c r="L6" s="19">
        <v>240076</v>
      </c>
      <c r="M6" s="19">
        <v>533687</v>
      </c>
      <c r="N6" s="19">
        <v>1125941</v>
      </c>
      <c r="O6" s="19">
        <v>1054516</v>
      </c>
      <c r="P6" s="19">
        <v>390388</v>
      </c>
      <c r="Q6" s="19">
        <v>671945</v>
      </c>
      <c r="R6" s="19">
        <v>2116849</v>
      </c>
      <c r="S6" s="19">
        <v>266161</v>
      </c>
      <c r="T6" s="19">
        <v>1638916</v>
      </c>
      <c r="U6" s="19">
        <v>205122</v>
      </c>
      <c r="V6" s="19">
        <v>2110199</v>
      </c>
      <c r="W6" s="19">
        <v>6269804</v>
      </c>
      <c r="X6" s="19">
        <v>6116737</v>
      </c>
      <c r="Y6" s="19">
        <v>153067</v>
      </c>
      <c r="Z6" s="20">
        <v>2.5</v>
      </c>
      <c r="AA6" s="21">
        <v>6116737</v>
      </c>
    </row>
    <row r="7" spans="1:27" ht="13.5">
      <c r="A7" s="22" t="s">
        <v>34</v>
      </c>
      <c r="B7" s="16"/>
      <c r="C7" s="17">
        <v>1928845</v>
      </c>
      <c r="D7" s="17"/>
      <c r="E7" s="18">
        <v>45572988</v>
      </c>
      <c r="F7" s="19">
        <v>45357241</v>
      </c>
      <c r="G7" s="19">
        <v>1987641</v>
      </c>
      <c r="H7" s="19">
        <v>1649680</v>
      </c>
      <c r="I7" s="19">
        <v>2173969</v>
      </c>
      <c r="J7" s="19">
        <v>5811290</v>
      </c>
      <c r="K7" s="19">
        <v>1930289</v>
      </c>
      <c r="L7" s="19">
        <v>853024</v>
      </c>
      <c r="M7" s="19">
        <v>1825592</v>
      </c>
      <c r="N7" s="19">
        <v>4608905</v>
      </c>
      <c r="O7" s="19">
        <v>3508686</v>
      </c>
      <c r="P7" s="19">
        <v>1356260</v>
      </c>
      <c r="Q7" s="19">
        <v>1150359</v>
      </c>
      <c r="R7" s="19">
        <v>6015305</v>
      </c>
      <c r="S7" s="19">
        <v>579857</v>
      </c>
      <c r="T7" s="19">
        <v>1071294</v>
      </c>
      <c r="U7" s="19">
        <v>698875</v>
      </c>
      <c r="V7" s="19">
        <v>2350026</v>
      </c>
      <c r="W7" s="19">
        <v>18785526</v>
      </c>
      <c r="X7" s="19">
        <v>45357241</v>
      </c>
      <c r="Y7" s="19">
        <v>-26571715</v>
      </c>
      <c r="Z7" s="20">
        <v>-58.58</v>
      </c>
      <c r="AA7" s="21">
        <v>45357241</v>
      </c>
    </row>
    <row r="8" spans="1:27" ht="13.5">
      <c r="A8" s="22" t="s">
        <v>35</v>
      </c>
      <c r="B8" s="16"/>
      <c r="C8" s="17">
        <v>37422295</v>
      </c>
      <c r="D8" s="17"/>
      <c r="E8" s="18">
        <v>14156004</v>
      </c>
      <c r="F8" s="19">
        <v>36425053</v>
      </c>
      <c r="G8" s="19">
        <v>1118042</v>
      </c>
      <c r="H8" s="19">
        <v>2219158</v>
      </c>
      <c r="I8" s="19">
        <v>3885788</v>
      </c>
      <c r="J8" s="19">
        <v>7222988</v>
      </c>
      <c r="K8" s="19">
        <v>3481760</v>
      </c>
      <c r="L8" s="19">
        <v>4372226</v>
      </c>
      <c r="M8" s="19">
        <v>1599891</v>
      </c>
      <c r="N8" s="19">
        <v>9453877</v>
      </c>
      <c r="O8" s="19">
        <v>5866609</v>
      </c>
      <c r="P8" s="19">
        <v>5027125</v>
      </c>
      <c r="Q8" s="19">
        <v>6088684</v>
      </c>
      <c r="R8" s="19">
        <v>16982418</v>
      </c>
      <c r="S8" s="19">
        <v>7355894</v>
      </c>
      <c r="T8" s="19">
        <v>4486070</v>
      </c>
      <c r="U8" s="19">
        <v>3499008</v>
      </c>
      <c r="V8" s="19">
        <v>15340972</v>
      </c>
      <c r="W8" s="19">
        <v>49000255</v>
      </c>
      <c r="X8" s="19">
        <v>36425053</v>
      </c>
      <c r="Y8" s="19">
        <v>12575202</v>
      </c>
      <c r="Z8" s="20">
        <v>34.52</v>
      </c>
      <c r="AA8" s="21">
        <v>36425053</v>
      </c>
    </row>
    <row r="9" spans="1:27" ht="13.5">
      <c r="A9" s="22" t="s">
        <v>36</v>
      </c>
      <c r="B9" s="16"/>
      <c r="C9" s="17">
        <v>90150461</v>
      </c>
      <c r="D9" s="17"/>
      <c r="E9" s="18">
        <v>69241000</v>
      </c>
      <c r="F9" s="19">
        <v>69241000</v>
      </c>
      <c r="G9" s="19">
        <v>29839000</v>
      </c>
      <c r="H9" s="19">
        <v>2444000</v>
      </c>
      <c r="I9" s="19">
        <v>500000</v>
      </c>
      <c r="J9" s="19">
        <v>32783000</v>
      </c>
      <c r="K9" s="19">
        <v>6500000</v>
      </c>
      <c r="L9" s="19"/>
      <c r="M9" s="19">
        <v>20365000</v>
      </c>
      <c r="N9" s="19">
        <v>26865000</v>
      </c>
      <c r="O9" s="19"/>
      <c r="P9" s="19">
        <v>1303000</v>
      </c>
      <c r="Q9" s="19">
        <v>15624000</v>
      </c>
      <c r="R9" s="19">
        <v>16927000</v>
      </c>
      <c r="S9" s="19"/>
      <c r="T9" s="19"/>
      <c r="U9" s="19">
        <v>1000000</v>
      </c>
      <c r="V9" s="19">
        <v>1000000</v>
      </c>
      <c r="W9" s="19">
        <v>77575000</v>
      </c>
      <c r="X9" s="19">
        <v>69241000</v>
      </c>
      <c r="Y9" s="19">
        <v>8334000</v>
      </c>
      <c r="Z9" s="20">
        <v>12.04</v>
      </c>
      <c r="AA9" s="21">
        <v>69241000</v>
      </c>
    </row>
    <row r="10" spans="1:27" ht="13.5">
      <c r="A10" s="22" t="s">
        <v>37</v>
      </c>
      <c r="B10" s="16"/>
      <c r="C10" s="17"/>
      <c r="D10" s="17"/>
      <c r="E10" s="18">
        <v>32415000</v>
      </c>
      <c r="F10" s="19">
        <v>32415000</v>
      </c>
      <c r="G10" s="19">
        <v>10900000</v>
      </c>
      <c r="H10" s="19"/>
      <c r="I10" s="19"/>
      <c r="J10" s="19">
        <v>10900000</v>
      </c>
      <c r="K10" s="19"/>
      <c r="L10" s="19"/>
      <c r="M10" s="19">
        <v>8673000</v>
      </c>
      <c r="N10" s="19">
        <v>8673000</v>
      </c>
      <c r="O10" s="19"/>
      <c r="P10" s="19"/>
      <c r="Q10" s="19">
        <v>3342000</v>
      </c>
      <c r="R10" s="19">
        <v>3342000</v>
      </c>
      <c r="S10" s="19"/>
      <c r="T10" s="19"/>
      <c r="U10" s="19"/>
      <c r="V10" s="19"/>
      <c r="W10" s="19">
        <v>22915000</v>
      </c>
      <c r="X10" s="19">
        <v>32415000</v>
      </c>
      <c r="Y10" s="19">
        <v>-9500000</v>
      </c>
      <c r="Z10" s="20">
        <v>-29.31</v>
      </c>
      <c r="AA10" s="21">
        <v>32415000</v>
      </c>
    </row>
    <row r="11" spans="1:27" ht="13.5">
      <c r="A11" s="22" t="s">
        <v>38</v>
      </c>
      <c r="B11" s="16"/>
      <c r="C11" s="17">
        <v>12076861</v>
      </c>
      <c r="D11" s="17"/>
      <c r="E11" s="18">
        <v>3181000</v>
      </c>
      <c r="F11" s="19">
        <v>3180840</v>
      </c>
      <c r="G11" s="19">
        <v>84070</v>
      </c>
      <c r="H11" s="19">
        <v>70443</v>
      </c>
      <c r="I11" s="19">
        <v>134244</v>
      </c>
      <c r="J11" s="19">
        <v>288757</v>
      </c>
      <c r="K11" s="19">
        <v>109433</v>
      </c>
      <c r="L11" s="19">
        <v>80411</v>
      </c>
      <c r="M11" s="19">
        <v>61608</v>
      </c>
      <c r="N11" s="19">
        <v>251452</v>
      </c>
      <c r="O11" s="19">
        <v>1562263</v>
      </c>
      <c r="P11" s="19">
        <v>233337</v>
      </c>
      <c r="Q11" s="19">
        <v>247550</v>
      </c>
      <c r="R11" s="19">
        <v>2043150</v>
      </c>
      <c r="S11" s="19">
        <v>101421</v>
      </c>
      <c r="T11" s="19">
        <v>429665</v>
      </c>
      <c r="U11" s="19">
        <v>118623</v>
      </c>
      <c r="V11" s="19">
        <v>649709</v>
      </c>
      <c r="W11" s="19">
        <v>3233068</v>
      </c>
      <c r="X11" s="19">
        <v>3180840</v>
      </c>
      <c r="Y11" s="19">
        <v>52228</v>
      </c>
      <c r="Z11" s="20">
        <v>1.64</v>
      </c>
      <c r="AA11" s="21">
        <v>3180840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-112828134</v>
      </c>
      <c r="D14" s="17"/>
      <c r="E14" s="18">
        <v>-139961662</v>
      </c>
      <c r="F14" s="19">
        <v>-139961662</v>
      </c>
      <c r="G14" s="19">
        <v>-39534268</v>
      </c>
      <c r="H14" s="19">
        <v>-9676548</v>
      </c>
      <c r="I14" s="19">
        <v>-6855051</v>
      </c>
      <c r="J14" s="19">
        <v>-56065867</v>
      </c>
      <c r="K14" s="19">
        <v>-11100182</v>
      </c>
      <c r="L14" s="19">
        <v>-7060689</v>
      </c>
      <c r="M14" s="19">
        <v>-18755600</v>
      </c>
      <c r="N14" s="19">
        <v>-36916471</v>
      </c>
      <c r="O14" s="19">
        <v>-16863384</v>
      </c>
      <c r="P14" s="19">
        <v>-10506548</v>
      </c>
      <c r="Q14" s="19">
        <v>-22548888</v>
      </c>
      <c r="R14" s="19">
        <v>-49918820</v>
      </c>
      <c r="S14" s="19">
        <v>-4373444</v>
      </c>
      <c r="T14" s="19">
        <v>-6689755</v>
      </c>
      <c r="U14" s="19">
        <v>-5331680</v>
      </c>
      <c r="V14" s="19">
        <v>-16394879</v>
      </c>
      <c r="W14" s="19">
        <v>-159296037</v>
      </c>
      <c r="X14" s="19">
        <v>-139961662</v>
      </c>
      <c r="Y14" s="19">
        <v>-19334375</v>
      </c>
      <c r="Z14" s="20">
        <v>13.81</v>
      </c>
      <c r="AA14" s="21">
        <v>-139961662</v>
      </c>
    </row>
    <row r="15" spans="1:27" ht="13.5">
      <c r="A15" s="22" t="s">
        <v>42</v>
      </c>
      <c r="B15" s="16"/>
      <c r="C15" s="17">
        <v>-4146583</v>
      </c>
      <c r="D15" s="17"/>
      <c r="E15" s="18">
        <v>-500000</v>
      </c>
      <c r="F15" s="19">
        <v>-500000</v>
      </c>
      <c r="G15" s="19">
        <v>-46243</v>
      </c>
      <c r="H15" s="19">
        <v>-21458</v>
      </c>
      <c r="I15" s="19">
        <v>-26686</v>
      </c>
      <c r="J15" s="19">
        <v>-94387</v>
      </c>
      <c r="K15" s="19">
        <v>-37959</v>
      </c>
      <c r="L15" s="19">
        <v>-28437</v>
      </c>
      <c r="M15" s="19">
        <v>-20059</v>
      </c>
      <c r="N15" s="19">
        <v>-86455</v>
      </c>
      <c r="O15" s="19">
        <v>-43880</v>
      </c>
      <c r="P15" s="19">
        <v>-43105</v>
      </c>
      <c r="Q15" s="19">
        <v>-101956</v>
      </c>
      <c r="R15" s="19">
        <v>-188941</v>
      </c>
      <c r="S15" s="19">
        <v>-59135</v>
      </c>
      <c r="T15" s="19">
        <v>-29424</v>
      </c>
      <c r="U15" s="19">
        <v>-39579</v>
      </c>
      <c r="V15" s="19">
        <v>-128138</v>
      </c>
      <c r="W15" s="19">
        <v>-497921</v>
      </c>
      <c r="X15" s="19">
        <v>-500000</v>
      </c>
      <c r="Y15" s="19">
        <v>2079</v>
      </c>
      <c r="Z15" s="20">
        <v>-0.42</v>
      </c>
      <c r="AA15" s="21">
        <v>-500000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24603745</v>
      </c>
      <c r="D17" s="25">
        <f>SUM(D6:D16)</f>
        <v>0</v>
      </c>
      <c r="E17" s="26">
        <f t="shared" si="0"/>
        <v>30221330</v>
      </c>
      <c r="F17" s="27">
        <f t="shared" si="0"/>
        <v>52274209</v>
      </c>
      <c r="G17" s="27">
        <f t="shared" si="0"/>
        <v>4632340</v>
      </c>
      <c r="H17" s="27">
        <f t="shared" si="0"/>
        <v>-3066033</v>
      </c>
      <c r="I17" s="27">
        <f t="shared" si="0"/>
        <v>196289</v>
      </c>
      <c r="J17" s="27">
        <f t="shared" si="0"/>
        <v>1762596</v>
      </c>
      <c r="K17" s="27">
        <f t="shared" si="0"/>
        <v>1235519</v>
      </c>
      <c r="L17" s="27">
        <f t="shared" si="0"/>
        <v>-1543389</v>
      </c>
      <c r="M17" s="27">
        <f t="shared" si="0"/>
        <v>14283119</v>
      </c>
      <c r="N17" s="27">
        <f t="shared" si="0"/>
        <v>13975249</v>
      </c>
      <c r="O17" s="27">
        <f t="shared" si="0"/>
        <v>-4915190</v>
      </c>
      <c r="P17" s="27">
        <f t="shared" si="0"/>
        <v>-2239543</v>
      </c>
      <c r="Q17" s="27">
        <f t="shared" si="0"/>
        <v>4473694</v>
      </c>
      <c r="R17" s="27">
        <f t="shared" si="0"/>
        <v>-2681039</v>
      </c>
      <c r="S17" s="27">
        <f t="shared" si="0"/>
        <v>3870754</v>
      </c>
      <c r="T17" s="27">
        <f t="shared" si="0"/>
        <v>906766</v>
      </c>
      <c r="U17" s="27">
        <f t="shared" si="0"/>
        <v>150369</v>
      </c>
      <c r="V17" s="27">
        <f t="shared" si="0"/>
        <v>4927889</v>
      </c>
      <c r="W17" s="27">
        <f t="shared" si="0"/>
        <v>17984695</v>
      </c>
      <c r="X17" s="27">
        <f t="shared" si="0"/>
        <v>52274209</v>
      </c>
      <c r="Y17" s="27">
        <f t="shared" si="0"/>
        <v>-34289514</v>
      </c>
      <c r="Z17" s="28">
        <f>+IF(X17&lt;&gt;0,+(Y17/X17)*100,0)</f>
        <v>-65.59547175548845</v>
      </c>
      <c r="AA17" s="29">
        <f>SUM(AA6:AA16)</f>
        <v>52274209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141755</v>
      </c>
      <c r="D21" s="17"/>
      <c r="E21" s="18">
        <v>4792000</v>
      </c>
      <c r="F21" s="19">
        <v>4792000</v>
      </c>
      <c r="G21" s="36"/>
      <c r="H21" s="36"/>
      <c r="I21" s="36"/>
      <c r="J21" s="19"/>
      <c r="K21" s="36">
        <v>286587</v>
      </c>
      <c r="L21" s="36"/>
      <c r="M21" s="19"/>
      <c r="N21" s="36">
        <v>286587</v>
      </c>
      <c r="O21" s="36"/>
      <c r="P21" s="36"/>
      <c r="Q21" s="19"/>
      <c r="R21" s="36"/>
      <c r="S21" s="36"/>
      <c r="T21" s="19"/>
      <c r="U21" s="36"/>
      <c r="V21" s="36"/>
      <c r="W21" s="36">
        <v>286587</v>
      </c>
      <c r="X21" s="19">
        <v>4792000</v>
      </c>
      <c r="Y21" s="36">
        <v>-4505413</v>
      </c>
      <c r="Z21" s="37">
        <v>-94.02</v>
      </c>
      <c r="AA21" s="38">
        <v>4792000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-26233219</v>
      </c>
      <c r="D26" s="17"/>
      <c r="E26" s="18">
        <v>-34769250</v>
      </c>
      <c r="F26" s="19">
        <v>-34769251</v>
      </c>
      <c r="G26" s="19">
        <v>-2874930</v>
      </c>
      <c r="H26" s="19">
        <v>-2708747</v>
      </c>
      <c r="I26" s="19">
        <v>-1162671</v>
      </c>
      <c r="J26" s="19">
        <v>-6746348</v>
      </c>
      <c r="K26" s="19">
        <v>-2056178</v>
      </c>
      <c r="L26" s="19">
        <v>-2454125</v>
      </c>
      <c r="M26" s="19">
        <v>-4767782</v>
      </c>
      <c r="N26" s="19">
        <v>-9278085</v>
      </c>
      <c r="O26" s="19">
        <v>-185048</v>
      </c>
      <c r="P26" s="19">
        <v>-145314</v>
      </c>
      <c r="Q26" s="19">
        <v>-2862805</v>
      </c>
      <c r="R26" s="19">
        <v>-3193167</v>
      </c>
      <c r="S26" s="19">
        <v>-115257</v>
      </c>
      <c r="T26" s="19">
        <v>-167950</v>
      </c>
      <c r="U26" s="19"/>
      <c r="V26" s="19">
        <v>-283207</v>
      </c>
      <c r="W26" s="19">
        <v>-19500807</v>
      </c>
      <c r="X26" s="19">
        <v>-34769251</v>
      </c>
      <c r="Y26" s="19">
        <v>15268444</v>
      </c>
      <c r="Z26" s="20">
        <v>-43.91</v>
      </c>
      <c r="AA26" s="21">
        <v>-34769251</v>
      </c>
    </row>
    <row r="27" spans="1:27" ht="13.5">
      <c r="A27" s="23" t="s">
        <v>51</v>
      </c>
      <c r="B27" s="24"/>
      <c r="C27" s="25">
        <f aca="true" t="shared" si="1" ref="C27:Y27">SUM(C21:C26)</f>
        <v>-26091464</v>
      </c>
      <c r="D27" s="25">
        <f>SUM(D21:D26)</f>
        <v>0</v>
      </c>
      <c r="E27" s="26">
        <f t="shared" si="1"/>
        <v>-29977250</v>
      </c>
      <c r="F27" s="27">
        <f t="shared" si="1"/>
        <v>-29977251</v>
      </c>
      <c r="G27" s="27">
        <f t="shared" si="1"/>
        <v>-2874930</v>
      </c>
      <c r="H27" s="27">
        <f t="shared" si="1"/>
        <v>-2708747</v>
      </c>
      <c r="I27" s="27">
        <f t="shared" si="1"/>
        <v>-1162671</v>
      </c>
      <c r="J27" s="27">
        <f t="shared" si="1"/>
        <v>-6746348</v>
      </c>
      <c r="K27" s="27">
        <f t="shared" si="1"/>
        <v>-1769591</v>
      </c>
      <c r="L27" s="27">
        <f t="shared" si="1"/>
        <v>-2454125</v>
      </c>
      <c r="M27" s="27">
        <f t="shared" si="1"/>
        <v>-4767782</v>
      </c>
      <c r="N27" s="27">
        <f t="shared" si="1"/>
        <v>-8991498</v>
      </c>
      <c r="O27" s="27">
        <f t="shared" si="1"/>
        <v>-185048</v>
      </c>
      <c r="P27" s="27">
        <f t="shared" si="1"/>
        <v>-145314</v>
      </c>
      <c r="Q27" s="27">
        <f t="shared" si="1"/>
        <v>-2862805</v>
      </c>
      <c r="R27" s="27">
        <f t="shared" si="1"/>
        <v>-3193167</v>
      </c>
      <c r="S27" s="27">
        <f t="shared" si="1"/>
        <v>-115257</v>
      </c>
      <c r="T27" s="27">
        <f t="shared" si="1"/>
        <v>-167950</v>
      </c>
      <c r="U27" s="27">
        <f t="shared" si="1"/>
        <v>0</v>
      </c>
      <c r="V27" s="27">
        <f t="shared" si="1"/>
        <v>-283207</v>
      </c>
      <c r="W27" s="27">
        <f t="shared" si="1"/>
        <v>-19214220</v>
      </c>
      <c r="X27" s="27">
        <f t="shared" si="1"/>
        <v>-29977251</v>
      </c>
      <c r="Y27" s="27">
        <f t="shared" si="1"/>
        <v>10763031</v>
      </c>
      <c r="Z27" s="28">
        <f>+IF(X27&lt;&gt;0,+(Y27/X27)*100,0)</f>
        <v>-35.90399600016693</v>
      </c>
      <c r="AA27" s="29">
        <f>SUM(AA21:AA26)</f>
        <v>-29977251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4854003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2470000</v>
      </c>
      <c r="F33" s="19">
        <v>2470000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2470000</v>
      </c>
      <c r="Y33" s="19">
        <v>-2470000</v>
      </c>
      <c r="Z33" s="20">
        <v>-100</v>
      </c>
      <c r="AA33" s="21">
        <v>2470000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-1791658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3062345</v>
      </c>
      <c r="D36" s="25">
        <f>SUM(D31:D35)</f>
        <v>0</v>
      </c>
      <c r="E36" s="26">
        <f t="shared" si="2"/>
        <v>2470000</v>
      </c>
      <c r="F36" s="27">
        <f t="shared" si="2"/>
        <v>2470000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2470000</v>
      </c>
      <c r="Y36" s="27">
        <f t="shared" si="2"/>
        <v>-2470000</v>
      </c>
      <c r="Z36" s="28">
        <f>+IF(X36&lt;&gt;0,+(Y36/X36)*100,0)</f>
        <v>-100</v>
      </c>
      <c r="AA36" s="29">
        <f>SUM(AA31:AA35)</f>
        <v>2470000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1574626</v>
      </c>
      <c r="D38" s="31">
        <f>+D17+D27+D36</f>
        <v>0</v>
      </c>
      <c r="E38" s="32">
        <f t="shared" si="3"/>
        <v>2714080</v>
      </c>
      <c r="F38" s="33">
        <f t="shared" si="3"/>
        <v>24766958</v>
      </c>
      <c r="G38" s="33">
        <f t="shared" si="3"/>
        <v>1757410</v>
      </c>
      <c r="H38" s="33">
        <f t="shared" si="3"/>
        <v>-5774780</v>
      </c>
      <c r="I38" s="33">
        <f t="shared" si="3"/>
        <v>-966382</v>
      </c>
      <c r="J38" s="33">
        <f t="shared" si="3"/>
        <v>-4983752</v>
      </c>
      <c r="K38" s="33">
        <f t="shared" si="3"/>
        <v>-534072</v>
      </c>
      <c r="L38" s="33">
        <f t="shared" si="3"/>
        <v>-3997514</v>
      </c>
      <c r="M38" s="33">
        <f t="shared" si="3"/>
        <v>9515337</v>
      </c>
      <c r="N38" s="33">
        <f t="shared" si="3"/>
        <v>4983751</v>
      </c>
      <c r="O38" s="33">
        <f t="shared" si="3"/>
        <v>-5100238</v>
      </c>
      <c r="P38" s="33">
        <f t="shared" si="3"/>
        <v>-2384857</v>
      </c>
      <c r="Q38" s="33">
        <f t="shared" si="3"/>
        <v>1610889</v>
      </c>
      <c r="R38" s="33">
        <f t="shared" si="3"/>
        <v>-5874206</v>
      </c>
      <c r="S38" s="33">
        <f t="shared" si="3"/>
        <v>3755497</v>
      </c>
      <c r="T38" s="33">
        <f t="shared" si="3"/>
        <v>738816</v>
      </c>
      <c r="U38" s="33">
        <f t="shared" si="3"/>
        <v>150369</v>
      </c>
      <c r="V38" s="33">
        <f t="shared" si="3"/>
        <v>4644682</v>
      </c>
      <c r="W38" s="33">
        <f t="shared" si="3"/>
        <v>-1229525</v>
      </c>
      <c r="X38" s="33">
        <f t="shared" si="3"/>
        <v>24766958</v>
      </c>
      <c r="Y38" s="33">
        <f t="shared" si="3"/>
        <v>-25996483</v>
      </c>
      <c r="Z38" s="34">
        <f>+IF(X38&lt;&gt;0,+(Y38/X38)*100,0)</f>
        <v>-104.96437632752476</v>
      </c>
      <c r="AA38" s="35">
        <f>+AA17+AA27+AA36</f>
        <v>24766958</v>
      </c>
    </row>
    <row r="39" spans="1:27" ht="13.5">
      <c r="A39" s="22" t="s">
        <v>59</v>
      </c>
      <c r="B39" s="16"/>
      <c r="C39" s="31">
        <v>1912753</v>
      </c>
      <c r="D39" s="31"/>
      <c r="E39" s="32">
        <v>5226800</v>
      </c>
      <c r="F39" s="33">
        <v>1607543</v>
      </c>
      <c r="G39" s="33">
        <v>1607543</v>
      </c>
      <c r="H39" s="33">
        <v>3364953</v>
      </c>
      <c r="I39" s="33">
        <v>-2409827</v>
      </c>
      <c r="J39" s="33">
        <v>1607543</v>
      </c>
      <c r="K39" s="33">
        <v>-3376209</v>
      </c>
      <c r="L39" s="33">
        <v>-3910281</v>
      </c>
      <c r="M39" s="33">
        <v>-7907795</v>
      </c>
      <c r="N39" s="33">
        <v>-3376209</v>
      </c>
      <c r="O39" s="33">
        <v>1607542</v>
      </c>
      <c r="P39" s="33">
        <v>-3492696</v>
      </c>
      <c r="Q39" s="33">
        <v>-5877553</v>
      </c>
      <c r="R39" s="33">
        <v>1607542</v>
      </c>
      <c r="S39" s="33">
        <v>-4266664</v>
      </c>
      <c r="T39" s="33">
        <v>-511167</v>
      </c>
      <c r="U39" s="33">
        <v>227649</v>
      </c>
      <c r="V39" s="33">
        <v>-4266664</v>
      </c>
      <c r="W39" s="33">
        <v>1607543</v>
      </c>
      <c r="X39" s="33">
        <v>1607543</v>
      </c>
      <c r="Y39" s="33"/>
      <c r="Z39" s="34"/>
      <c r="AA39" s="35">
        <v>1607543</v>
      </c>
    </row>
    <row r="40" spans="1:27" ht="13.5">
      <c r="A40" s="41" t="s">
        <v>60</v>
      </c>
      <c r="B40" s="42"/>
      <c r="C40" s="43">
        <v>3487379</v>
      </c>
      <c r="D40" s="43"/>
      <c r="E40" s="44">
        <v>7940880</v>
      </c>
      <c r="F40" s="45">
        <v>26374501</v>
      </c>
      <c r="G40" s="45">
        <v>3364953</v>
      </c>
      <c r="H40" s="45">
        <v>-2409827</v>
      </c>
      <c r="I40" s="45">
        <v>-3376209</v>
      </c>
      <c r="J40" s="45">
        <v>-3376209</v>
      </c>
      <c r="K40" s="45">
        <v>-3910281</v>
      </c>
      <c r="L40" s="45">
        <v>-7907795</v>
      </c>
      <c r="M40" s="45">
        <v>1607542</v>
      </c>
      <c r="N40" s="45">
        <v>1607542</v>
      </c>
      <c r="O40" s="45">
        <v>-3492696</v>
      </c>
      <c r="P40" s="45">
        <v>-5877553</v>
      </c>
      <c r="Q40" s="45">
        <v>-4266664</v>
      </c>
      <c r="R40" s="45">
        <v>-3492696</v>
      </c>
      <c r="S40" s="45">
        <v>-511167</v>
      </c>
      <c r="T40" s="45">
        <v>227649</v>
      </c>
      <c r="U40" s="45">
        <v>378018</v>
      </c>
      <c r="V40" s="45">
        <v>378018</v>
      </c>
      <c r="W40" s="45">
        <v>378018</v>
      </c>
      <c r="X40" s="45">
        <v>26374501</v>
      </c>
      <c r="Y40" s="45">
        <v>-25996483</v>
      </c>
      <c r="Z40" s="46">
        <v>-98.57</v>
      </c>
      <c r="AA40" s="47">
        <v>26374501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86637861</v>
      </c>
      <c r="F6" s="19">
        <v>86637861</v>
      </c>
      <c r="G6" s="19">
        <v>1708548</v>
      </c>
      <c r="H6" s="19">
        <v>1799739</v>
      </c>
      <c r="I6" s="19">
        <v>2628756</v>
      </c>
      <c r="J6" s="19">
        <v>6137043</v>
      </c>
      <c r="K6" s="19">
        <v>3143088</v>
      </c>
      <c r="L6" s="19">
        <v>884674</v>
      </c>
      <c r="M6" s="19">
        <v>7344061</v>
      </c>
      <c r="N6" s="19">
        <v>11371823</v>
      </c>
      <c r="O6" s="19">
        <v>1979601</v>
      </c>
      <c r="P6" s="19">
        <v>516971</v>
      </c>
      <c r="Q6" s="19">
        <v>7864518</v>
      </c>
      <c r="R6" s="19">
        <v>10361090</v>
      </c>
      <c r="S6" s="19">
        <v>2125237</v>
      </c>
      <c r="T6" s="19">
        <v>64691569</v>
      </c>
      <c r="U6" s="19">
        <v>2056496</v>
      </c>
      <c r="V6" s="19">
        <v>68873302</v>
      </c>
      <c r="W6" s="19">
        <v>96743258</v>
      </c>
      <c r="X6" s="19">
        <v>86637861</v>
      </c>
      <c r="Y6" s="19">
        <v>10105397</v>
      </c>
      <c r="Z6" s="20">
        <v>11.66</v>
      </c>
      <c r="AA6" s="21">
        <v>86637861</v>
      </c>
    </row>
    <row r="7" spans="1:27" ht="13.5">
      <c r="A7" s="22" t="s">
        <v>34</v>
      </c>
      <c r="B7" s="16"/>
      <c r="C7" s="17"/>
      <c r="D7" s="17"/>
      <c r="E7" s="18">
        <v>118718000</v>
      </c>
      <c r="F7" s="19">
        <v>118718000</v>
      </c>
      <c r="G7" s="19">
        <v>3208466</v>
      </c>
      <c r="H7" s="19">
        <v>775010</v>
      </c>
      <c r="I7" s="19">
        <v>5821835</v>
      </c>
      <c r="J7" s="19">
        <v>9805311</v>
      </c>
      <c r="K7" s="19">
        <v>6617828</v>
      </c>
      <c r="L7" s="19">
        <v>823242</v>
      </c>
      <c r="M7" s="19">
        <v>9230758</v>
      </c>
      <c r="N7" s="19">
        <v>16671828</v>
      </c>
      <c r="O7" s="19">
        <v>4153597</v>
      </c>
      <c r="P7" s="19">
        <v>3318056</v>
      </c>
      <c r="Q7" s="19">
        <v>8684105</v>
      </c>
      <c r="R7" s="19">
        <v>16155758</v>
      </c>
      <c r="S7" s="19">
        <v>2930256</v>
      </c>
      <c r="T7" s="19">
        <v>2981686</v>
      </c>
      <c r="U7" s="19">
        <v>1575457</v>
      </c>
      <c r="V7" s="19">
        <v>7487399</v>
      </c>
      <c r="W7" s="19">
        <v>50120296</v>
      </c>
      <c r="X7" s="19">
        <v>118718000</v>
      </c>
      <c r="Y7" s="19">
        <v>-68597704</v>
      </c>
      <c r="Z7" s="20">
        <v>-57.78</v>
      </c>
      <c r="AA7" s="21">
        <v>118718000</v>
      </c>
    </row>
    <row r="8" spans="1:27" ht="13.5">
      <c r="A8" s="22" t="s">
        <v>35</v>
      </c>
      <c r="B8" s="16"/>
      <c r="C8" s="17"/>
      <c r="D8" s="17"/>
      <c r="E8" s="18">
        <v>4509600</v>
      </c>
      <c r="F8" s="19">
        <v>4509600</v>
      </c>
      <c r="G8" s="19">
        <v>291505</v>
      </c>
      <c r="H8" s="19">
        <v>3390998</v>
      </c>
      <c r="I8" s="19">
        <v>28606</v>
      </c>
      <c r="J8" s="19">
        <v>3711109</v>
      </c>
      <c r="K8" s="19">
        <v>2814892</v>
      </c>
      <c r="L8" s="19">
        <v>1024051</v>
      </c>
      <c r="M8" s="19">
        <v>12660615</v>
      </c>
      <c r="N8" s="19">
        <v>16499558</v>
      </c>
      <c r="O8" s="19">
        <v>398142</v>
      </c>
      <c r="P8" s="19">
        <v>1234475</v>
      </c>
      <c r="Q8" s="19">
        <v>1391653</v>
      </c>
      <c r="R8" s="19">
        <v>3024270</v>
      </c>
      <c r="S8" s="19">
        <v>263658</v>
      </c>
      <c r="T8" s="19">
        <v>1393504</v>
      </c>
      <c r="U8" s="19">
        <v>311567</v>
      </c>
      <c r="V8" s="19">
        <v>1968729</v>
      </c>
      <c r="W8" s="19">
        <v>25203666</v>
      </c>
      <c r="X8" s="19">
        <v>4509600</v>
      </c>
      <c r="Y8" s="19">
        <v>20694066</v>
      </c>
      <c r="Z8" s="20">
        <v>458.89</v>
      </c>
      <c r="AA8" s="21">
        <v>4509600</v>
      </c>
    </row>
    <row r="9" spans="1:27" ht="13.5">
      <c r="A9" s="22" t="s">
        <v>36</v>
      </c>
      <c r="B9" s="16"/>
      <c r="C9" s="17">
        <v>463233033</v>
      </c>
      <c r="D9" s="17"/>
      <c r="E9" s="18">
        <v>354468387</v>
      </c>
      <c r="F9" s="19">
        <v>354468387</v>
      </c>
      <c r="G9" s="19">
        <v>138860000</v>
      </c>
      <c r="H9" s="19">
        <v>2309000</v>
      </c>
      <c r="I9" s="19">
        <v>11583000</v>
      </c>
      <c r="J9" s="19">
        <v>152752000</v>
      </c>
      <c r="K9" s="19"/>
      <c r="L9" s="19"/>
      <c r="M9" s="19">
        <v>115789048</v>
      </c>
      <c r="N9" s="19">
        <v>115789048</v>
      </c>
      <c r="O9" s="19">
        <v>917000</v>
      </c>
      <c r="P9" s="19"/>
      <c r="Q9" s="19">
        <v>84137000</v>
      </c>
      <c r="R9" s="19">
        <v>85054000</v>
      </c>
      <c r="S9" s="19"/>
      <c r="T9" s="19"/>
      <c r="U9" s="19"/>
      <c r="V9" s="19"/>
      <c r="W9" s="19">
        <v>353595048</v>
      </c>
      <c r="X9" s="19">
        <v>354468387</v>
      </c>
      <c r="Y9" s="19">
        <v>-873339</v>
      </c>
      <c r="Z9" s="20">
        <v>-0.25</v>
      </c>
      <c r="AA9" s="21">
        <v>354468387</v>
      </c>
    </row>
    <row r="10" spans="1:27" ht="13.5">
      <c r="A10" s="22" t="s">
        <v>37</v>
      </c>
      <c r="B10" s="16"/>
      <c r="C10" s="17"/>
      <c r="D10" s="17"/>
      <c r="E10" s="18">
        <v>155272613</v>
      </c>
      <c r="F10" s="19">
        <v>155272613</v>
      </c>
      <c r="G10" s="19">
        <v>26701000</v>
      </c>
      <c r="H10" s="19"/>
      <c r="I10" s="19"/>
      <c r="J10" s="19">
        <v>26701000</v>
      </c>
      <c r="K10" s="19">
        <v>19304000</v>
      </c>
      <c r="L10" s="19"/>
      <c r="M10" s="19">
        <v>46728000</v>
      </c>
      <c r="N10" s="19">
        <v>66032000</v>
      </c>
      <c r="O10" s="19">
        <v>6805000</v>
      </c>
      <c r="P10" s="19"/>
      <c r="Q10" s="19">
        <v>40078000</v>
      </c>
      <c r="R10" s="19">
        <v>46883000</v>
      </c>
      <c r="S10" s="19"/>
      <c r="T10" s="19"/>
      <c r="U10" s="19"/>
      <c r="V10" s="19"/>
      <c r="W10" s="19">
        <v>139616000</v>
      </c>
      <c r="X10" s="19">
        <v>155272613</v>
      </c>
      <c r="Y10" s="19">
        <v>-15656613</v>
      </c>
      <c r="Z10" s="20">
        <v>-10.08</v>
      </c>
      <c r="AA10" s="21">
        <v>155272613</v>
      </c>
    </row>
    <row r="11" spans="1:27" ht="13.5">
      <c r="A11" s="22" t="s">
        <v>38</v>
      </c>
      <c r="B11" s="16"/>
      <c r="C11" s="17"/>
      <c r="D11" s="17"/>
      <c r="E11" s="18">
        <v>16084869</v>
      </c>
      <c r="F11" s="19">
        <v>16084869</v>
      </c>
      <c r="G11" s="19">
        <v>816</v>
      </c>
      <c r="H11" s="19"/>
      <c r="I11" s="19"/>
      <c r="J11" s="19">
        <v>816</v>
      </c>
      <c r="K11" s="19">
        <v>2442237</v>
      </c>
      <c r="L11" s="19">
        <v>700189</v>
      </c>
      <c r="M11" s="19">
        <v>-1506792</v>
      </c>
      <c r="N11" s="19">
        <v>1635634</v>
      </c>
      <c r="O11" s="19">
        <v>889170</v>
      </c>
      <c r="P11" s="19">
        <v>817350</v>
      </c>
      <c r="Q11" s="19">
        <v>240698</v>
      </c>
      <c r="R11" s="19">
        <v>1947218</v>
      </c>
      <c r="S11" s="19">
        <v>822908</v>
      </c>
      <c r="T11" s="19">
        <v>682381</v>
      </c>
      <c r="U11" s="19">
        <v>664163</v>
      </c>
      <c r="V11" s="19">
        <v>2169452</v>
      </c>
      <c r="W11" s="19">
        <v>5753120</v>
      </c>
      <c r="X11" s="19">
        <v>16084869</v>
      </c>
      <c r="Y11" s="19">
        <v>-10331749</v>
      </c>
      <c r="Z11" s="20">
        <v>-64.23</v>
      </c>
      <c r="AA11" s="21">
        <v>16084869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-259578980</v>
      </c>
      <c r="D14" s="17"/>
      <c r="E14" s="18">
        <v>-557498547</v>
      </c>
      <c r="F14" s="19">
        <v>-371251189</v>
      </c>
      <c r="G14" s="19">
        <v>-82624272</v>
      </c>
      <c r="H14" s="19">
        <v>-21733349</v>
      </c>
      <c r="I14" s="19">
        <v>-64120992</v>
      </c>
      <c r="J14" s="19">
        <v>-168478613</v>
      </c>
      <c r="K14" s="19">
        <v>-48133958</v>
      </c>
      <c r="L14" s="19">
        <v>-59032085</v>
      </c>
      <c r="M14" s="19">
        <v>16741793</v>
      </c>
      <c r="N14" s="19">
        <v>-90424250</v>
      </c>
      <c r="O14" s="19">
        <v>-40610624</v>
      </c>
      <c r="P14" s="19">
        <v>-38522787</v>
      </c>
      <c r="Q14" s="19">
        <v>-48587782</v>
      </c>
      <c r="R14" s="19">
        <v>-127721193</v>
      </c>
      <c r="S14" s="19">
        <v>-63158385</v>
      </c>
      <c r="T14" s="19">
        <v>-67253278</v>
      </c>
      <c r="U14" s="19">
        <v>-55989921</v>
      </c>
      <c r="V14" s="19">
        <v>-186401584</v>
      </c>
      <c r="W14" s="19">
        <v>-573025640</v>
      </c>
      <c r="X14" s="19">
        <v>-371251189</v>
      </c>
      <c r="Y14" s="19">
        <v>-201774451</v>
      </c>
      <c r="Z14" s="20">
        <v>54.35</v>
      </c>
      <c r="AA14" s="21">
        <v>-371251189</v>
      </c>
    </row>
    <row r="15" spans="1:27" ht="13.5">
      <c r="A15" s="22" t="s">
        <v>42</v>
      </c>
      <c r="B15" s="16"/>
      <c r="C15" s="17">
        <v>-8590181</v>
      </c>
      <c r="D15" s="17"/>
      <c r="E15" s="18">
        <v>-6606408</v>
      </c>
      <c r="F15" s="19"/>
      <c r="G15" s="19"/>
      <c r="H15" s="19"/>
      <c r="I15" s="19"/>
      <c r="J15" s="19"/>
      <c r="K15" s="19">
        <v>-240698</v>
      </c>
      <c r="L15" s="19"/>
      <c r="M15" s="19">
        <v>-2755055</v>
      </c>
      <c r="N15" s="19">
        <v>-2995753</v>
      </c>
      <c r="O15" s="19"/>
      <c r="P15" s="19"/>
      <c r="Q15" s="19"/>
      <c r="R15" s="19"/>
      <c r="S15" s="19"/>
      <c r="T15" s="19"/>
      <c r="U15" s="19">
        <v>-2419605</v>
      </c>
      <c r="V15" s="19">
        <v>-2419605</v>
      </c>
      <c r="W15" s="19">
        <v>-5415358</v>
      </c>
      <c r="X15" s="19"/>
      <c r="Y15" s="19">
        <v>-5415358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>
        <v>-192853766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-192853766</v>
      </c>
      <c r="Y16" s="19">
        <v>192853766</v>
      </c>
      <c r="Z16" s="20">
        <v>-100</v>
      </c>
      <c r="AA16" s="21">
        <v>-192853766</v>
      </c>
    </row>
    <row r="17" spans="1:27" ht="13.5">
      <c r="A17" s="23" t="s">
        <v>44</v>
      </c>
      <c r="B17" s="24"/>
      <c r="C17" s="25">
        <f aca="true" t="shared" si="0" ref="C17:Y17">SUM(C6:C16)</f>
        <v>195063872</v>
      </c>
      <c r="D17" s="25">
        <f>SUM(D6:D16)</f>
        <v>0</v>
      </c>
      <c r="E17" s="26">
        <f t="shared" si="0"/>
        <v>171586375</v>
      </c>
      <c r="F17" s="27">
        <f t="shared" si="0"/>
        <v>171586375</v>
      </c>
      <c r="G17" s="27">
        <f t="shared" si="0"/>
        <v>88146063</v>
      </c>
      <c r="H17" s="27">
        <f t="shared" si="0"/>
        <v>-13458602</v>
      </c>
      <c r="I17" s="27">
        <f t="shared" si="0"/>
        <v>-44058795</v>
      </c>
      <c r="J17" s="27">
        <f t="shared" si="0"/>
        <v>30628666</v>
      </c>
      <c r="K17" s="27">
        <f t="shared" si="0"/>
        <v>-14052611</v>
      </c>
      <c r="L17" s="27">
        <f t="shared" si="0"/>
        <v>-55599929</v>
      </c>
      <c r="M17" s="27">
        <f t="shared" si="0"/>
        <v>204232428</v>
      </c>
      <c r="N17" s="27">
        <f t="shared" si="0"/>
        <v>134579888</v>
      </c>
      <c r="O17" s="27">
        <f t="shared" si="0"/>
        <v>-25468114</v>
      </c>
      <c r="P17" s="27">
        <f t="shared" si="0"/>
        <v>-32635935</v>
      </c>
      <c r="Q17" s="27">
        <f t="shared" si="0"/>
        <v>93808192</v>
      </c>
      <c r="R17" s="27">
        <f t="shared" si="0"/>
        <v>35704143</v>
      </c>
      <c r="S17" s="27">
        <f t="shared" si="0"/>
        <v>-57016326</v>
      </c>
      <c r="T17" s="27">
        <f t="shared" si="0"/>
        <v>2495862</v>
      </c>
      <c r="U17" s="27">
        <f t="shared" si="0"/>
        <v>-53801843</v>
      </c>
      <c r="V17" s="27">
        <f t="shared" si="0"/>
        <v>-108322307</v>
      </c>
      <c r="W17" s="27">
        <f t="shared" si="0"/>
        <v>92590390</v>
      </c>
      <c r="X17" s="27">
        <f t="shared" si="0"/>
        <v>171586375</v>
      </c>
      <c r="Y17" s="27">
        <f t="shared" si="0"/>
        <v>-78995985</v>
      </c>
      <c r="Z17" s="28">
        <f>+IF(X17&lt;&gt;0,+(Y17/X17)*100,0)</f>
        <v>-46.038611748747535</v>
      </c>
      <c r="AA17" s="29">
        <f>SUM(AA6:AA16)</f>
        <v>171586375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30600000</v>
      </c>
      <c r="F21" s="19">
        <v>30600000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30600000</v>
      </c>
      <c r="Y21" s="36">
        <v>-30600000</v>
      </c>
      <c r="Z21" s="37">
        <v>-100</v>
      </c>
      <c r="AA21" s="38">
        <v>30600000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-185873000</v>
      </c>
      <c r="F26" s="19">
        <v>-185873000</v>
      </c>
      <c r="G26" s="19">
        <v>-3296584</v>
      </c>
      <c r="H26" s="19">
        <v>-2317223</v>
      </c>
      <c r="I26" s="19">
        <v>-5776349</v>
      </c>
      <c r="J26" s="19">
        <v>-11390156</v>
      </c>
      <c r="K26" s="19">
        <v>-1970032</v>
      </c>
      <c r="L26" s="19">
        <v>-15127264</v>
      </c>
      <c r="M26" s="19">
        <v>-45775252</v>
      </c>
      <c r="N26" s="19">
        <v>-62872548</v>
      </c>
      <c r="O26" s="19">
        <v>-6887609</v>
      </c>
      <c r="P26" s="19">
        <v>-4978609</v>
      </c>
      <c r="Q26" s="19">
        <v>-6772969</v>
      </c>
      <c r="R26" s="19">
        <v>-18639187</v>
      </c>
      <c r="S26" s="19">
        <v>-19383193</v>
      </c>
      <c r="T26" s="19">
        <v>-17504104</v>
      </c>
      <c r="U26" s="19">
        <v>-30178121</v>
      </c>
      <c r="V26" s="19">
        <v>-67065418</v>
      </c>
      <c r="W26" s="19">
        <v>-159967309</v>
      </c>
      <c r="X26" s="19">
        <v>-185873000</v>
      </c>
      <c r="Y26" s="19">
        <v>25905691</v>
      </c>
      <c r="Z26" s="20">
        <v>-13.94</v>
      </c>
      <c r="AA26" s="21">
        <v>-185873000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-155273000</v>
      </c>
      <c r="F27" s="27">
        <f t="shared" si="1"/>
        <v>-155273000</v>
      </c>
      <c r="G27" s="27">
        <f t="shared" si="1"/>
        <v>-3296584</v>
      </c>
      <c r="H27" s="27">
        <f t="shared" si="1"/>
        <v>-2317223</v>
      </c>
      <c r="I27" s="27">
        <f t="shared" si="1"/>
        <v>-5776349</v>
      </c>
      <c r="J27" s="27">
        <f t="shared" si="1"/>
        <v>-11390156</v>
      </c>
      <c r="K27" s="27">
        <f t="shared" si="1"/>
        <v>-1970032</v>
      </c>
      <c r="L27" s="27">
        <f t="shared" si="1"/>
        <v>-15127264</v>
      </c>
      <c r="M27" s="27">
        <f t="shared" si="1"/>
        <v>-45775252</v>
      </c>
      <c r="N27" s="27">
        <f t="shared" si="1"/>
        <v>-62872548</v>
      </c>
      <c r="O27" s="27">
        <f t="shared" si="1"/>
        <v>-6887609</v>
      </c>
      <c r="P27" s="27">
        <f t="shared" si="1"/>
        <v>-4978609</v>
      </c>
      <c r="Q27" s="27">
        <f t="shared" si="1"/>
        <v>-6772969</v>
      </c>
      <c r="R27" s="27">
        <f t="shared" si="1"/>
        <v>-18639187</v>
      </c>
      <c r="S27" s="27">
        <f t="shared" si="1"/>
        <v>-19383193</v>
      </c>
      <c r="T27" s="27">
        <f t="shared" si="1"/>
        <v>-17504104</v>
      </c>
      <c r="U27" s="27">
        <f t="shared" si="1"/>
        <v>-30178121</v>
      </c>
      <c r="V27" s="27">
        <f t="shared" si="1"/>
        <v>-67065418</v>
      </c>
      <c r="W27" s="27">
        <f t="shared" si="1"/>
        <v>-159967309</v>
      </c>
      <c r="X27" s="27">
        <f t="shared" si="1"/>
        <v>-155273000</v>
      </c>
      <c r="Y27" s="27">
        <f t="shared" si="1"/>
        <v>-4694309</v>
      </c>
      <c r="Z27" s="28">
        <f>+IF(X27&lt;&gt;0,+(Y27/X27)*100,0)</f>
        <v>3.023261610196235</v>
      </c>
      <c r="AA27" s="29">
        <f>SUM(AA21:AA26)</f>
        <v>-155273000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-9029000</v>
      </c>
      <c r="F35" s="19">
        <v>-9029000</v>
      </c>
      <c r="G35" s="19">
        <v>-133529</v>
      </c>
      <c r="H35" s="19">
        <v>-267057</v>
      </c>
      <c r="I35" s="19">
        <v>-400586</v>
      </c>
      <c r="J35" s="19">
        <v>-801172</v>
      </c>
      <c r="K35" s="19">
        <v>-133529</v>
      </c>
      <c r="L35" s="19">
        <v>-133529</v>
      </c>
      <c r="M35" s="19">
        <v>-2777823</v>
      </c>
      <c r="N35" s="19">
        <v>-3044881</v>
      </c>
      <c r="O35" s="19">
        <v>-1129852</v>
      </c>
      <c r="P35" s="19">
        <v>-133529</v>
      </c>
      <c r="Q35" s="19">
        <v>-240698</v>
      </c>
      <c r="R35" s="19">
        <v>-1504079</v>
      </c>
      <c r="S35" s="19">
        <v>-1129824</v>
      </c>
      <c r="T35" s="19">
        <v>-133546</v>
      </c>
      <c r="U35" s="19">
        <v>-3513879</v>
      </c>
      <c r="V35" s="19">
        <v>-4777249</v>
      </c>
      <c r="W35" s="19">
        <v>-10127381</v>
      </c>
      <c r="X35" s="19">
        <v>-9029000</v>
      </c>
      <c r="Y35" s="19">
        <v>-1098381</v>
      </c>
      <c r="Z35" s="20">
        <v>12.17</v>
      </c>
      <c r="AA35" s="21">
        <v>-9029000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-9029000</v>
      </c>
      <c r="F36" s="27">
        <f t="shared" si="2"/>
        <v>-9029000</v>
      </c>
      <c r="G36" s="27">
        <f t="shared" si="2"/>
        <v>-133529</v>
      </c>
      <c r="H36" s="27">
        <f t="shared" si="2"/>
        <v>-267057</v>
      </c>
      <c r="I36" s="27">
        <f t="shared" si="2"/>
        <v>-400586</v>
      </c>
      <c r="J36" s="27">
        <f t="shared" si="2"/>
        <v>-801172</v>
      </c>
      <c r="K36" s="27">
        <f t="shared" si="2"/>
        <v>-133529</v>
      </c>
      <c r="L36" s="27">
        <f t="shared" si="2"/>
        <v>-133529</v>
      </c>
      <c r="M36" s="27">
        <f t="shared" si="2"/>
        <v>-2777823</v>
      </c>
      <c r="N36" s="27">
        <f t="shared" si="2"/>
        <v>-3044881</v>
      </c>
      <c r="O36" s="27">
        <f t="shared" si="2"/>
        <v>-1129852</v>
      </c>
      <c r="P36" s="27">
        <f t="shared" si="2"/>
        <v>-133529</v>
      </c>
      <c r="Q36" s="27">
        <f t="shared" si="2"/>
        <v>-240698</v>
      </c>
      <c r="R36" s="27">
        <f t="shared" si="2"/>
        <v>-1504079</v>
      </c>
      <c r="S36" s="27">
        <f t="shared" si="2"/>
        <v>-1129824</v>
      </c>
      <c r="T36" s="27">
        <f t="shared" si="2"/>
        <v>-133546</v>
      </c>
      <c r="U36" s="27">
        <f t="shared" si="2"/>
        <v>-3513879</v>
      </c>
      <c r="V36" s="27">
        <f t="shared" si="2"/>
        <v>-4777249</v>
      </c>
      <c r="W36" s="27">
        <f t="shared" si="2"/>
        <v>-10127381</v>
      </c>
      <c r="X36" s="27">
        <f t="shared" si="2"/>
        <v>-9029000</v>
      </c>
      <c r="Y36" s="27">
        <f t="shared" si="2"/>
        <v>-1098381</v>
      </c>
      <c r="Z36" s="28">
        <f>+IF(X36&lt;&gt;0,+(Y36/X36)*100,0)</f>
        <v>12.16503488758445</v>
      </c>
      <c r="AA36" s="29">
        <f>SUM(AA31:AA35)</f>
        <v>-9029000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195063872</v>
      </c>
      <c r="D38" s="31">
        <f>+D17+D27+D36</f>
        <v>0</v>
      </c>
      <c r="E38" s="32">
        <f t="shared" si="3"/>
        <v>7284375</v>
      </c>
      <c r="F38" s="33">
        <f t="shared" si="3"/>
        <v>7284375</v>
      </c>
      <c r="G38" s="33">
        <f t="shared" si="3"/>
        <v>84715950</v>
      </c>
      <c r="H38" s="33">
        <f t="shared" si="3"/>
        <v>-16042882</v>
      </c>
      <c r="I38" s="33">
        <f t="shared" si="3"/>
        <v>-50235730</v>
      </c>
      <c r="J38" s="33">
        <f t="shared" si="3"/>
        <v>18437338</v>
      </c>
      <c r="K38" s="33">
        <f t="shared" si="3"/>
        <v>-16156172</v>
      </c>
      <c r="L38" s="33">
        <f t="shared" si="3"/>
        <v>-70860722</v>
      </c>
      <c r="M38" s="33">
        <f t="shared" si="3"/>
        <v>155679353</v>
      </c>
      <c r="N38" s="33">
        <f t="shared" si="3"/>
        <v>68662459</v>
      </c>
      <c r="O38" s="33">
        <f t="shared" si="3"/>
        <v>-33485575</v>
      </c>
      <c r="P38" s="33">
        <f t="shared" si="3"/>
        <v>-37748073</v>
      </c>
      <c r="Q38" s="33">
        <f t="shared" si="3"/>
        <v>86794525</v>
      </c>
      <c r="R38" s="33">
        <f t="shared" si="3"/>
        <v>15560877</v>
      </c>
      <c r="S38" s="33">
        <f t="shared" si="3"/>
        <v>-77529343</v>
      </c>
      <c r="T38" s="33">
        <f t="shared" si="3"/>
        <v>-15141788</v>
      </c>
      <c r="U38" s="33">
        <f t="shared" si="3"/>
        <v>-87493843</v>
      </c>
      <c r="V38" s="33">
        <f t="shared" si="3"/>
        <v>-180164974</v>
      </c>
      <c r="W38" s="33">
        <f t="shared" si="3"/>
        <v>-77504300</v>
      </c>
      <c r="X38" s="33">
        <f t="shared" si="3"/>
        <v>7284375</v>
      </c>
      <c r="Y38" s="33">
        <f t="shared" si="3"/>
        <v>-84788675</v>
      </c>
      <c r="Z38" s="34">
        <f>+IF(X38&lt;&gt;0,+(Y38/X38)*100,0)</f>
        <v>-1163.9800943800944</v>
      </c>
      <c r="AA38" s="35">
        <f>+AA17+AA27+AA36</f>
        <v>7284375</v>
      </c>
    </row>
    <row r="39" spans="1:27" ht="13.5">
      <c r="A39" s="22" t="s">
        <v>59</v>
      </c>
      <c r="B39" s="16"/>
      <c r="C39" s="31"/>
      <c r="D39" s="31"/>
      <c r="E39" s="32">
        <v>85483000</v>
      </c>
      <c r="F39" s="33"/>
      <c r="G39" s="33">
        <v>108011243</v>
      </c>
      <c r="H39" s="33">
        <v>192727193</v>
      </c>
      <c r="I39" s="33">
        <v>176684311</v>
      </c>
      <c r="J39" s="33">
        <v>108011243</v>
      </c>
      <c r="K39" s="33">
        <v>126448581</v>
      </c>
      <c r="L39" s="33">
        <v>110292409</v>
      </c>
      <c r="M39" s="33">
        <v>39431687</v>
      </c>
      <c r="N39" s="33">
        <v>126448581</v>
      </c>
      <c r="O39" s="33">
        <v>195111040</v>
      </c>
      <c r="P39" s="33">
        <v>161625465</v>
      </c>
      <c r="Q39" s="33">
        <v>123877392</v>
      </c>
      <c r="R39" s="33">
        <v>195111040</v>
      </c>
      <c r="S39" s="33">
        <v>210671917</v>
      </c>
      <c r="T39" s="33">
        <v>133142574</v>
      </c>
      <c r="U39" s="33">
        <v>118000786</v>
      </c>
      <c r="V39" s="33">
        <v>210671917</v>
      </c>
      <c r="W39" s="33">
        <v>108011243</v>
      </c>
      <c r="X39" s="33"/>
      <c r="Y39" s="33">
        <v>108011243</v>
      </c>
      <c r="Z39" s="34"/>
      <c r="AA39" s="35"/>
    </row>
    <row r="40" spans="1:27" ht="13.5">
      <c r="A40" s="41" t="s">
        <v>60</v>
      </c>
      <c r="B40" s="42"/>
      <c r="C40" s="43">
        <v>195063872</v>
      </c>
      <c r="D40" s="43"/>
      <c r="E40" s="44">
        <v>92767375</v>
      </c>
      <c r="F40" s="45">
        <v>7284375</v>
      </c>
      <c r="G40" s="45">
        <v>192727193</v>
      </c>
      <c r="H40" s="45">
        <v>176684311</v>
      </c>
      <c r="I40" s="45">
        <v>126448581</v>
      </c>
      <c r="J40" s="45">
        <v>126448581</v>
      </c>
      <c r="K40" s="45">
        <v>110292409</v>
      </c>
      <c r="L40" s="45">
        <v>39431687</v>
      </c>
      <c r="M40" s="45">
        <v>195111040</v>
      </c>
      <c r="N40" s="45">
        <v>195111040</v>
      </c>
      <c r="O40" s="45">
        <v>161625465</v>
      </c>
      <c r="P40" s="45">
        <v>123877392</v>
      </c>
      <c r="Q40" s="45">
        <v>210671917</v>
      </c>
      <c r="R40" s="45">
        <v>161625465</v>
      </c>
      <c r="S40" s="45">
        <v>133142574</v>
      </c>
      <c r="T40" s="45">
        <v>118000786</v>
      </c>
      <c r="U40" s="45">
        <v>30506943</v>
      </c>
      <c r="V40" s="45">
        <v>30506943</v>
      </c>
      <c r="W40" s="45">
        <v>30506943</v>
      </c>
      <c r="X40" s="45">
        <v>7284375</v>
      </c>
      <c r="Y40" s="45">
        <v>23222568</v>
      </c>
      <c r="Z40" s="46">
        <v>318.8</v>
      </c>
      <c r="AA40" s="47">
        <v>7284375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2637041</v>
      </c>
      <c r="D8" s="17"/>
      <c r="E8" s="18">
        <v>400000</v>
      </c>
      <c r="F8" s="19">
        <v>400000</v>
      </c>
      <c r="G8" s="19">
        <v>41550</v>
      </c>
      <c r="H8" s="19">
        <v>27724</v>
      </c>
      <c r="I8" s="19">
        <v>21449</v>
      </c>
      <c r="J8" s="19">
        <v>90723</v>
      </c>
      <c r="K8" s="19">
        <v>16624</v>
      </c>
      <c r="L8" s="19">
        <v>37165</v>
      </c>
      <c r="M8" s="19">
        <v>10488</v>
      </c>
      <c r="N8" s="19">
        <v>64277</v>
      </c>
      <c r="O8" s="19">
        <v>14008</v>
      </c>
      <c r="P8" s="19">
        <v>59850</v>
      </c>
      <c r="Q8" s="19"/>
      <c r="R8" s="19">
        <v>73858</v>
      </c>
      <c r="S8" s="19">
        <v>26169</v>
      </c>
      <c r="T8" s="19">
        <v>26762</v>
      </c>
      <c r="U8" s="19">
        <v>60299</v>
      </c>
      <c r="V8" s="19">
        <v>113230</v>
      </c>
      <c r="W8" s="19">
        <v>342088</v>
      </c>
      <c r="X8" s="19">
        <v>400000</v>
      </c>
      <c r="Y8" s="19">
        <v>-57912</v>
      </c>
      <c r="Z8" s="20">
        <v>-14.48</v>
      </c>
      <c r="AA8" s="21">
        <v>400000</v>
      </c>
    </row>
    <row r="9" spans="1:27" ht="13.5">
      <c r="A9" s="22" t="s">
        <v>36</v>
      </c>
      <c r="B9" s="16"/>
      <c r="C9" s="17">
        <v>306593383</v>
      </c>
      <c r="D9" s="17"/>
      <c r="E9" s="18">
        <v>313650000</v>
      </c>
      <c r="F9" s="19">
        <v>321726000</v>
      </c>
      <c r="G9" s="19">
        <v>126226000</v>
      </c>
      <c r="H9" s="19">
        <v>1639000</v>
      </c>
      <c r="I9" s="19"/>
      <c r="J9" s="19">
        <v>127865000</v>
      </c>
      <c r="K9" s="19">
        <v>1500000</v>
      </c>
      <c r="L9" s="19">
        <v>1893720</v>
      </c>
      <c r="M9" s="19">
        <v>102218207</v>
      </c>
      <c r="N9" s="19">
        <v>105611927</v>
      </c>
      <c r="O9" s="19">
        <v>65890</v>
      </c>
      <c r="P9" s="19">
        <v>2467000</v>
      </c>
      <c r="Q9" s="19">
        <v>75736000</v>
      </c>
      <c r="R9" s="19">
        <v>78268890</v>
      </c>
      <c r="S9" s="19"/>
      <c r="T9" s="19"/>
      <c r="U9" s="19"/>
      <c r="V9" s="19"/>
      <c r="W9" s="19">
        <v>311745817</v>
      </c>
      <c r="X9" s="19">
        <v>321726000</v>
      </c>
      <c r="Y9" s="19">
        <v>-9980183</v>
      </c>
      <c r="Z9" s="20">
        <v>-3.1</v>
      </c>
      <c r="AA9" s="21">
        <v>321726000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>
        <v>1200000</v>
      </c>
      <c r="F11" s="19">
        <v>1200000</v>
      </c>
      <c r="G11" s="19"/>
      <c r="H11" s="19">
        <v>152745</v>
      </c>
      <c r="I11" s="19">
        <v>256926</v>
      </c>
      <c r="J11" s="19">
        <v>409671</v>
      </c>
      <c r="K11" s="19">
        <v>336345</v>
      </c>
      <c r="L11" s="19"/>
      <c r="M11" s="19"/>
      <c r="N11" s="19">
        <v>336345</v>
      </c>
      <c r="O11" s="19">
        <v>138749</v>
      </c>
      <c r="P11" s="19">
        <v>249968</v>
      </c>
      <c r="Q11" s="19">
        <v>150768</v>
      </c>
      <c r="R11" s="19">
        <v>539485</v>
      </c>
      <c r="S11" s="19"/>
      <c r="T11" s="19">
        <v>56416</v>
      </c>
      <c r="U11" s="19">
        <v>104169</v>
      </c>
      <c r="V11" s="19">
        <v>160585</v>
      </c>
      <c r="W11" s="19">
        <v>1446086</v>
      </c>
      <c r="X11" s="19">
        <v>1200000</v>
      </c>
      <c r="Y11" s="19">
        <v>246086</v>
      </c>
      <c r="Z11" s="20">
        <v>20.51</v>
      </c>
      <c r="AA11" s="21">
        <v>1200000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-291094152</v>
      </c>
      <c r="D14" s="17"/>
      <c r="E14" s="18">
        <v>-291746000</v>
      </c>
      <c r="F14" s="19">
        <v>-316710000</v>
      </c>
      <c r="G14" s="19">
        <v>-27344098</v>
      </c>
      <c r="H14" s="19">
        <v>-29644770</v>
      </c>
      <c r="I14" s="19">
        <v>-23948821</v>
      </c>
      <c r="J14" s="19">
        <v>-80937689</v>
      </c>
      <c r="K14" s="19">
        <v>-22495559</v>
      </c>
      <c r="L14" s="19">
        <v>-28506648</v>
      </c>
      <c r="M14" s="19">
        <v>-20894580</v>
      </c>
      <c r="N14" s="19">
        <v>-71896787</v>
      </c>
      <c r="O14" s="19">
        <v>-28314899</v>
      </c>
      <c r="P14" s="19">
        <v>-24186843</v>
      </c>
      <c r="Q14" s="19">
        <v>-26579769</v>
      </c>
      <c r="R14" s="19">
        <v>-79081511</v>
      </c>
      <c r="S14" s="19">
        <v>-22333885</v>
      </c>
      <c r="T14" s="19">
        <v>-25191532</v>
      </c>
      <c r="U14" s="19">
        <v>-30316107</v>
      </c>
      <c r="V14" s="19">
        <v>-77841524</v>
      </c>
      <c r="W14" s="19">
        <v>-309757511</v>
      </c>
      <c r="X14" s="19">
        <v>-316710000</v>
      </c>
      <c r="Y14" s="19">
        <v>6952489</v>
      </c>
      <c r="Z14" s="20">
        <v>-2.2</v>
      </c>
      <c r="AA14" s="21">
        <v>-316710000</v>
      </c>
    </row>
    <row r="15" spans="1:27" ht="13.5">
      <c r="A15" s="22" t="s">
        <v>42</v>
      </c>
      <c r="B15" s="16"/>
      <c r="C15" s="17"/>
      <c r="D15" s="17"/>
      <c r="E15" s="18">
        <v>-249479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-3000000</v>
      </c>
      <c r="F16" s="19">
        <v>-3000000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-3000000</v>
      </c>
      <c r="Y16" s="19">
        <v>3000000</v>
      </c>
      <c r="Z16" s="20">
        <v>-100</v>
      </c>
      <c r="AA16" s="21">
        <v>-3000000</v>
      </c>
    </row>
    <row r="17" spans="1:27" ht="13.5">
      <c r="A17" s="23" t="s">
        <v>44</v>
      </c>
      <c r="B17" s="24"/>
      <c r="C17" s="25">
        <f aca="true" t="shared" si="0" ref="C17:Y17">SUM(C6:C16)</f>
        <v>18136272</v>
      </c>
      <c r="D17" s="25">
        <f>SUM(D6:D16)</f>
        <v>0</v>
      </c>
      <c r="E17" s="26">
        <f t="shared" si="0"/>
        <v>20254521</v>
      </c>
      <c r="F17" s="27">
        <f t="shared" si="0"/>
        <v>3616000</v>
      </c>
      <c r="G17" s="27">
        <f t="shared" si="0"/>
        <v>98923452</v>
      </c>
      <c r="H17" s="27">
        <f t="shared" si="0"/>
        <v>-27825301</v>
      </c>
      <c r="I17" s="27">
        <f t="shared" si="0"/>
        <v>-23670446</v>
      </c>
      <c r="J17" s="27">
        <f t="shared" si="0"/>
        <v>47427705</v>
      </c>
      <c r="K17" s="27">
        <f t="shared" si="0"/>
        <v>-20642590</v>
      </c>
      <c r="L17" s="27">
        <f t="shared" si="0"/>
        <v>-26575763</v>
      </c>
      <c r="M17" s="27">
        <f t="shared" si="0"/>
        <v>81334115</v>
      </c>
      <c r="N17" s="27">
        <f t="shared" si="0"/>
        <v>34115762</v>
      </c>
      <c r="O17" s="27">
        <f t="shared" si="0"/>
        <v>-28096252</v>
      </c>
      <c r="P17" s="27">
        <f t="shared" si="0"/>
        <v>-21410025</v>
      </c>
      <c r="Q17" s="27">
        <f t="shared" si="0"/>
        <v>49306999</v>
      </c>
      <c r="R17" s="27">
        <f t="shared" si="0"/>
        <v>-199278</v>
      </c>
      <c r="S17" s="27">
        <f t="shared" si="0"/>
        <v>-22307716</v>
      </c>
      <c r="T17" s="27">
        <f t="shared" si="0"/>
        <v>-25108354</v>
      </c>
      <c r="U17" s="27">
        <f t="shared" si="0"/>
        <v>-30151639</v>
      </c>
      <c r="V17" s="27">
        <f t="shared" si="0"/>
        <v>-77567709</v>
      </c>
      <c r="W17" s="27">
        <f t="shared" si="0"/>
        <v>3776480</v>
      </c>
      <c r="X17" s="27">
        <f t="shared" si="0"/>
        <v>3616000</v>
      </c>
      <c r="Y17" s="27">
        <f t="shared" si="0"/>
        <v>160480</v>
      </c>
      <c r="Z17" s="28">
        <f>+IF(X17&lt;&gt;0,+(Y17/X17)*100,0)</f>
        <v>4.438053097345133</v>
      </c>
      <c r="AA17" s="29">
        <f>SUM(AA6:AA16)</f>
        <v>3616000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933874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-16652630</v>
      </c>
      <c r="D26" s="17"/>
      <c r="E26" s="18">
        <v>-2156000</v>
      </c>
      <c r="F26" s="19">
        <v>-2234000</v>
      </c>
      <c r="G26" s="19"/>
      <c r="H26" s="19">
        <v>-571799</v>
      </c>
      <c r="I26" s="19">
        <v>-73204</v>
      </c>
      <c r="J26" s="19">
        <v>-645003</v>
      </c>
      <c r="K26" s="19"/>
      <c r="L26" s="19">
        <v>-48200</v>
      </c>
      <c r="M26" s="19"/>
      <c r="N26" s="19">
        <v>-48200</v>
      </c>
      <c r="O26" s="19">
        <v>-223360</v>
      </c>
      <c r="P26" s="19"/>
      <c r="Q26" s="19"/>
      <c r="R26" s="19">
        <v>-223360</v>
      </c>
      <c r="S26" s="19">
        <v>-212904</v>
      </c>
      <c r="T26" s="19">
        <v>-10048</v>
      </c>
      <c r="U26" s="19"/>
      <c r="V26" s="19">
        <v>-222952</v>
      </c>
      <c r="W26" s="19">
        <v>-1139515</v>
      </c>
      <c r="X26" s="19">
        <v>-2234000</v>
      </c>
      <c r="Y26" s="19">
        <v>1094485</v>
      </c>
      <c r="Z26" s="20">
        <v>-48.99</v>
      </c>
      <c r="AA26" s="21">
        <v>-2234000</v>
      </c>
    </row>
    <row r="27" spans="1:27" ht="13.5">
      <c r="A27" s="23" t="s">
        <v>51</v>
      </c>
      <c r="B27" s="24"/>
      <c r="C27" s="25">
        <f aca="true" t="shared" si="1" ref="C27:Y27">SUM(C21:C26)</f>
        <v>-15718756</v>
      </c>
      <c r="D27" s="25">
        <f>SUM(D21:D26)</f>
        <v>0</v>
      </c>
      <c r="E27" s="26">
        <f t="shared" si="1"/>
        <v>-2156000</v>
      </c>
      <c r="F27" s="27">
        <f t="shared" si="1"/>
        <v>-2234000</v>
      </c>
      <c r="G27" s="27">
        <f t="shared" si="1"/>
        <v>0</v>
      </c>
      <c r="H27" s="27">
        <f t="shared" si="1"/>
        <v>-571799</v>
      </c>
      <c r="I27" s="27">
        <f t="shared" si="1"/>
        <v>-73204</v>
      </c>
      <c r="J27" s="27">
        <f t="shared" si="1"/>
        <v>-645003</v>
      </c>
      <c r="K27" s="27">
        <f t="shared" si="1"/>
        <v>0</v>
      </c>
      <c r="L27" s="27">
        <f t="shared" si="1"/>
        <v>-48200</v>
      </c>
      <c r="M27" s="27">
        <f t="shared" si="1"/>
        <v>0</v>
      </c>
      <c r="N27" s="27">
        <f t="shared" si="1"/>
        <v>-48200</v>
      </c>
      <c r="O27" s="27">
        <f t="shared" si="1"/>
        <v>-223360</v>
      </c>
      <c r="P27" s="27">
        <f t="shared" si="1"/>
        <v>0</v>
      </c>
      <c r="Q27" s="27">
        <f t="shared" si="1"/>
        <v>0</v>
      </c>
      <c r="R27" s="27">
        <f t="shared" si="1"/>
        <v>-223360</v>
      </c>
      <c r="S27" s="27">
        <f t="shared" si="1"/>
        <v>-212904</v>
      </c>
      <c r="T27" s="27">
        <f t="shared" si="1"/>
        <v>-10048</v>
      </c>
      <c r="U27" s="27">
        <f t="shared" si="1"/>
        <v>0</v>
      </c>
      <c r="V27" s="27">
        <f t="shared" si="1"/>
        <v>-222952</v>
      </c>
      <c r="W27" s="27">
        <f t="shared" si="1"/>
        <v>-1139515</v>
      </c>
      <c r="X27" s="27">
        <f t="shared" si="1"/>
        <v>-2234000</v>
      </c>
      <c r="Y27" s="27">
        <f t="shared" si="1"/>
        <v>1094485</v>
      </c>
      <c r="Z27" s="28">
        <f>+IF(X27&lt;&gt;0,+(Y27/X27)*100,0)</f>
        <v>-48.99216651745748</v>
      </c>
      <c r="AA27" s="29">
        <f>SUM(AA21:AA26)</f>
        <v>-2234000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2417516</v>
      </c>
      <c r="D38" s="31">
        <f>+D17+D27+D36</f>
        <v>0</v>
      </c>
      <c r="E38" s="32">
        <f t="shared" si="3"/>
        <v>18098521</v>
      </c>
      <c r="F38" s="33">
        <f t="shared" si="3"/>
        <v>1382000</v>
      </c>
      <c r="G38" s="33">
        <f t="shared" si="3"/>
        <v>98923452</v>
      </c>
      <c r="H38" s="33">
        <f t="shared" si="3"/>
        <v>-28397100</v>
      </c>
      <c r="I38" s="33">
        <f t="shared" si="3"/>
        <v>-23743650</v>
      </c>
      <c r="J38" s="33">
        <f t="shared" si="3"/>
        <v>46782702</v>
      </c>
      <c r="K38" s="33">
        <f t="shared" si="3"/>
        <v>-20642590</v>
      </c>
      <c r="L38" s="33">
        <f t="shared" si="3"/>
        <v>-26623963</v>
      </c>
      <c r="M38" s="33">
        <f t="shared" si="3"/>
        <v>81334115</v>
      </c>
      <c r="N38" s="33">
        <f t="shared" si="3"/>
        <v>34067562</v>
      </c>
      <c r="O38" s="33">
        <f t="shared" si="3"/>
        <v>-28319612</v>
      </c>
      <c r="P38" s="33">
        <f t="shared" si="3"/>
        <v>-21410025</v>
      </c>
      <c r="Q38" s="33">
        <f t="shared" si="3"/>
        <v>49306999</v>
      </c>
      <c r="R38" s="33">
        <f t="shared" si="3"/>
        <v>-422638</v>
      </c>
      <c r="S38" s="33">
        <f t="shared" si="3"/>
        <v>-22520620</v>
      </c>
      <c r="T38" s="33">
        <f t="shared" si="3"/>
        <v>-25118402</v>
      </c>
      <c r="U38" s="33">
        <f t="shared" si="3"/>
        <v>-30151639</v>
      </c>
      <c r="V38" s="33">
        <f t="shared" si="3"/>
        <v>-77790661</v>
      </c>
      <c r="W38" s="33">
        <f t="shared" si="3"/>
        <v>2636965</v>
      </c>
      <c r="X38" s="33">
        <f t="shared" si="3"/>
        <v>1382000</v>
      </c>
      <c r="Y38" s="33">
        <f t="shared" si="3"/>
        <v>1254965</v>
      </c>
      <c r="Z38" s="34">
        <f>+IF(X38&lt;&gt;0,+(Y38/X38)*100,0)</f>
        <v>90.80788712011577</v>
      </c>
      <c r="AA38" s="35">
        <f>+AA17+AA27+AA36</f>
        <v>1382000</v>
      </c>
    </row>
    <row r="39" spans="1:27" ht="13.5">
      <c r="A39" s="22" t="s">
        <v>59</v>
      </c>
      <c r="B39" s="16"/>
      <c r="C39" s="31">
        <v>164270</v>
      </c>
      <c r="D39" s="31"/>
      <c r="E39" s="32">
        <v>304000</v>
      </c>
      <c r="F39" s="33">
        <v>3983710</v>
      </c>
      <c r="G39" s="33">
        <v>2579582</v>
      </c>
      <c r="H39" s="33">
        <v>101503034</v>
      </c>
      <c r="I39" s="33">
        <v>73105934</v>
      </c>
      <c r="J39" s="33">
        <v>2579582</v>
      </c>
      <c r="K39" s="33">
        <v>49362284</v>
      </c>
      <c r="L39" s="33">
        <v>28719694</v>
      </c>
      <c r="M39" s="33">
        <v>2095731</v>
      </c>
      <c r="N39" s="33">
        <v>49362284</v>
      </c>
      <c r="O39" s="33">
        <v>83429846</v>
      </c>
      <c r="P39" s="33">
        <v>55110234</v>
      </c>
      <c r="Q39" s="33">
        <v>33700209</v>
      </c>
      <c r="R39" s="33">
        <v>83429846</v>
      </c>
      <c r="S39" s="33">
        <v>83007208</v>
      </c>
      <c r="T39" s="33">
        <v>60486588</v>
      </c>
      <c r="U39" s="33">
        <v>35368186</v>
      </c>
      <c r="V39" s="33">
        <v>83007208</v>
      </c>
      <c r="W39" s="33">
        <v>2579582</v>
      </c>
      <c r="X39" s="33">
        <v>3983710</v>
      </c>
      <c r="Y39" s="33">
        <v>-1404128</v>
      </c>
      <c r="Z39" s="34">
        <v>-35.25</v>
      </c>
      <c r="AA39" s="35">
        <v>3983710</v>
      </c>
    </row>
    <row r="40" spans="1:27" ht="13.5">
      <c r="A40" s="41" t="s">
        <v>60</v>
      </c>
      <c r="B40" s="42"/>
      <c r="C40" s="43">
        <v>2581786</v>
      </c>
      <c r="D40" s="43"/>
      <c r="E40" s="44">
        <v>18402521</v>
      </c>
      <c r="F40" s="45">
        <v>5365710</v>
      </c>
      <c r="G40" s="45">
        <v>101503034</v>
      </c>
      <c r="H40" s="45">
        <v>73105934</v>
      </c>
      <c r="I40" s="45">
        <v>49362284</v>
      </c>
      <c r="J40" s="45">
        <v>49362284</v>
      </c>
      <c r="K40" s="45">
        <v>28719694</v>
      </c>
      <c r="L40" s="45">
        <v>2095731</v>
      </c>
      <c r="M40" s="45">
        <v>83429846</v>
      </c>
      <c r="N40" s="45">
        <v>83429846</v>
      </c>
      <c r="O40" s="45">
        <v>55110234</v>
      </c>
      <c r="P40" s="45">
        <v>33700209</v>
      </c>
      <c r="Q40" s="45">
        <v>83007208</v>
      </c>
      <c r="R40" s="45">
        <v>55110234</v>
      </c>
      <c r="S40" s="45">
        <v>60486588</v>
      </c>
      <c r="T40" s="45">
        <v>35368186</v>
      </c>
      <c r="U40" s="45">
        <v>5216547</v>
      </c>
      <c r="V40" s="45">
        <v>5216547</v>
      </c>
      <c r="W40" s="45">
        <v>5216547</v>
      </c>
      <c r="X40" s="45">
        <v>5365710</v>
      </c>
      <c r="Y40" s="45">
        <v>-149163</v>
      </c>
      <c r="Z40" s="46">
        <v>-2.78</v>
      </c>
      <c r="AA40" s="47">
        <v>5365710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9500000</v>
      </c>
      <c r="F6" s="19">
        <v>9500000</v>
      </c>
      <c r="G6" s="19">
        <v>1216926</v>
      </c>
      <c r="H6" s="19">
        <v>246596</v>
      </c>
      <c r="I6" s="19">
        <v>699306</v>
      </c>
      <c r="J6" s="19">
        <v>2162828</v>
      </c>
      <c r="K6" s="19">
        <v>1760477</v>
      </c>
      <c r="L6" s="19">
        <v>25182</v>
      </c>
      <c r="M6" s="19">
        <v>23485</v>
      </c>
      <c r="N6" s="19">
        <v>1809144</v>
      </c>
      <c r="O6" s="19">
        <v>820026</v>
      </c>
      <c r="P6" s="19">
        <v>3721383</v>
      </c>
      <c r="Q6" s="19">
        <v>105928</v>
      </c>
      <c r="R6" s="19">
        <v>4647337</v>
      </c>
      <c r="S6" s="19">
        <v>2000</v>
      </c>
      <c r="T6" s="19">
        <v>8780225</v>
      </c>
      <c r="U6" s="19">
        <v>65794</v>
      </c>
      <c r="V6" s="19">
        <v>8848019</v>
      </c>
      <c r="W6" s="19">
        <v>17467328</v>
      </c>
      <c r="X6" s="19">
        <v>9500000</v>
      </c>
      <c r="Y6" s="19">
        <v>7967328</v>
      </c>
      <c r="Z6" s="20">
        <v>83.87</v>
      </c>
      <c r="AA6" s="21">
        <v>9500000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2927490</v>
      </c>
      <c r="F8" s="19">
        <v>24314470</v>
      </c>
      <c r="G8" s="19">
        <v>125956</v>
      </c>
      <c r="H8" s="19">
        <v>1173990</v>
      </c>
      <c r="I8" s="19">
        <v>97011</v>
      </c>
      <c r="J8" s="19">
        <v>1396957</v>
      </c>
      <c r="K8" s="19">
        <v>228001</v>
      </c>
      <c r="L8" s="19">
        <v>187306</v>
      </c>
      <c r="M8" s="19">
        <v>163866</v>
      </c>
      <c r="N8" s="19">
        <v>579173</v>
      </c>
      <c r="O8" s="19">
        <v>285818</v>
      </c>
      <c r="P8" s="19">
        <v>216623</v>
      </c>
      <c r="Q8" s="19">
        <v>299299</v>
      </c>
      <c r="R8" s="19">
        <v>801740</v>
      </c>
      <c r="S8" s="19">
        <v>130592</v>
      </c>
      <c r="T8" s="19">
        <v>168193</v>
      </c>
      <c r="U8" s="19">
        <v>129000</v>
      </c>
      <c r="V8" s="19">
        <v>427785</v>
      </c>
      <c r="W8" s="19">
        <v>3205655</v>
      </c>
      <c r="X8" s="19">
        <v>24314470</v>
      </c>
      <c r="Y8" s="19">
        <v>-21108815</v>
      </c>
      <c r="Z8" s="20">
        <v>-86.82</v>
      </c>
      <c r="AA8" s="21">
        <v>24314470</v>
      </c>
    </row>
    <row r="9" spans="1:27" ht="13.5">
      <c r="A9" s="22" t="s">
        <v>36</v>
      </c>
      <c r="B9" s="16"/>
      <c r="C9" s="17"/>
      <c r="D9" s="17"/>
      <c r="E9" s="18">
        <v>101869000</v>
      </c>
      <c r="F9" s="19">
        <v>101869000</v>
      </c>
      <c r="G9" s="19">
        <v>40359000</v>
      </c>
      <c r="H9" s="19">
        <v>2209273</v>
      </c>
      <c r="I9" s="19"/>
      <c r="J9" s="19">
        <v>42568273</v>
      </c>
      <c r="K9" s="19">
        <v>1017469</v>
      </c>
      <c r="L9" s="19">
        <v>779700</v>
      </c>
      <c r="M9" s="19">
        <v>33037000</v>
      </c>
      <c r="N9" s="19">
        <v>34834169</v>
      </c>
      <c r="O9" s="19"/>
      <c r="P9" s="19">
        <v>701500</v>
      </c>
      <c r="Q9" s="19">
        <v>24404000</v>
      </c>
      <c r="R9" s="19">
        <v>25105500</v>
      </c>
      <c r="S9" s="19">
        <v>51315</v>
      </c>
      <c r="T9" s="19"/>
      <c r="U9" s="19">
        <v>225000</v>
      </c>
      <c r="V9" s="19">
        <v>276315</v>
      </c>
      <c r="W9" s="19">
        <v>102784257</v>
      </c>
      <c r="X9" s="19">
        <v>101869000</v>
      </c>
      <c r="Y9" s="19">
        <v>915257</v>
      </c>
      <c r="Z9" s="20">
        <v>0.9</v>
      </c>
      <c r="AA9" s="21">
        <v>101869000</v>
      </c>
    </row>
    <row r="10" spans="1:27" ht="13.5">
      <c r="A10" s="22" t="s">
        <v>37</v>
      </c>
      <c r="B10" s="16"/>
      <c r="C10" s="17"/>
      <c r="D10" s="17"/>
      <c r="E10" s="18">
        <v>43059000</v>
      </c>
      <c r="F10" s="19">
        <v>58059000</v>
      </c>
      <c r="G10" s="19">
        <v>15690000</v>
      </c>
      <c r="H10" s="19"/>
      <c r="I10" s="19"/>
      <c r="J10" s="19">
        <v>15690000</v>
      </c>
      <c r="K10" s="19"/>
      <c r="L10" s="19"/>
      <c r="M10" s="19">
        <v>22369000</v>
      </c>
      <c r="N10" s="19">
        <v>22369000</v>
      </c>
      <c r="O10" s="19"/>
      <c r="P10" s="19"/>
      <c r="Q10" s="19">
        <v>20000000</v>
      </c>
      <c r="R10" s="19">
        <v>20000000</v>
      </c>
      <c r="S10" s="19"/>
      <c r="T10" s="19"/>
      <c r="U10" s="19"/>
      <c r="V10" s="19"/>
      <c r="W10" s="19">
        <v>58059000</v>
      </c>
      <c r="X10" s="19">
        <v>58059000</v>
      </c>
      <c r="Y10" s="19"/>
      <c r="Z10" s="20"/>
      <c r="AA10" s="21">
        <v>58059000</v>
      </c>
    </row>
    <row r="11" spans="1:27" ht="13.5">
      <c r="A11" s="22" t="s">
        <v>38</v>
      </c>
      <c r="B11" s="16"/>
      <c r="C11" s="17"/>
      <c r="D11" s="17"/>
      <c r="E11" s="18">
        <v>1599996</v>
      </c>
      <c r="F11" s="19">
        <v>1599996</v>
      </c>
      <c r="G11" s="19">
        <v>481266</v>
      </c>
      <c r="H11" s="19">
        <v>455658</v>
      </c>
      <c r="I11" s="19">
        <v>365593</v>
      </c>
      <c r="J11" s="19">
        <v>1302517</v>
      </c>
      <c r="K11" s="19">
        <v>298036</v>
      </c>
      <c r="L11" s="19">
        <v>219691</v>
      </c>
      <c r="M11" s="19">
        <v>200945</v>
      </c>
      <c r="N11" s="19">
        <v>718672</v>
      </c>
      <c r="O11" s="19">
        <v>499771</v>
      </c>
      <c r="P11" s="19">
        <v>251029</v>
      </c>
      <c r="Q11" s="19">
        <v>252799</v>
      </c>
      <c r="R11" s="19">
        <v>1003599</v>
      </c>
      <c r="S11" s="19">
        <v>154263</v>
      </c>
      <c r="T11" s="19">
        <v>106949</v>
      </c>
      <c r="U11" s="19">
        <v>835358</v>
      </c>
      <c r="V11" s="19">
        <v>1096570</v>
      </c>
      <c r="W11" s="19">
        <v>4121358</v>
      </c>
      <c r="X11" s="19">
        <v>1599996</v>
      </c>
      <c r="Y11" s="19">
        <v>2521362</v>
      </c>
      <c r="Z11" s="20">
        <v>157.59</v>
      </c>
      <c r="AA11" s="21">
        <v>1599996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-96718958</v>
      </c>
      <c r="F14" s="19">
        <v>-118316071</v>
      </c>
      <c r="G14" s="19">
        <v>-9001907</v>
      </c>
      <c r="H14" s="19">
        <v>-9217915</v>
      </c>
      <c r="I14" s="19">
        <v>-12406983</v>
      </c>
      <c r="J14" s="19">
        <v>-30626805</v>
      </c>
      <c r="K14" s="19">
        <v>-11871933</v>
      </c>
      <c r="L14" s="19">
        <v>-12925368</v>
      </c>
      <c r="M14" s="19">
        <v>-9798206</v>
      </c>
      <c r="N14" s="19">
        <v>-34595507</v>
      </c>
      <c r="O14" s="19">
        <v>-9297842</v>
      </c>
      <c r="P14" s="19">
        <v>-8871184</v>
      </c>
      <c r="Q14" s="19">
        <v>-11464477</v>
      </c>
      <c r="R14" s="19">
        <v>-29633503</v>
      </c>
      <c r="S14" s="19">
        <v>-8346578</v>
      </c>
      <c r="T14" s="19">
        <v>-10848979</v>
      </c>
      <c r="U14" s="19">
        <v>-12300001</v>
      </c>
      <c r="V14" s="19">
        <v>-31495558</v>
      </c>
      <c r="W14" s="19">
        <v>-126351373</v>
      </c>
      <c r="X14" s="19">
        <v>-118316071</v>
      </c>
      <c r="Y14" s="19">
        <v>-8035302</v>
      </c>
      <c r="Z14" s="20">
        <v>6.79</v>
      </c>
      <c r="AA14" s="21">
        <v>-118316071</v>
      </c>
    </row>
    <row r="15" spans="1:27" ht="13.5">
      <c r="A15" s="22" t="s">
        <v>42</v>
      </c>
      <c r="B15" s="16"/>
      <c r="C15" s="17"/>
      <c r="D15" s="17"/>
      <c r="E15" s="18">
        <v>-2696522</v>
      </c>
      <c r="F15" s="19"/>
      <c r="G15" s="19">
        <v>-11329</v>
      </c>
      <c r="H15" s="19">
        <v>-614543</v>
      </c>
      <c r="I15" s="19">
        <v>-4489</v>
      </c>
      <c r="J15" s="19">
        <v>-630361</v>
      </c>
      <c r="K15" s="19">
        <v>-19843</v>
      </c>
      <c r="L15" s="19">
        <v>-4970</v>
      </c>
      <c r="M15" s="19">
        <v>-835622</v>
      </c>
      <c r="N15" s="19">
        <v>-860435</v>
      </c>
      <c r="O15" s="19">
        <v>-4936</v>
      </c>
      <c r="P15" s="19">
        <v>-6016</v>
      </c>
      <c r="Q15" s="19">
        <v>-654417</v>
      </c>
      <c r="R15" s="19">
        <v>-665369</v>
      </c>
      <c r="S15" s="19">
        <v>-7045</v>
      </c>
      <c r="T15" s="19">
        <v>-18753</v>
      </c>
      <c r="U15" s="19">
        <v>-6312</v>
      </c>
      <c r="V15" s="19">
        <v>-32110</v>
      </c>
      <c r="W15" s="19">
        <v>-2188275</v>
      </c>
      <c r="X15" s="19"/>
      <c r="Y15" s="19">
        <v>-2188275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-4749996</v>
      </c>
      <c r="F16" s="19">
        <v>-5539998</v>
      </c>
      <c r="G16" s="19">
        <v>-104633</v>
      </c>
      <c r="H16" s="19">
        <v>-788480</v>
      </c>
      <c r="I16" s="19">
        <v>-837323</v>
      </c>
      <c r="J16" s="19">
        <v>-1730436</v>
      </c>
      <c r="K16" s="19">
        <v>-298926</v>
      </c>
      <c r="L16" s="19">
        <v>-355735</v>
      </c>
      <c r="M16" s="19">
        <v>-296994</v>
      </c>
      <c r="N16" s="19">
        <v>-951655</v>
      </c>
      <c r="O16" s="19">
        <v>-300073</v>
      </c>
      <c r="P16" s="19">
        <v>-225484</v>
      </c>
      <c r="Q16" s="19">
        <v>-223763</v>
      </c>
      <c r="R16" s="19">
        <v>-749320</v>
      </c>
      <c r="S16" s="19">
        <v>-225440</v>
      </c>
      <c r="T16" s="19">
        <v>-234689</v>
      </c>
      <c r="U16" s="19">
        <v>-215045</v>
      </c>
      <c r="V16" s="19">
        <v>-675174</v>
      </c>
      <c r="W16" s="19">
        <v>-4106585</v>
      </c>
      <c r="X16" s="19">
        <v>-5539998</v>
      </c>
      <c r="Y16" s="19">
        <v>1433413</v>
      </c>
      <c r="Z16" s="20">
        <v>-25.87</v>
      </c>
      <c r="AA16" s="21">
        <v>-5539998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54790010</v>
      </c>
      <c r="F17" s="27">
        <f t="shared" si="0"/>
        <v>71486397</v>
      </c>
      <c r="G17" s="27">
        <f t="shared" si="0"/>
        <v>48755279</v>
      </c>
      <c r="H17" s="27">
        <f t="shared" si="0"/>
        <v>-6535421</v>
      </c>
      <c r="I17" s="27">
        <f t="shared" si="0"/>
        <v>-12086885</v>
      </c>
      <c r="J17" s="27">
        <f t="shared" si="0"/>
        <v>30132973</v>
      </c>
      <c r="K17" s="27">
        <f t="shared" si="0"/>
        <v>-8886719</v>
      </c>
      <c r="L17" s="27">
        <f t="shared" si="0"/>
        <v>-12074194</v>
      </c>
      <c r="M17" s="27">
        <f t="shared" si="0"/>
        <v>44863474</v>
      </c>
      <c r="N17" s="27">
        <f t="shared" si="0"/>
        <v>23902561</v>
      </c>
      <c r="O17" s="27">
        <f t="shared" si="0"/>
        <v>-7997236</v>
      </c>
      <c r="P17" s="27">
        <f t="shared" si="0"/>
        <v>-4212149</v>
      </c>
      <c r="Q17" s="27">
        <f t="shared" si="0"/>
        <v>32719369</v>
      </c>
      <c r="R17" s="27">
        <f t="shared" si="0"/>
        <v>20509984</v>
      </c>
      <c r="S17" s="27">
        <f t="shared" si="0"/>
        <v>-8240893</v>
      </c>
      <c r="T17" s="27">
        <f t="shared" si="0"/>
        <v>-2047054</v>
      </c>
      <c r="U17" s="27">
        <f t="shared" si="0"/>
        <v>-11266206</v>
      </c>
      <c r="V17" s="27">
        <f t="shared" si="0"/>
        <v>-21554153</v>
      </c>
      <c r="W17" s="27">
        <f t="shared" si="0"/>
        <v>52991365</v>
      </c>
      <c r="X17" s="27">
        <f t="shared" si="0"/>
        <v>71486397</v>
      </c>
      <c r="Y17" s="27">
        <f t="shared" si="0"/>
        <v>-18495032</v>
      </c>
      <c r="Z17" s="28">
        <f>+IF(X17&lt;&gt;0,+(Y17/X17)*100,0)</f>
        <v>-25.872099834602096</v>
      </c>
      <c r="AA17" s="29">
        <f>SUM(AA6:AA16)</f>
        <v>71486397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-27584765</v>
      </c>
      <c r="F26" s="19">
        <v>-64808000</v>
      </c>
      <c r="G26" s="19">
        <v>-6490417</v>
      </c>
      <c r="H26" s="19">
        <v>-3450144</v>
      </c>
      <c r="I26" s="19">
        <v>-7989017</v>
      </c>
      <c r="J26" s="19">
        <v>-17929578</v>
      </c>
      <c r="K26" s="19">
        <v>-4766653</v>
      </c>
      <c r="L26" s="19">
        <v>-6038401</v>
      </c>
      <c r="M26" s="19">
        <v>-4892858</v>
      </c>
      <c r="N26" s="19">
        <v>-15697912</v>
      </c>
      <c r="O26" s="19"/>
      <c r="P26" s="19">
        <v>-703928</v>
      </c>
      <c r="Q26" s="19">
        <v>-3206684</v>
      </c>
      <c r="R26" s="19">
        <v>-3910612</v>
      </c>
      <c r="S26" s="19">
        <v>-7015191</v>
      </c>
      <c r="T26" s="19">
        <v>-1898657</v>
      </c>
      <c r="U26" s="19">
        <v>-5768402</v>
      </c>
      <c r="V26" s="19">
        <v>-14682250</v>
      </c>
      <c r="W26" s="19">
        <v>-52220352</v>
      </c>
      <c r="X26" s="19">
        <v>-64808000</v>
      </c>
      <c r="Y26" s="19">
        <v>12587648</v>
      </c>
      <c r="Z26" s="20">
        <v>-19.42</v>
      </c>
      <c r="AA26" s="21">
        <v>-64808000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-27584765</v>
      </c>
      <c r="F27" s="27">
        <f t="shared" si="1"/>
        <v>-64808000</v>
      </c>
      <c r="G27" s="27">
        <f t="shared" si="1"/>
        <v>-6490417</v>
      </c>
      <c r="H27" s="27">
        <f t="shared" si="1"/>
        <v>-3450144</v>
      </c>
      <c r="I27" s="27">
        <f t="shared" si="1"/>
        <v>-7989017</v>
      </c>
      <c r="J27" s="27">
        <f t="shared" si="1"/>
        <v>-17929578</v>
      </c>
      <c r="K27" s="27">
        <f t="shared" si="1"/>
        <v>-4766653</v>
      </c>
      <c r="L27" s="27">
        <f t="shared" si="1"/>
        <v>-6038401</v>
      </c>
      <c r="M27" s="27">
        <f t="shared" si="1"/>
        <v>-4892858</v>
      </c>
      <c r="N27" s="27">
        <f t="shared" si="1"/>
        <v>-15697912</v>
      </c>
      <c r="O27" s="27">
        <f t="shared" si="1"/>
        <v>0</v>
      </c>
      <c r="P27" s="27">
        <f t="shared" si="1"/>
        <v>-703928</v>
      </c>
      <c r="Q27" s="27">
        <f t="shared" si="1"/>
        <v>-3206684</v>
      </c>
      <c r="R27" s="27">
        <f t="shared" si="1"/>
        <v>-3910612</v>
      </c>
      <c r="S27" s="27">
        <f t="shared" si="1"/>
        <v>-7015191</v>
      </c>
      <c r="T27" s="27">
        <f t="shared" si="1"/>
        <v>-1898657</v>
      </c>
      <c r="U27" s="27">
        <f t="shared" si="1"/>
        <v>-5768402</v>
      </c>
      <c r="V27" s="27">
        <f t="shared" si="1"/>
        <v>-14682250</v>
      </c>
      <c r="W27" s="27">
        <f t="shared" si="1"/>
        <v>-52220352</v>
      </c>
      <c r="X27" s="27">
        <f t="shared" si="1"/>
        <v>-64808000</v>
      </c>
      <c r="Y27" s="27">
        <f t="shared" si="1"/>
        <v>12587648</v>
      </c>
      <c r="Z27" s="28">
        <f>+IF(X27&lt;&gt;0,+(Y27/X27)*100,0)</f>
        <v>-19.422984816689297</v>
      </c>
      <c r="AA27" s="29">
        <f>SUM(AA21:AA26)</f>
        <v>-64808000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-17694235</v>
      </c>
      <c r="F35" s="19">
        <v>-17694235</v>
      </c>
      <c r="G35" s="19"/>
      <c r="H35" s="19">
        <v>-7574217</v>
      </c>
      <c r="I35" s="19"/>
      <c r="J35" s="19">
        <v>-7574217</v>
      </c>
      <c r="K35" s="19"/>
      <c r="L35" s="19"/>
      <c r="M35" s="19">
        <v>-7077694</v>
      </c>
      <c r="N35" s="19">
        <v>-7077694</v>
      </c>
      <c r="O35" s="19"/>
      <c r="P35" s="19"/>
      <c r="Q35" s="19">
        <v>-3658884</v>
      </c>
      <c r="R35" s="19">
        <v>-3658884</v>
      </c>
      <c r="S35" s="19"/>
      <c r="T35" s="19"/>
      <c r="U35" s="19"/>
      <c r="V35" s="19"/>
      <c r="W35" s="19">
        <v>-18310795</v>
      </c>
      <c r="X35" s="19">
        <v>-17694235</v>
      </c>
      <c r="Y35" s="19">
        <v>-616560</v>
      </c>
      <c r="Z35" s="20">
        <v>3.48</v>
      </c>
      <c r="AA35" s="21">
        <v>-17694235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-17694235</v>
      </c>
      <c r="F36" s="27">
        <f t="shared" si="2"/>
        <v>-17694235</v>
      </c>
      <c r="G36" s="27">
        <f t="shared" si="2"/>
        <v>0</v>
      </c>
      <c r="H36" s="27">
        <f t="shared" si="2"/>
        <v>-7574217</v>
      </c>
      <c r="I36" s="27">
        <f t="shared" si="2"/>
        <v>0</v>
      </c>
      <c r="J36" s="27">
        <f t="shared" si="2"/>
        <v>-7574217</v>
      </c>
      <c r="K36" s="27">
        <f t="shared" si="2"/>
        <v>0</v>
      </c>
      <c r="L36" s="27">
        <f t="shared" si="2"/>
        <v>0</v>
      </c>
      <c r="M36" s="27">
        <f t="shared" si="2"/>
        <v>-7077694</v>
      </c>
      <c r="N36" s="27">
        <f t="shared" si="2"/>
        <v>-7077694</v>
      </c>
      <c r="O36" s="27">
        <f t="shared" si="2"/>
        <v>0</v>
      </c>
      <c r="P36" s="27">
        <f t="shared" si="2"/>
        <v>0</v>
      </c>
      <c r="Q36" s="27">
        <f t="shared" si="2"/>
        <v>-3658884</v>
      </c>
      <c r="R36" s="27">
        <f t="shared" si="2"/>
        <v>-3658884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-18310795</v>
      </c>
      <c r="X36" s="27">
        <f t="shared" si="2"/>
        <v>-17694235</v>
      </c>
      <c r="Y36" s="27">
        <f t="shared" si="2"/>
        <v>-616560</v>
      </c>
      <c r="Z36" s="28">
        <f>+IF(X36&lt;&gt;0,+(Y36/X36)*100,0)</f>
        <v>3.4845247618786575</v>
      </c>
      <c r="AA36" s="29">
        <f>SUM(AA31:AA35)</f>
        <v>-17694235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9511010</v>
      </c>
      <c r="F38" s="33">
        <f t="shared" si="3"/>
        <v>-11015838</v>
      </c>
      <c r="G38" s="33">
        <f t="shared" si="3"/>
        <v>42264862</v>
      </c>
      <c r="H38" s="33">
        <f t="shared" si="3"/>
        <v>-17559782</v>
      </c>
      <c r="I38" s="33">
        <f t="shared" si="3"/>
        <v>-20075902</v>
      </c>
      <c r="J38" s="33">
        <f t="shared" si="3"/>
        <v>4629178</v>
      </c>
      <c r="K38" s="33">
        <f t="shared" si="3"/>
        <v>-13653372</v>
      </c>
      <c r="L38" s="33">
        <f t="shared" si="3"/>
        <v>-18112595</v>
      </c>
      <c r="M38" s="33">
        <f t="shared" si="3"/>
        <v>32892922</v>
      </c>
      <c r="N38" s="33">
        <f t="shared" si="3"/>
        <v>1126955</v>
      </c>
      <c r="O38" s="33">
        <f t="shared" si="3"/>
        <v>-7997236</v>
      </c>
      <c r="P38" s="33">
        <f t="shared" si="3"/>
        <v>-4916077</v>
      </c>
      <c r="Q38" s="33">
        <f t="shared" si="3"/>
        <v>25853801</v>
      </c>
      <c r="R38" s="33">
        <f t="shared" si="3"/>
        <v>12940488</v>
      </c>
      <c r="S38" s="33">
        <f t="shared" si="3"/>
        <v>-15256084</v>
      </c>
      <c r="T38" s="33">
        <f t="shared" si="3"/>
        <v>-3945711</v>
      </c>
      <c r="U38" s="33">
        <f t="shared" si="3"/>
        <v>-17034608</v>
      </c>
      <c r="V38" s="33">
        <f t="shared" si="3"/>
        <v>-36236403</v>
      </c>
      <c r="W38" s="33">
        <f t="shared" si="3"/>
        <v>-17539782</v>
      </c>
      <c r="X38" s="33">
        <f t="shared" si="3"/>
        <v>-11015838</v>
      </c>
      <c r="Y38" s="33">
        <f t="shared" si="3"/>
        <v>-6523944</v>
      </c>
      <c r="Z38" s="34">
        <f>+IF(X38&lt;&gt;0,+(Y38/X38)*100,0)</f>
        <v>59.22331101819035</v>
      </c>
      <c r="AA38" s="35">
        <f>+AA17+AA27+AA36</f>
        <v>-11015838</v>
      </c>
    </row>
    <row r="39" spans="1:27" ht="13.5">
      <c r="A39" s="22" t="s">
        <v>59</v>
      </c>
      <c r="B39" s="16"/>
      <c r="C39" s="31"/>
      <c r="D39" s="31"/>
      <c r="E39" s="32">
        <v>24500000</v>
      </c>
      <c r="F39" s="33">
        <v>24500000</v>
      </c>
      <c r="G39" s="33">
        <v>58728674</v>
      </c>
      <c r="H39" s="33">
        <v>100993536</v>
      </c>
      <c r="I39" s="33">
        <v>83433754</v>
      </c>
      <c r="J39" s="33">
        <v>58728674</v>
      </c>
      <c r="K39" s="33">
        <v>63357852</v>
      </c>
      <c r="L39" s="33">
        <v>49704480</v>
      </c>
      <c r="M39" s="33">
        <v>31591885</v>
      </c>
      <c r="N39" s="33">
        <v>63357852</v>
      </c>
      <c r="O39" s="33">
        <v>64484807</v>
      </c>
      <c r="P39" s="33">
        <v>56487571</v>
      </c>
      <c r="Q39" s="33">
        <v>51571494</v>
      </c>
      <c r="R39" s="33">
        <v>64484807</v>
      </c>
      <c r="S39" s="33">
        <v>77425295</v>
      </c>
      <c r="T39" s="33">
        <v>62169211</v>
      </c>
      <c r="U39" s="33">
        <v>58223500</v>
      </c>
      <c r="V39" s="33">
        <v>77425295</v>
      </c>
      <c r="W39" s="33">
        <v>58728674</v>
      </c>
      <c r="X39" s="33">
        <v>24500000</v>
      </c>
      <c r="Y39" s="33">
        <v>34228674</v>
      </c>
      <c r="Z39" s="34">
        <v>139.71</v>
      </c>
      <c r="AA39" s="35">
        <v>24500000</v>
      </c>
    </row>
    <row r="40" spans="1:27" ht="13.5">
      <c r="A40" s="41" t="s">
        <v>60</v>
      </c>
      <c r="B40" s="42"/>
      <c r="C40" s="43"/>
      <c r="D40" s="43"/>
      <c r="E40" s="44">
        <v>34011010</v>
      </c>
      <c r="F40" s="45">
        <v>13484162</v>
      </c>
      <c r="G40" s="45">
        <v>100993536</v>
      </c>
      <c r="H40" s="45">
        <v>83433754</v>
      </c>
      <c r="I40" s="45">
        <v>63357852</v>
      </c>
      <c r="J40" s="45">
        <v>63357852</v>
      </c>
      <c r="K40" s="45">
        <v>49704480</v>
      </c>
      <c r="L40" s="45">
        <v>31591885</v>
      </c>
      <c r="M40" s="45">
        <v>64484807</v>
      </c>
      <c r="N40" s="45">
        <v>64484807</v>
      </c>
      <c r="O40" s="45">
        <v>56487571</v>
      </c>
      <c r="P40" s="45">
        <v>51571494</v>
      </c>
      <c r="Q40" s="45">
        <v>77425295</v>
      </c>
      <c r="R40" s="45">
        <v>56487571</v>
      </c>
      <c r="S40" s="45">
        <v>62169211</v>
      </c>
      <c r="T40" s="45">
        <v>58223500</v>
      </c>
      <c r="U40" s="45">
        <v>41188892</v>
      </c>
      <c r="V40" s="45">
        <v>41188892</v>
      </c>
      <c r="W40" s="45">
        <v>41188892</v>
      </c>
      <c r="X40" s="45">
        <v>13484162</v>
      </c>
      <c r="Y40" s="45">
        <v>27704730</v>
      </c>
      <c r="Z40" s="46">
        <v>205.46</v>
      </c>
      <c r="AA40" s="47">
        <v>13484162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15462252</v>
      </c>
      <c r="D6" s="17"/>
      <c r="E6" s="18">
        <v>7727639</v>
      </c>
      <c r="F6" s="19">
        <v>7727639</v>
      </c>
      <c r="G6" s="19">
        <v>375718</v>
      </c>
      <c r="H6" s="19">
        <v>284072</v>
      </c>
      <c r="I6" s="19">
        <v>238162</v>
      </c>
      <c r="J6" s="19">
        <v>897952</v>
      </c>
      <c r="K6" s="19">
        <v>263528</v>
      </c>
      <c r="L6" s="19">
        <v>347060</v>
      </c>
      <c r="M6" s="19">
        <v>281523</v>
      </c>
      <c r="N6" s="19">
        <v>892111</v>
      </c>
      <c r="O6" s="19">
        <v>276246</v>
      </c>
      <c r="P6" s="19">
        <v>796429</v>
      </c>
      <c r="Q6" s="19">
        <v>312857</v>
      </c>
      <c r="R6" s="19">
        <v>1385532</v>
      </c>
      <c r="S6" s="19">
        <v>142669</v>
      </c>
      <c r="T6" s="19"/>
      <c r="U6" s="19"/>
      <c r="V6" s="19">
        <v>142669</v>
      </c>
      <c r="W6" s="19">
        <v>3318264</v>
      </c>
      <c r="X6" s="19">
        <v>7727639</v>
      </c>
      <c r="Y6" s="19">
        <v>-4409375</v>
      </c>
      <c r="Z6" s="20">
        <v>-57.06</v>
      </c>
      <c r="AA6" s="21">
        <v>7727639</v>
      </c>
    </row>
    <row r="7" spans="1:27" ht="13.5">
      <c r="A7" s="22" t="s">
        <v>34</v>
      </c>
      <c r="B7" s="16"/>
      <c r="C7" s="17">
        <v>22091905</v>
      </c>
      <c r="D7" s="17"/>
      <c r="E7" s="18">
        <v>43021211</v>
      </c>
      <c r="F7" s="19">
        <v>43021211</v>
      </c>
      <c r="G7" s="19">
        <v>3916984</v>
      </c>
      <c r="H7" s="19">
        <v>2969065</v>
      </c>
      <c r="I7" s="19">
        <v>3076977</v>
      </c>
      <c r="J7" s="19">
        <v>9963026</v>
      </c>
      <c r="K7" s="19">
        <v>2937964</v>
      </c>
      <c r="L7" s="19">
        <v>1765014</v>
      </c>
      <c r="M7" s="19">
        <v>2698400</v>
      </c>
      <c r="N7" s="19">
        <v>7401378</v>
      </c>
      <c r="O7" s="19">
        <v>2501893</v>
      </c>
      <c r="P7" s="19">
        <v>2338592</v>
      </c>
      <c r="Q7" s="19">
        <v>3032072</v>
      </c>
      <c r="R7" s="19">
        <v>7872557</v>
      </c>
      <c r="S7" s="19">
        <v>2050554</v>
      </c>
      <c r="T7" s="19"/>
      <c r="U7" s="19"/>
      <c r="V7" s="19">
        <v>2050554</v>
      </c>
      <c r="W7" s="19">
        <v>27287515</v>
      </c>
      <c r="X7" s="19">
        <v>43021211</v>
      </c>
      <c r="Y7" s="19">
        <v>-15733696</v>
      </c>
      <c r="Z7" s="20">
        <v>-36.57</v>
      </c>
      <c r="AA7" s="21">
        <v>43021211</v>
      </c>
    </row>
    <row r="8" spans="1:27" ht="13.5">
      <c r="A8" s="22" t="s">
        <v>35</v>
      </c>
      <c r="B8" s="16"/>
      <c r="C8" s="17"/>
      <c r="D8" s="17"/>
      <c r="E8" s="18">
        <v>3945668</v>
      </c>
      <c r="F8" s="19">
        <v>3945668</v>
      </c>
      <c r="G8" s="19">
        <v>335405</v>
      </c>
      <c r="H8" s="19">
        <v>175344</v>
      </c>
      <c r="I8" s="19">
        <v>886712</v>
      </c>
      <c r="J8" s="19">
        <v>1397461</v>
      </c>
      <c r="K8" s="19">
        <v>1822317</v>
      </c>
      <c r="L8" s="19">
        <v>1985744</v>
      </c>
      <c r="M8" s="19">
        <v>481443</v>
      </c>
      <c r="N8" s="19">
        <v>4289504</v>
      </c>
      <c r="O8" s="19">
        <v>919170</v>
      </c>
      <c r="P8" s="19">
        <v>883800</v>
      </c>
      <c r="Q8" s="19">
        <v>918984</v>
      </c>
      <c r="R8" s="19">
        <v>2721954</v>
      </c>
      <c r="S8" s="19">
        <v>3918750</v>
      </c>
      <c r="T8" s="19"/>
      <c r="U8" s="19"/>
      <c r="V8" s="19">
        <v>3918750</v>
      </c>
      <c r="W8" s="19">
        <v>12327669</v>
      </c>
      <c r="X8" s="19">
        <v>3945668</v>
      </c>
      <c r="Y8" s="19">
        <v>8382001</v>
      </c>
      <c r="Z8" s="20">
        <v>212.44</v>
      </c>
      <c r="AA8" s="21">
        <v>3945668</v>
      </c>
    </row>
    <row r="9" spans="1:27" ht="13.5">
      <c r="A9" s="22" t="s">
        <v>36</v>
      </c>
      <c r="B9" s="16"/>
      <c r="C9" s="17">
        <v>86179800</v>
      </c>
      <c r="D9" s="17"/>
      <c r="E9" s="18">
        <v>89027000</v>
      </c>
      <c r="F9" s="19">
        <v>89027000</v>
      </c>
      <c r="G9" s="19">
        <v>35713000</v>
      </c>
      <c r="H9" s="19">
        <v>2343000</v>
      </c>
      <c r="I9" s="19"/>
      <c r="J9" s="19">
        <v>38056000</v>
      </c>
      <c r="K9" s="19"/>
      <c r="L9" s="19">
        <v>599000</v>
      </c>
      <c r="M9" s="19">
        <v>17731000</v>
      </c>
      <c r="N9" s="19">
        <v>18330000</v>
      </c>
      <c r="O9" s="19"/>
      <c r="P9" s="19">
        <v>398000</v>
      </c>
      <c r="Q9" s="19">
        <v>21788000</v>
      </c>
      <c r="R9" s="19">
        <v>22186000</v>
      </c>
      <c r="S9" s="19"/>
      <c r="T9" s="19"/>
      <c r="U9" s="19"/>
      <c r="V9" s="19"/>
      <c r="W9" s="19">
        <v>78572000</v>
      </c>
      <c r="X9" s="19">
        <v>89027000</v>
      </c>
      <c r="Y9" s="19">
        <v>-10455000</v>
      </c>
      <c r="Z9" s="20">
        <v>-11.74</v>
      </c>
      <c r="AA9" s="21">
        <v>89027000</v>
      </c>
    </row>
    <row r="10" spans="1:27" ht="13.5">
      <c r="A10" s="22" t="s">
        <v>37</v>
      </c>
      <c r="B10" s="16"/>
      <c r="C10" s="17">
        <v>24157000</v>
      </c>
      <c r="D10" s="17"/>
      <c r="E10" s="18">
        <v>30739000</v>
      </c>
      <c r="F10" s="19">
        <v>30739000</v>
      </c>
      <c r="G10" s="19">
        <v>14898000</v>
      </c>
      <c r="H10" s="19"/>
      <c r="I10" s="19"/>
      <c r="J10" s="19">
        <v>14898000</v>
      </c>
      <c r="K10" s="19"/>
      <c r="L10" s="19">
        <v>500000</v>
      </c>
      <c r="M10" s="19">
        <v>9140000</v>
      </c>
      <c r="N10" s="19">
        <v>9640000</v>
      </c>
      <c r="O10" s="19">
        <v>500000</v>
      </c>
      <c r="P10" s="19"/>
      <c r="Q10" s="19">
        <v>5701000</v>
      </c>
      <c r="R10" s="19">
        <v>6201000</v>
      </c>
      <c r="S10" s="19"/>
      <c r="T10" s="19"/>
      <c r="U10" s="19"/>
      <c r="V10" s="19"/>
      <c r="W10" s="19">
        <v>30739000</v>
      </c>
      <c r="X10" s="19">
        <v>30739000</v>
      </c>
      <c r="Y10" s="19"/>
      <c r="Z10" s="20"/>
      <c r="AA10" s="21">
        <v>30739000</v>
      </c>
    </row>
    <row r="11" spans="1:27" ht="13.5">
      <c r="A11" s="22" t="s">
        <v>38</v>
      </c>
      <c r="B11" s="16"/>
      <c r="C11" s="17">
        <v>318248</v>
      </c>
      <c r="D11" s="17"/>
      <c r="E11" s="18">
        <v>30168</v>
      </c>
      <c r="F11" s="19">
        <v>30168</v>
      </c>
      <c r="G11" s="19">
        <v>32557</v>
      </c>
      <c r="H11" s="19">
        <v>32557</v>
      </c>
      <c r="I11" s="19"/>
      <c r="J11" s="19">
        <v>65114</v>
      </c>
      <c r="K11" s="19"/>
      <c r="L11" s="19"/>
      <c r="M11" s="19">
        <v>44670</v>
      </c>
      <c r="N11" s="19">
        <v>44670</v>
      </c>
      <c r="O11" s="19">
        <v>24700</v>
      </c>
      <c r="P11" s="19">
        <v>5258</v>
      </c>
      <c r="Q11" s="19">
        <v>9696</v>
      </c>
      <c r="R11" s="19">
        <v>39654</v>
      </c>
      <c r="S11" s="19">
        <v>3716</v>
      </c>
      <c r="T11" s="19"/>
      <c r="U11" s="19"/>
      <c r="V11" s="19">
        <v>3716</v>
      </c>
      <c r="W11" s="19">
        <v>153154</v>
      </c>
      <c r="X11" s="19">
        <v>30168</v>
      </c>
      <c r="Y11" s="19">
        <v>122986</v>
      </c>
      <c r="Z11" s="20">
        <v>407.67</v>
      </c>
      <c r="AA11" s="21">
        <v>30168</v>
      </c>
    </row>
    <row r="12" spans="1:27" ht="13.5">
      <c r="A12" s="22" t="s">
        <v>39</v>
      </c>
      <c r="B12" s="16"/>
      <c r="C12" s="17">
        <v>9515</v>
      </c>
      <c r="D12" s="17"/>
      <c r="E12" s="18"/>
      <c r="F12" s="19"/>
      <c r="G12" s="19"/>
      <c r="H12" s="19"/>
      <c r="I12" s="19">
        <v>15169</v>
      </c>
      <c r="J12" s="19">
        <v>15169</v>
      </c>
      <c r="K12" s="19">
        <v>2330</v>
      </c>
      <c r="L12" s="19">
        <v>2044</v>
      </c>
      <c r="M12" s="19"/>
      <c r="N12" s="19">
        <v>4374</v>
      </c>
      <c r="O12" s="19"/>
      <c r="P12" s="19"/>
      <c r="Q12" s="19"/>
      <c r="R12" s="19"/>
      <c r="S12" s="19"/>
      <c r="T12" s="19"/>
      <c r="U12" s="19"/>
      <c r="V12" s="19"/>
      <c r="W12" s="19">
        <v>19543</v>
      </c>
      <c r="X12" s="19"/>
      <c r="Y12" s="19">
        <v>19543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-159603096</v>
      </c>
      <c r="D14" s="17"/>
      <c r="E14" s="18">
        <v>-146785957</v>
      </c>
      <c r="F14" s="19">
        <v>-146785957</v>
      </c>
      <c r="G14" s="19">
        <v>-29984902</v>
      </c>
      <c r="H14" s="19">
        <v>-13332915</v>
      </c>
      <c r="I14" s="19">
        <v>-10809139</v>
      </c>
      <c r="J14" s="19">
        <v>-54126956</v>
      </c>
      <c r="K14" s="19">
        <v>-5811015</v>
      </c>
      <c r="L14" s="19">
        <v>-4789045</v>
      </c>
      <c r="M14" s="19">
        <v>-15363480</v>
      </c>
      <c r="N14" s="19">
        <v>-25963540</v>
      </c>
      <c r="O14" s="19">
        <v>-9906926</v>
      </c>
      <c r="P14" s="19">
        <v>-5506217</v>
      </c>
      <c r="Q14" s="19">
        <v>-25900698</v>
      </c>
      <c r="R14" s="19">
        <v>-41313841</v>
      </c>
      <c r="S14" s="19">
        <v>-5885691</v>
      </c>
      <c r="T14" s="19"/>
      <c r="U14" s="19"/>
      <c r="V14" s="19">
        <v>-5885691</v>
      </c>
      <c r="W14" s="19">
        <v>-127290028</v>
      </c>
      <c r="X14" s="19">
        <v>-146785957</v>
      </c>
      <c r="Y14" s="19">
        <v>19495929</v>
      </c>
      <c r="Z14" s="20">
        <v>-13.28</v>
      </c>
      <c r="AA14" s="21">
        <v>-146785957</v>
      </c>
    </row>
    <row r="15" spans="1:27" ht="13.5">
      <c r="A15" s="22" t="s">
        <v>42</v>
      </c>
      <c r="B15" s="16"/>
      <c r="C15" s="17">
        <v>-6041904</v>
      </c>
      <c r="D15" s="17"/>
      <c r="E15" s="18"/>
      <c r="F15" s="19"/>
      <c r="G15" s="19">
        <v>-26631</v>
      </c>
      <c r="H15" s="19">
        <v>-4841</v>
      </c>
      <c r="I15" s="19">
        <v>-47872</v>
      </c>
      <c r="J15" s="19">
        <v>-79344</v>
      </c>
      <c r="K15" s="19">
        <v>-3778</v>
      </c>
      <c r="L15" s="19">
        <v>-31030</v>
      </c>
      <c r="M15" s="19"/>
      <c r="N15" s="19">
        <v>-34808</v>
      </c>
      <c r="O15" s="19"/>
      <c r="P15" s="19"/>
      <c r="Q15" s="19"/>
      <c r="R15" s="19"/>
      <c r="S15" s="19"/>
      <c r="T15" s="19"/>
      <c r="U15" s="19"/>
      <c r="V15" s="19"/>
      <c r="W15" s="19">
        <v>-114152</v>
      </c>
      <c r="X15" s="19"/>
      <c r="Y15" s="19">
        <v>-114152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-17426280</v>
      </c>
      <c r="D17" s="25">
        <f>SUM(D6:D16)</f>
        <v>0</v>
      </c>
      <c r="E17" s="26">
        <f t="shared" si="0"/>
        <v>27704729</v>
      </c>
      <c r="F17" s="27">
        <f t="shared" si="0"/>
        <v>27704729</v>
      </c>
      <c r="G17" s="27">
        <f t="shared" si="0"/>
        <v>25260131</v>
      </c>
      <c r="H17" s="27">
        <f t="shared" si="0"/>
        <v>-7533718</v>
      </c>
      <c r="I17" s="27">
        <f t="shared" si="0"/>
        <v>-6639991</v>
      </c>
      <c r="J17" s="27">
        <f t="shared" si="0"/>
        <v>11086422</v>
      </c>
      <c r="K17" s="27">
        <f t="shared" si="0"/>
        <v>-788654</v>
      </c>
      <c r="L17" s="27">
        <f t="shared" si="0"/>
        <v>378787</v>
      </c>
      <c r="M17" s="27">
        <f t="shared" si="0"/>
        <v>15013556</v>
      </c>
      <c r="N17" s="27">
        <f t="shared" si="0"/>
        <v>14603689</v>
      </c>
      <c r="O17" s="27">
        <f t="shared" si="0"/>
        <v>-5684917</v>
      </c>
      <c r="P17" s="27">
        <f t="shared" si="0"/>
        <v>-1084138</v>
      </c>
      <c r="Q17" s="27">
        <f t="shared" si="0"/>
        <v>5861911</v>
      </c>
      <c r="R17" s="27">
        <f t="shared" si="0"/>
        <v>-907144</v>
      </c>
      <c r="S17" s="27">
        <f t="shared" si="0"/>
        <v>229998</v>
      </c>
      <c r="T17" s="27">
        <f t="shared" si="0"/>
        <v>0</v>
      </c>
      <c r="U17" s="27">
        <f t="shared" si="0"/>
        <v>0</v>
      </c>
      <c r="V17" s="27">
        <f t="shared" si="0"/>
        <v>229998</v>
      </c>
      <c r="W17" s="27">
        <f t="shared" si="0"/>
        <v>25012965</v>
      </c>
      <c r="X17" s="27">
        <f t="shared" si="0"/>
        <v>27704729</v>
      </c>
      <c r="Y17" s="27">
        <f t="shared" si="0"/>
        <v>-2691764</v>
      </c>
      <c r="Z17" s="28">
        <f>+IF(X17&lt;&gt;0,+(Y17/X17)*100,0)</f>
        <v>-9.715900848551884</v>
      </c>
      <c r="AA17" s="29">
        <f>SUM(AA6:AA16)</f>
        <v>27704729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352245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7679403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10204286</v>
      </c>
      <c r="D26" s="17"/>
      <c r="E26" s="18">
        <v>-29739000</v>
      </c>
      <c r="F26" s="19">
        <v>-29739000</v>
      </c>
      <c r="G26" s="19"/>
      <c r="H26" s="19">
        <v>-3062874</v>
      </c>
      <c r="I26" s="19">
        <v>-6709650</v>
      </c>
      <c r="J26" s="19">
        <v>-9772524</v>
      </c>
      <c r="K26" s="19">
        <v>-1360406</v>
      </c>
      <c r="L26" s="19"/>
      <c r="M26" s="19">
        <v>-6123488</v>
      </c>
      <c r="N26" s="19">
        <v>-7483894</v>
      </c>
      <c r="O26" s="19">
        <v>-1155061</v>
      </c>
      <c r="P26" s="19">
        <v>-384853</v>
      </c>
      <c r="Q26" s="19">
        <v>-4102464</v>
      </c>
      <c r="R26" s="19">
        <v>-5642378</v>
      </c>
      <c r="S26" s="19">
        <v>-731875</v>
      </c>
      <c r="T26" s="19"/>
      <c r="U26" s="19"/>
      <c r="V26" s="19">
        <v>-731875</v>
      </c>
      <c r="W26" s="19">
        <v>-23630671</v>
      </c>
      <c r="X26" s="19">
        <v>-29739000</v>
      </c>
      <c r="Y26" s="19">
        <v>6108329</v>
      </c>
      <c r="Z26" s="20">
        <v>-20.54</v>
      </c>
      <c r="AA26" s="21">
        <v>-29739000</v>
      </c>
    </row>
    <row r="27" spans="1:27" ht="13.5">
      <c r="A27" s="23" t="s">
        <v>51</v>
      </c>
      <c r="B27" s="24"/>
      <c r="C27" s="25">
        <f aca="true" t="shared" si="1" ref="C27:Y27">SUM(C21:C26)</f>
        <v>18235934</v>
      </c>
      <c r="D27" s="25">
        <f>SUM(D21:D26)</f>
        <v>0</v>
      </c>
      <c r="E27" s="26">
        <f t="shared" si="1"/>
        <v>-29739000</v>
      </c>
      <c r="F27" s="27">
        <f t="shared" si="1"/>
        <v>-29739000</v>
      </c>
      <c r="G27" s="27">
        <f t="shared" si="1"/>
        <v>0</v>
      </c>
      <c r="H27" s="27">
        <f t="shared" si="1"/>
        <v>-3062874</v>
      </c>
      <c r="I27" s="27">
        <f t="shared" si="1"/>
        <v>-6709650</v>
      </c>
      <c r="J27" s="27">
        <f t="shared" si="1"/>
        <v>-9772524</v>
      </c>
      <c r="K27" s="27">
        <f t="shared" si="1"/>
        <v>-1360406</v>
      </c>
      <c r="L27" s="27">
        <f t="shared" si="1"/>
        <v>0</v>
      </c>
      <c r="M27" s="27">
        <f t="shared" si="1"/>
        <v>-6123488</v>
      </c>
      <c r="N27" s="27">
        <f t="shared" si="1"/>
        <v>-7483894</v>
      </c>
      <c r="O27" s="27">
        <f t="shared" si="1"/>
        <v>-1155061</v>
      </c>
      <c r="P27" s="27">
        <f t="shared" si="1"/>
        <v>-384853</v>
      </c>
      <c r="Q27" s="27">
        <f t="shared" si="1"/>
        <v>-4102464</v>
      </c>
      <c r="R27" s="27">
        <f t="shared" si="1"/>
        <v>-5642378</v>
      </c>
      <c r="S27" s="27">
        <f t="shared" si="1"/>
        <v>-731875</v>
      </c>
      <c r="T27" s="27">
        <f t="shared" si="1"/>
        <v>0</v>
      </c>
      <c r="U27" s="27">
        <f t="shared" si="1"/>
        <v>0</v>
      </c>
      <c r="V27" s="27">
        <f t="shared" si="1"/>
        <v>-731875</v>
      </c>
      <c r="W27" s="27">
        <f t="shared" si="1"/>
        <v>-23630671</v>
      </c>
      <c r="X27" s="27">
        <f t="shared" si="1"/>
        <v>-29739000</v>
      </c>
      <c r="Y27" s="27">
        <f t="shared" si="1"/>
        <v>6108329</v>
      </c>
      <c r="Z27" s="28">
        <f>+IF(X27&lt;&gt;0,+(Y27/X27)*100,0)</f>
        <v>-20.539792864588588</v>
      </c>
      <c r="AA27" s="29">
        <f>SUM(AA21:AA26)</f>
        <v>-29739000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-106500</v>
      </c>
      <c r="D33" s="17"/>
      <c r="E33" s="18"/>
      <c r="F33" s="19"/>
      <c r="G33" s="19">
        <v>4352</v>
      </c>
      <c r="H33" s="36">
        <v>749</v>
      </c>
      <c r="I33" s="36">
        <v>2149</v>
      </c>
      <c r="J33" s="36">
        <v>7250</v>
      </c>
      <c r="K33" s="19">
        <v>1495</v>
      </c>
      <c r="L33" s="19">
        <v>1947</v>
      </c>
      <c r="M33" s="19">
        <v>2300</v>
      </c>
      <c r="N33" s="19">
        <v>5742</v>
      </c>
      <c r="O33" s="36">
        <v>1527</v>
      </c>
      <c r="P33" s="36">
        <v>1300</v>
      </c>
      <c r="Q33" s="36">
        <v>1593</v>
      </c>
      <c r="R33" s="19">
        <v>4420</v>
      </c>
      <c r="S33" s="19">
        <v>400</v>
      </c>
      <c r="T33" s="19"/>
      <c r="U33" s="19"/>
      <c r="V33" s="36">
        <v>400</v>
      </c>
      <c r="W33" s="36">
        <v>17812</v>
      </c>
      <c r="X33" s="36"/>
      <c r="Y33" s="19">
        <v>17812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-106500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4352</v>
      </c>
      <c r="H36" s="27">
        <f t="shared" si="2"/>
        <v>749</v>
      </c>
      <c r="I36" s="27">
        <f t="shared" si="2"/>
        <v>2149</v>
      </c>
      <c r="J36" s="27">
        <f t="shared" si="2"/>
        <v>7250</v>
      </c>
      <c r="K36" s="27">
        <f t="shared" si="2"/>
        <v>1495</v>
      </c>
      <c r="L36" s="27">
        <f t="shared" si="2"/>
        <v>1947</v>
      </c>
      <c r="M36" s="27">
        <f t="shared" si="2"/>
        <v>2300</v>
      </c>
      <c r="N36" s="27">
        <f t="shared" si="2"/>
        <v>5742</v>
      </c>
      <c r="O36" s="27">
        <f t="shared" si="2"/>
        <v>1527</v>
      </c>
      <c r="P36" s="27">
        <f t="shared" si="2"/>
        <v>1300</v>
      </c>
      <c r="Q36" s="27">
        <f t="shared" si="2"/>
        <v>1593</v>
      </c>
      <c r="R36" s="27">
        <f t="shared" si="2"/>
        <v>4420</v>
      </c>
      <c r="S36" s="27">
        <f t="shared" si="2"/>
        <v>400</v>
      </c>
      <c r="T36" s="27">
        <f t="shared" si="2"/>
        <v>0</v>
      </c>
      <c r="U36" s="27">
        <f t="shared" si="2"/>
        <v>0</v>
      </c>
      <c r="V36" s="27">
        <f t="shared" si="2"/>
        <v>400</v>
      </c>
      <c r="W36" s="27">
        <f t="shared" si="2"/>
        <v>17812</v>
      </c>
      <c r="X36" s="27">
        <f t="shared" si="2"/>
        <v>0</v>
      </c>
      <c r="Y36" s="27">
        <f t="shared" si="2"/>
        <v>17812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703154</v>
      </c>
      <c r="D38" s="31">
        <f>+D17+D27+D36</f>
        <v>0</v>
      </c>
      <c r="E38" s="32">
        <f t="shared" si="3"/>
        <v>-2034271</v>
      </c>
      <c r="F38" s="33">
        <f t="shared" si="3"/>
        <v>-2034271</v>
      </c>
      <c r="G38" s="33">
        <f t="shared" si="3"/>
        <v>25264483</v>
      </c>
      <c r="H38" s="33">
        <f t="shared" si="3"/>
        <v>-10595843</v>
      </c>
      <c r="I38" s="33">
        <f t="shared" si="3"/>
        <v>-13347492</v>
      </c>
      <c r="J38" s="33">
        <f t="shared" si="3"/>
        <v>1321148</v>
      </c>
      <c r="K38" s="33">
        <f t="shared" si="3"/>
        <v>-2147565</v>
      </c>
      <c r="L38" s="33">
        <f t="shared" si="3"/>
        <v>380734</v>
      </c>
      <c r="M38" s="33">
        <f t="shared" si="3"/>
        <v>8892368</v>
      </c>
      <c r="N38" s="33">
        <f t="shared" si="3"/>
        <v>7125537</v>
      </c>
      <c r="O38" s="33">
        <f t="shared" si="3"/>
        <v>-6838451</v>
      </c>
      <c r="P38" s="33">
        <f t="shared" si="3"/>
        <v>-1467691</v>
      </c>
      <c r="Q38" s="33">
        <f t="shared" si="3"/>
        <v>1761040</v>
      </c>
      <c r="R38" s="33">
        <f t="shared" si="3"/>
        <v>-6545102</v>
      </c>
      <c r="S38" s="33">
        <f t="shared" si="3"/>
        <v>-501477</v>
      </c>
      <c r="T38" s="33">
        <f t="shared" si="3"/>
        <v>0</v>
      </c>
      <c r="U38" s="33">
        <f t="shared" si="3"/>
        <v>0</v>
      </c>
      <c r="V38" s="33">
        <f t="shared" si="3"/>
        <v>-501477</v>
      </c>
      <c r="W38" s="33">
        <f t="shared" si="3"/>
        <v>1400106</v>
      </c>
      <c r="X38" s="33">
        <f t="shared" si="3"/>
        <v>-2034271</v>
      </c>
      <c r="Y38" s="33">
        <f t="shared" si="3"/>
        <v>3434377</v>
      </c>
      <c r="Z38" s="34">
        <f>+IF(X38&lt;&gt;0,+(Y38/X38)*100,0)</f>
        <v>-168.82593322128665</v>
      </c>
      <c r="AA38" s="35">
        <f>+AA17+AA27+AA36</f>
        <v>-2034271</v>
      </c>
    </row>
    <row r="39" spans="1:27" ht="13.5">
      <c r="A39" s="22" t="s">
        <v>59</v>
      </c>
      <c r="B39" s="16"/>
      <c r="C39" s="31">
        <v>631651</v>
      </c>
      <c r="D39" s="31"/>
      <c r="E39" s="32">
        <v>-7525909</v>
      </c>
      <c r="F39" s="33">
        <v>-7525909</v>
      </c>
      <c r="G39" s="33">
        <v>1334541</v>
      </c>
      <c r="H39" s="33">
        <v>26599024</v>
      </c>
      <c r="I39" s="33">
        <v>16003181</v>
      </c>
      <c r="J39" s="33">
        <v>1334541</v>
      </c>
      <c r="K39" s="33">
        <v>2655689</v>
      </c>
      <c r="L39" s="33">
        <v>508124</v>
      </c>
      <c r="M39" s="33">
        <v>888858</v>
      </c>
      <c r="N39" s="33">
        <v>2655689</v>
      </c>
      <c r="O39" s="33">
        <v>9781226</v>
      </c>
      <c r="P39" s="33">
        <v>2942775</v>
      </c>
      <c r="Q39" s="33">
        <v>1475084</v>
      </c>
      <c r="R39" s="33">
        <v>9781226</v>
      </c>
      <c r="S39" s="33">
        <v>3236124</v>
      </c>
      <c r="T39" s="33"/>
      <c r="U39" s="33"/>
      <c r="V39" s="33">
        <v>3236124</v>
      </c>
      <c r="W39" s="33">
        <v>1334541</v>
      </c>
      <c r="X39" s="33">
        <v>-7525909</v>
      </c>
      <c r="Y39" s="33">
        <v>8860450</v>
      </c>
      <c r="Z39" s="34">
        <v>-117.73</v>
      </c>
      <c r="AA39" s="35">
        <v>-7525909</v>
      </c>
    </row>
    <row r="40" spans="1:27" ht="13.5">
      <c r="A40" s="41" t="s">
        <v>60</v>
      </c>
      <c r="B40" s="42"/>
      <c r="C40" s="43">
        <v>1334805</v>
      </c>
      <c r="D40" s="43"/>
      <c r="E40" s="44">
        <v>-9560180</v>
      </c>
      <c r="F40" s="45">
        <v>-9560180</v>
      </c>
      <c r="G40" s="45">
        <v>26599024</v>
      </c>
      <c r="H40" s="45">
        <v>16003181</v>
      </c>
      <c r="I40" s="45">
        <v>2655689</v>
      </c>
      <c r="J40" s="45">
        <v>2655689</v>
      </c>
      <c r="K40" s="45">
        <v>508124</v>
      </c>
      <c r="L40" s="45">
        <v>888858</v>
      </c>
      <c r="M40" s="45">
        <v>9781226</v>
      </c>
      <c r="N40" s="45">
        <v>9781226</v>
      </c>
      <c r="O40" s="45">
        <v>2942775</v>
      </c>
      <c r="P40" s="45">
        <v>1475084</v>
      </c>
      <c r="Q40" s="45">
        <v>3236124</v>
      </c>
      <c r="R40" s="45">
        <v>2942775</v>
      </c>
      <c r="S40" s="45">
        <v>2734647</v>
      </c>
      <c r="T40" s="45"/>
      <c r="U40" s="45"/>
      <c r="V40" s="45">
        <v>2734647</v>
      </c>
      <c r="W40" s="45">
        <v>2734647</v>
      </c>
      <c r="X40" s="45">
        <v>-9560180</v>
      </c>
      <c r="Y40" s="45">
        <v>12294827</v>
      </c>
      <c r="Z40" s="46">
        <v>-128.6</v>
      </c>
      <c r="AA40" s="47">
        <v>-9560180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dcterms:created xsi:type="dcterms:W3CDTF">2017-07-31T14:40:45Z</dcterms:created>
  <dcterms:modified xsi:type="dcterms:W3CDTF">2017-07-31T14:42:40Z</dcterms:modified>
  <cp:category/>
  <cp:version/>
  <cp:contentType/>
  <cp:contentStatus/>
</cp:coreProperties>
</file>