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90" windowHeight="1204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'DC30'!$A$1:$Z$66</definedName>
    <definedName name="_xlnm.Print_Area" localSheetId="15">'DC31'!$A$1:$Z$66</definedName>
    <definedName name="_xlnm.Print_Area" localSheetId="20">'DC32'!$A$1:$Z$66</definedName>
    <definedName name="_xlnm.Print_Area" localSheetId="1">'MP301'!$A$1:$Z$66</definedName>
    <definedName name="_xlnm.Print_Area" localSheetId="2">'MP302'!$A$1:$Z$66</definedName>
    <definedName name="_xlnm.Print_Area" localSheetId="3">'MP303'!$A$1:$Z$66</definedName>
    <definedName name="_xlnm.Print_Area" localSheetId="4">'MP304'!$A$1:$Z$66</definedName>
    <definedName name="_xlnm.Print_Area" localSheetId="5">'MP305'!$A$1:$Z$66</definedName>
    <definedName name="_xlnm.Print_Area" localSheetId="6">'MP306'!$A$1:$Z$66</definedName>
    <definedName name="_xlnm.Print_Area" localSheetId="7">'MP307'!$A$1:$Z$66</definedName>
    <definedName name="_xlnm.Print_Area" localSheetId="9">'MP311'!$A$1:$Z$66</definedName>
    <definedName name="_xlnm.Print_Area" localSheetId="10">'MP312'!$A$1:$Z$66</definedName>
    <definedName name="_xlnm.Print_Area" localSheetId="11">'MP313'!$A$1:$Z$66</definedName>
    <definedName name="_xlnm.Print_Area" localSheetId="12">'MP314'!$A$1:$Z$66</definedName>
    <definedName name="_xlnm.Print_Area" localSheetId="13">'MP315'!$A$1:$Z$66</definedName>
    <definedName name="_xlnm.Print_Area" localSheetId="14">'MP316'!$A$1:$Z$66</definedName>
    <definedName name="_xlnm.Print_Area" localSheetId="16">'MP321'!$A$1:$Z$66</definedName>
    <definedName name="_xlnm.Print_Area" localSheetId="17">'MP324'!$A$1:$Z$66</definedName>
    <definedName name="_xlnm.Print_Area" localSheetId="18">'MP325'!$A$1:$Z$66</definedName>
    <definedName name="_xlnm.Print_Area" localSheetId="19">'MP326'!$A$1:$Z$66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<sst xmlns="http://schemas.openxmlformats.org/spreadsheetml/2006/main" count="2331" uniqueCount="111">
  <si>
    <t>Mpumalanga: Albert Luthuli(MP301)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</si>
  <si>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</si>
  <si>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</si>
  <si>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</si>
  <si>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</si>
  <si>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</si>
  <si>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</si>
  <si>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</si>
  <si>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</si>
  <si>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</si>
  <si>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</si>
  <si>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</si>
  <si>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</si>
  <si>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</si>
  <si>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</si>
  <si>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</si>
  <si>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</si>
  <si>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</si>
  <si>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</si>
  <si>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</si>
  <si>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</si>
  <si>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</si>
  <si>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</si>
  <si>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</si>
  <si>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</si>
  <si>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</si>
  <si>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</si>
  <si>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</si>
  <si>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</si>
  <si>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</si>
  <si>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</si>
  <si>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</si>
  <si>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</si>
  <si>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</si>
  <si>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</si>
  <si>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</si>
  <si>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</si>
  <si>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</si>
  <si>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</si>
  <si>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</si>
  <si>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</si>
  <si>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</si>
  <si>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</si>
  <si>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</si>
  <si>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</si>
  <si>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</si>
  <si>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</si>
  <si>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</si>
  <si>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</si>
  <si>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</si>
  <si>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</si>
  <si>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</si>
  <si>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</si>
  <si>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</si>
  <si>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</si>
  <si>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</si>
  <si>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</si>
  <si>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</si>
  <si>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</si>
  <si>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</si>
  <si>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</si>
  <si>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</si>
  <si>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</si>
  <si>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</si>
  <si>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</si>
  <si>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</si>
  <si>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Msukaligwa(MP302) - Table C1 Schedule Quarterly Budget Statement Summary for 1st Quarter ended 30 September 2016 (Figures Finalised as at 2016/11/02)</t>
  </si>
  <si>
    <t>Mpumalanga: Mkhondo(MP303) - Table C1 Schedule Quarterly Budget Statement Summary for 1st Quarter ended 30 September 2016 (Figures Finalised as at 2016/11/02)</t>
  </si>
  <si>
    <t>Mpumalanga: Pixley Ka Seme (MP)(MP304) - Table C1 Schedule Quarterly Budget Statement Summary for 1st Quarter ended 30 September 2016 (Figures Finalised as at 2016/11/02)</t>
  </si>
  <si>
    <t>Mpumalanga: Lekwa(MP305) - Table C1 Schedule Quarterly Budget Statement Summary for 1st Quarter ended 30 September 2016 (Figures Finalised as at 2016/11/02)</t>
  </si>
  <si>
    <t>Mpumalanga: Dipaleseng(MP306) - Table C1 Schedule Quarterly Budget Statement Summary for 1st Quarter ended 30 September 2016 (Figures Finalised as at 2016/11/02)</t>
  </si>
  <si>
    <t>Mpumalanga: Govan Mbeki(MP307) - Table C1 Schedule Quarterly Budget Statement Summary for 1st Quarter ended 30 September 2016 (Figures Finalised as at 2016/11/02)</t>
  </si>
  <si>
    <t>Mpumalanga: Gert Sibande(DC30) - Table C1 Schedule Quarterly Budget Statement Summary for 1st Quarter ended 30 September 2016 (Figures Finalised as at 2016/11/02)</t>
  </si>
  <si>
    <t>Mpumalanga: Victor Khanye(MP311) - Table C1 Schedule Quarterly Budget Statement Summary for 1st Quarter ended 30 September 2016 (Figures Finalised as at 2016/11/02)</t>
  </si>
  <si>
    <t>Mpumalanga: Emalahleni (Mp)(MP312) - Table C1 Schedule Quarterly Budget Statement Summary for 1st Quarter ended 30 September 2016 (Figures Finalised as at 2016/11/02)</t>
  </si>
  <si>
    <t>Mpumalanga: Steve Tshwete(MP313) - Table C1 Schedule Quarterly Budget Statement Summary for 1st Quarter ended 30 September 2016 (Figures Finalised as at 2016/11/02)</t>
  </si>
  <si>
    <t>Mpumalanga: Emakhazeni(MP314) - Table C1 Schedule Quarterly Budget Statement Summary for 1st Quarter ended 30 September 2016 (Figures Finalised as at 2016/11/02)</t>
  </si>
  <si>
    <t>Mpumalanga: Thembisile Hani(MP315) - Table C1 Schedule Quarterly Budget Statement Summary for 1st Quarter ended 30 September 2016 (Figures Finalised as at 2016/11/02)</t>
  </si>
  <si>
    <t>Mpumalanga: Dr J.S. Moroka(MP316) - Table C1 Schedule Quarterly Budget Statement Summary for 1st Quarter ended 30 September 2016 (Figures Finalised as at 2016/11/02)</t>
  </si>
  <si>
    <t>Mpumalanga: Nkangala(DC31) - Table C1 Schedule Quarterly Budget Statement Summary for 1st Quarter ended 30 September 2016 (Figures Finalised as at 2016/11/02)</t>
  </si>
  <si>
    <t>Mpumalanga: Thaba Chweu(MP321) - Table C1 Schedule Quarterly Budget Statement Summary for 1st Quarter ended 30 September 2016 (Figures Finalised as at 2016/11/02)</t>
  </si>
  <si>
    <t>Mpumalanga: Nkomazi(MP324) - Table C1 Schedule Quarterly Budget Statement Summary for 1st Quarter ended 30 September 2016 (Figures Finalised as at 2016/11/02)</t>
  </si>
  <si>
    <t>Mpumalanga: Bushbuckridge(MP325) - Table C1 Schedule Quarterly Budget Statement Summary for 1st Quarter ended 30 September 2016 (Figures Finalised as at 2016/11/02)</t>
  </si>
  <si>
    <t>Mpumalanga: City of Mbombela(MP326) - Table C1 Schedule Quarterly Budget Statement Summary for 1st Quarter ended 30 September 2016 (Figures Finalised as at 2016/11/02)</t>
  </si>
  <si>
    <t>Mpumalanga: Ehlanzeni(DC32) - Table C1 Schedule Quarterly Budget Statement Summary for 1st Quarter ended 30 September 2016 (Figures Finalised as at 2016/11/02)</t>
  </si>
  <si>
    <t>Summary - Table C1 Schedule Quarterly Budget Statement Summary for 1st Quarter ended 30 September 2016 (Figures Finalised as at 2016/11/02)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</si>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</sst>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435238220</v>
      </c>
      <c r="C5" s="18">
        <v>0</v>
      </c>
      <c r="D5" s="58">
        <v>2235307257</v>
      </c>
      <c r="E5" s="59">
        <v>2235307257</v>
      </c>
      <c r="F5" s="59">
        <v>284027183</v>
      </c>
      <c r="G5" s="59">
        <v>477017202</v>
      </c>
      <c r="H5" s="59">
        <v>157087426</v>
      </c>
      <c r="I5" s="59">
        <v>918131811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918131811</v>
      </c>
      <c r="W5" s="59">
        <v>704198272</v>
      </c>
      <c r="X5" s="59">
        <v>213933539</v>
      </c>
      <c r="Y5" s="60">
        <v>30.38</v>
      </c>
      <c r="Z5" s="61">
        <v>2235307257</v>
      </c>
    </row>
    <row r="6" spans="1:26" ht="13.5">
      <c r="A6" s="57" t="s">
        <v>32</v>
      </c>
      <c r="B6" s="18">
        <v>535763962</v>
      </c>
      <c r="C6" s="18">
        <v>0</v>
      </c>
      <c r="D6" s="58">
        <v>6771646424</v>
      </c>
      <c r="E6" s="59">
        <v>6771646424</v>
      </c>
      <c r="F6" s="59">
        <v>437040726</v>
      </c>
      <c r="G6" s="59">
        <v>597271509</v>
      </c>
      <c r="H6" s="59">
        <v>487371491</v>
      </c>
      <c r="I6" s="59">
        <v>1521683726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1521683726</v>
      </c>
      <c r="W6" s="59">
        <v>1658222877</v>
      </c>
      <c r="X6" s="59">
        <v>-136539151</v>
      </c>
      <c r="Y6" s="60">
        <v>-8.23</v>
      </c>
      <c r="Z6" s="61">
        <v>6771646424</v>
      </c>
    </row>
    <row r="7" spans="1:26" ht="13.5">
      <c r="A7" s="57" t="s">
        <v>33</v>
      </c>
      <c r="B7" s="18">
        <v>78185732</v>
      </c>
      <c r="C7" s="18">
        <v>0</v>
      </c>
      <c r="D7" s="58">
        <v>152555132</v>
      </c>
      <c r="E7" s="59">
        <v>152555132</v>
      </c>
      <c r="F7" s="59">
        <v>10167811</v>
      </c>
      <c r="G7" s="59">
        <v>11435169</v>
      </c>
      <c r="H7" s="59">
        <v>15913538</v>
      </c>
      <c r="I7" s="59">
        <v>37516518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37516518</v>
      </c>
      <c r="W7" s="59">
        <v>37251058</v>
      </c>
      <c r="X7" s="59">
        <v>265460</v>
      </c>
      <c r="Y7" s="60">
        <v>0.71</v>
      </c>
      <c r="Z7" s="61">
        <v>152555132</v>
      </c>
    </row>
    <row r="8" spans="1:26" ht="13.5">
      <c r="A8" s="57" t="s">
        <v>34</v>
      </c>
      <c r="B8" s="18">
        <v>2392032497</v>
      </c>
      <c r="C8" s="18">
        <v>0</v>
      </c>
      <c r="D8" s="58">
        <v>5131198021</v>
      </c>
      <c r="E8" s="59">
        <v>5131198021</v>
      </c>
      <c r="F8" s="59">
        <v>1458727599</v>
      </c>
      <c r="G8" s="59">
        <v>99955035</v>
      </c>
      <c r="H8" s="59">
        <v>160519595</v>
      </c>
      <c r="I8" s="59">
        <v>1719202229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1719202229</v>
      </c>
      <c r="W8" s="59">
        <v>1786513330</v>
      </c>
      <c r="X8" s="59">
        <v>-67311101</v>
      </c>
      <c r="Y8" s="60">
        <v>-3.77</v>
      </c>
      <c r="Z8" s="61">
        <v>5131198021</v>
      </c>
    </row>
    <row r="9" spans="1:26" ht="13.5">
      <c r="A9" s="57" t="s">
        <v>35</v>
      </c>
      <c r="B9" s="18">
        <v>382058076</v>
      </c>
      <c r="C9" s="18">
        <v>0</v>
      </c>
      <c r="D9" s="58">
        <v>1303771355</v>
      </c>
      <c r="E9" s="59">
        <v>1303771355</v>
      </c>
      <c r="F9" s="59">
        <v>69329486</v>
      </c>
      <c r="G9" s="59">
        <v>143965870</v>
      </c>
      <c r="H9" s="59">
        <v>124303812</v>
      </c>
      <c r="I9" s="59">
        <v>337599168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337599168</v>
      </c>
      <c r="W9" s="59">
        <v>248045380</v>
      </c>
      <c r="X9" s="59">
        <v>89553788</v>
      </c>
      <c r="Y9" s="60">
        <v>36.1</v>
      </c>
      <c r="Z9" s="61">
        <v>1303771355</v>
      </c>
    </row>
    <row r="10" spans="1:26" ht="25.5">
      <c r="A10" s="62" t="s">
        <v>95</v>
      </c>
      <c r="B10" s="63">
        <f>SUM(B5:B9)</f>
        <v>3823278487</v>
      </c>
      <c r="C10" s="63">
        <f>SUM(C5:C9)</f>
        <v>0</v>
      </c>
      <c r="D10" s="64">
        <f aca="true" t="shared" si="0" ref="D10:Z10">SUM(D5:D9)</f>
        <v>15594478189</v>
      </c>
      <c r="E10" s="65">
        <f t="shared" si="0"/>
        <v>15594478189</v>
      </c>
      <c r="F10" s="65">
        <f t="shared" si="0"/>
        <v>2259292805</v>
      </c>
      <c r="G10" s="65">
        <f t="shared" si="0"/>
        <v>1329644785</v>
      </c>
      <c r="H10" s="65">
        <f t="shared" si="0"/>
        <v>945195862</v>
      </c>
      <c r="I10" s="65">
        <f t="shared" si="0"/>
        <v>4534133452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4534133452</v>
      </c>
      <c r="W10" s="65">
        <f t="shared" si="0"/>
        <v>4434230917</v>
      </c>
      <c r="X10" s="65">
        <f t="shared" si="0"/>
        <v>99902535</v>
      </c>
      <c r="Y10" s="66">
        <f>+IF(W10&lt;&gt;0,(X10/W10)*100,0)</f>
        <v>2.252984494266923</v>
      </c>
      <c r="Z10" s="67">
        <f t="shared" si="0"/>
        <v>15594478189</v>
      </c>
    </row>
    <row r="11" spans="1:26" ht="13.5">
      <c r="A11" s="57" t="s">
        <v>36</v>
      </c>
      <c r="B11" s="18">
        <v>1182112525</v>
      </c>
      <c r="C11" s="18">
        <v>0</v>
      </c>
      <c r="D11" s="58">
        <v>4514602068</v>
      </c>
      <c r="E11" s="59">
        <v>4514602068</v>
      </c>
      <c r="F11" s="59">
        <v>288164921</v>
      </c>
      <c r="G11" s="59">
        <v>410070845</v>
      </c>
      <c r="H11" s="59">
        <v>367636005</v>
      </c>
      <c r="I11" s="59">
        <v>1065871771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1065871771</v>
      </c>
      <c r="W11" s="59">
        <v>1090614761</v>
      </c>
      <c r="X11" s="59">
        <v>-24742990</v>
      </c>
      <c r="Y11" s="60">
        <v>-2.27</v>
      </c>
      <c r="Z11" s="61">
        <v>4514602068</v>
      </c>
    </row>
    <row r="12" spans="1:26" ht="13.5">
      <c r="A12" s="57" t="s">
        <v>37</v>
      </c>
      <c r="B12" s="18">
        <v>116282444</v>
      </c>
      <c r="C12" s="18">
        <v>0</v>
      </c>
      <c r="D12" s="58">
        <v>338232831</v>
      </c>
      <c r="E12" s="59">
        <v>338232831</v>
      </c>
      <c r="F12" s="59">
        <v>21432073</v>
      </c>
      <c r="G12" s="59">
        <v>22023017</v>
      </c>
      <c r="H12" s="59">
        <v>26471517</v>
      </c>
      <c r="I12" s="59">
        <v>69926607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69926607</v>
      </c>
      <c r="W12" s="59">
        <v>81811200</v>
      </c>
      <c r="X12" s="59">
        <v>-11884593</v>
      </c>
      <c r="Y12" s="60">
        <v>-14.53</v>
      </c>
      <c r="Z12" s="61">
        <v>338232831</v>
      </c>
    </row>
    <row r="13" spans="1:26" ht="13.5">
      <c r="A13" s="57" t="s">
        <v>96</v>
      </c>
      <c r="B13" s="18">
        <v>470954584</v>
      </c>
      <c r="C13" s="18">
        <v>0</v>
      </c>
      <c r="D13" s="58">
        <v>1697790178</v>
      </c>
      <c r="E13" s="59">
        <v>1697790178</v>
      </c>
      <c r="F13" s="59">
        <v>16843231</v>
      </c>
      <c r="G13" s="59">
        <v>56923730</v>
      </c>
      <c r="H13" s="59">
        <v>75281226</v>
      </c>
      <c r="I13" s="59">
        <v>149048187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149048187</v>
      </c>
      <c r="W13" s="59">
        <v>336979507</v>
      </c>
      <c r="X13" s="59">
        <v>-187931320</v>
      </c>
      <c r="Y13" s="60">
        <v>-55.77</v>
      </c>
      <c r="Z13" s="61">
        <v>1697790178</v>
      </c>
    </row>
    <row r="14" spans="1:26" ht="13.5">
      <c r="A14" s="57" t="s">
        <v>38</v>
      </c>
      <c r="B14" s="18">
        <v>68178956</v>
      </c>
      <c r="C14" s="18">
        <v>0</v>
      </c>
      <c r="D14" s="58">
        <v>186766593</v>
      </c>
      <c r="E14" s="59">
        <v>186766593</v>
      </c>
      <c r="F14" s="59">
        <v>6564782</v>
      </c>
      <c r="G14" s="59">
        <v>12187780</v>
      </c>
      <c r="H14" s="59">
        <v>5324991</v>
      </c>
      <c r="I14" s="59">
        <v>24077553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24077553</v>
      </c>
      <c r="W14" s="59">
        <v>31856902</v>
      </c>
      <c r="X14" s="59">
        <v>-7779349</v>
      </c>
      <c r="Y14" s="60">
        <v>-24.42</v>
      </c>
      <c r="Z14" s="61">
        <v>186766593</v>
      </c>
    </row>
    <row r="15" spans="1:26" ht="13.5">
      <c r="A15" s="57" t="s">
        <v>39</v>
      </c>
      <c r="B15" s="18">
        <v>768855300</v>
      </c>
      <c r="C15" s="18">
        <v>0</v>
      </c>
      <c r="D15" s="58">
        <v>4655213847</v>
      </c>
      <c r="E15" s="59">
        <v>4655213847</v>
      </c>
      <c r="F15" s="59">
        <v>203904025</v>
      </c>
      <c r="G15" s="59">
        <v>457215153</v>
      </c>
      <c r="H15" s="59">
        <v>230187677</v>
      </c>
      <c r="I15" s="59">
        <v>891306855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891306855</v>
      </c>
      <c r="W15" s="59">
        <v>1090506576</v>
      </c>
      <c r="X15" s="59">
        <v>-199199721</v>
      </c>
      <c r="Y15" s="60">
        <v>-18.27</v>
      </c>
      <c r="Z15" s="61">
        <v>4655213847</v>
      </c>
    </row>
    <row r="16" spans="1:26" ht="13.5">
      <c r="A16" s="68" t="s">
        <v>40</v>
      </c>
      <c r="B16" s="18">
        <v>399660385</v>
      </c>
      <c r="C16" s="18">
        <v>0</v>
      </c>
      <c r="D16" s="58">
        <v>789751663</v>
      </c>
      <c r="E16" s="59">
        <v>829498243</v>
      </c>
      <c r="F16" s="59">
        <v>12313356</v>
      </c>
      <c r="G16" s="59">
        <v>15437792</v>
      </c>
      <c r="H16" s="59">
        <v>18682818</v>
      </c>
      <c r="I16" s="59">
        <v>46433966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46433966</v>
      </c>
      <c r="W16" s="59">
        <v>104128808</v>
      </c>
      <c r="X16" s="59">
        <v>-57694842</v>
      </c>
      <c r="Y16" s="60">
        <v>-55.41</v>
      </c>
      <c r="Z16" s="61">
        <v>829498243</v>
      </c>
    </row>
    <row r="17" spans="1:26" ht="13.5">
      <c r="A17" s="57" t="s">
        <v>41</v>
      </c>
      <c r="B17" s="18">
        <v>1211168080</v>
      </c>
      <c r="C17" s="18">
        <v>0</v>
      </c>
      <c r="D17" s="58">
        <v>4457327165</v>
      </c>
      <c r="E17" s="59">
        <v>4467018223</v>
      </c>
      <c r="F17" s="59">
        <v>112701504</v>
      </c>
      <c r="G17" s="59">
        <v>265947568</v>
      </c>
      <c r="H17" s="59">
        <v>378582811</v>
      </c>
      <c r="I17" s="59">
        <v>757231883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757231883</v>
      </c>
      <c r="W17" s="59">
        <v>975103061</v>
      </c>
      <c r="X17" s="59">
        <v>-217871178</v>
      </c>
      <c r="Y17" s="60">
        <v>-22.34</v>
      </c>
      <c r="Z17" s="61">
        <v>4467018223</v>
      </c>
    </row>
    <row r="18" spans="1:26" ht="13.5">
      <c r="A18" s="69" t="s">
        <v>42</v>
      </c>
      <c r="B18" s="70">
        <f>SUM(B11:B17)</f>
        <v>4217212274</v>
      </c>
      <c r="C18" s="70">
        <f>SUM(C11:C17)</f>
        <v>0</v>
      </c>
      <c r="D18" s="71">
        <f aca="true" t="shared" si="1" ref="D18:Z18">SUM(D11:D17)</f>
        <v>16639684345</v>
      </c>
      <c r="E18" s="72">
        <f t="shared" si="1"/>
        <v>16689121983</v>
      </c>
      <c r="F18" s="72">
        <f t="shared" si="1"/>
        <v>661923892</v>
      </c>
      <c r="G18" s="72">
        <f t="shared" si="1"/>
        <v>1239805885</v>
      </c>
      <c r="H18" s="72">
        <f t="shared" si="1"/>
        <v>1102167045</v>
      </c>
      <c r="I18" s="72">
        <f t="shared" si="1"/>
        <v>3003896822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3003896822</v>
      </c>
      <c r="W18" s="72">
        <f t="shared" si="1"/>
        <v>3711000815</v>
      </c>
      <c r="X18" s="72">
        <f t="shared" si="1"/>
        <v>-707103993</v>
      </c>
      <c r="Y18" s="66">
        <f>+IF(W18&lt;&gt;0,(X18/W18)*100,0)</f>
        <v>-19.05426671268462</v>
      </c>
      <c r="Z18" s="73">
        <f t="shared" si="1"/>
        <v>16689121983</v>
      </c>
    </row>
    <row r="19" spans="1:26" ht="13.5">
      <c r="A19" s="69" t="s">
        <v>43</v>
      </c>
      <c r="B19" s="74">
        <f>+B10-B18</f>
        <v>-393933787</v>
      </c>
      <c r="C19" s="74">
        <f>+C10-C18</f>
        <v>0</v>
      </c>
      <c r="D19" s="75">
        <f aca="true" t="shared" si="2" ref="D19:Z19">+D10-D18</f>
        <v>-1045206156</v>
      </c>
      <c r="E19" s="76">
        <f t="shared" si="2"/>
        <v>-1094643794</v>
      </c>
      <c r="F19" s="76">
        <f t="shared" si="2"/>
        <v>1597368913</v>
      </c>
      <c r="G19" s="76">
        <f t="shared" si="2"/>
        <v>89838900</v>
      </c>
      <c r="H19" s="76">
        <f t="shared" si="2"/>
        <v>-156971183</v>
      </c>
      <c r="I19" s="76">
        <f t="shared" si="2"/>
        <v>1530236630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1530236630</v>
      </c>
      <c r="W19" s="76">
        <f>IF(E10=E18,0,W10-W18)</f>
        <v>723230102</v>
      </c>
      <c r="X19" s="76">
        <f t="shared" si="2"/>
        <v>807006528</v>
      </c>
      <c r="Y19" s="77">
        <f>+IF(W19&lt;&gt;0,(X19/W19)*100,0)</f>
        <v>111.58364755121877</v>
      </c>
      <c r="Z19" s="78">
        <f t="shared" si="2"/>
        <v>-1094643794</v>
      </c>
    </row>
    <row r="20" spans="1:26" ht="13.5">
      <c r="A20" s="57" t="s">
        <v>44</v>
      </c>
      <c r="B20" s="18">
        <v>1124450753</v>
      </c>
      <c r="C20" s="18">
        <v>0</v>
      </c>
      <c r="D20" s="58">
        <v>2414077089</v>
      </c>
      <c r="E20" s="59">
        <v>2414077089</v>
      </c>
      <c r="F20" s="59">
        <v>158865943</v>
      </c>
      <c r="G20" s="59">
        <v>48934271</v>
      </c>
      <c r="H20" s="59">
        <v>93544609</v>
      </c>
      <c r="I20" s="59">
        <v>301344823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301344823</v>
      </c>
      <c r="W20" s="59">
        <v>604082439</v>
      </c>
      <c r="X20" s="59">
        <v>-302737616</v>
      </c>
      <c r="Y20" s="60">
        <v>-50.12</v>
      </c>
      <c r="Z20" s="61">
        <v>2414077089</v>
      </c>
    </row>
    <row r="21" spans="1:26" ht="13.5">
      <c r="A21" s="57" t="s">
        <v>97</v>
      </c>
      <c r="B21" s="79">
        <v>0</v>
      </c>
      <c r="C21" s="79">
        <v>0</v>
      </c>
      <c r="D21" s="80">
        <v>-1900428</v>
      </c>
      <c r="E21" s="81">
        <v>-1900428</v>
      </c>
      <c r="F21" s="81">
        <v>659520</v>
      </c>
      <c r="G21" s="81">
        <v>0</v>
      </c>
      <c r="H21" s="81">
        <v>0</v>
      </c>
      <c r="I21" s="81">
        <v>659520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659520</v>
      </c>
      <c r="W21" s="81">
        <v>4103919</v>
      </c>
      <c r="X21" s="81">
        <v>-3444399</v>
      </c>
      <c r="Y21" s="82">
        <v>-83.93</v>
      </c>
      <c r="Z21" s="83">
        <v>-1900428</v>
      </c>
    </row>
    <row r="22" spans="1:26" ht="25.5">
      <c r="A22" s="84" t="s">
        <v>98</v>
      </c>
      <c r="B22" s="85">
        <f>SUM(B19:B21)</f>
        <v>730516966</v>
      </c>
      <c r="C22" s="85">
        <f>SUM(C19:C21)</f>
        <v>0</v>
      </c>
      <c r="D22" s="86">
        <f aca="true" t="shared" si="3" ref="D22:Z22">SUM(D19:D21)</f>
        <v>1366970505</v>
      </c>
      <c r="E22" s="87">
        <f t="shared" si="3"/>
        <v>1317532867</v>
      </c>
      <c r="F22" s="87">
        <f t="shared" si="3"/>
        <v>1756894376</v>
      </c>
      <c r="G22" s="87">
        <f t="shared" si="3"/>
        <v>138773171</v>
      </c>
      <c r="H22" s="87">
        <f t="shared" si="3"/>
        <v>-63426574</v>
      </c>
      <c r="I22" s="87">
        <f t="shared" si="3"/>
        <v>1832240973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1832240973</v>
      </c>
      <c r="W22" s="87">
        <f t="shared" si="3"/>
        <v>1331416460</v>
      </c>
      <c r="X22" s="87">
        <f t="shared" si="3"/>
        <v>500824513</v>
      </c>
      <c r="Y22" s="88">
        <f>+IF(W22&lt;&gt;0,(X22/W22)*100,0)</f>
        <v>37.61591718642265</v>
      </c>
      <c r="Z22" s="89">
        <f t="shared" si="3"/>
        <v>1317532867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730516966</v>
      </c>
      <c r="C24" s="74">
        <f>SUM(C22:C23)</f>
        <v>0</v>
      </c>
      <c r="D24" s="75">
        <f aca="true" t="shared" si="4" ref="D24:Z24">SUM(D22:D23)</f>
        <v>1366970505</v>
      </c>
      <c r="E24" s="76">
        <f t="shared" si="4"/>
        <v>1317532867</v>
      </c>
      <c r="F24" s="76">
        <f t="shared" si="4"/>
        <v>1756894376</v>
      </c>
      <c r="G24" s="76">
        <f t="shared" si="4"/>
        <v>138773171</v>
      </c>
      <c r="H24" s="76">
        <f t="shared" si="4"/>
        <v>-63426574</v>
      </c>
      <c r="I24" s="76">
        <f t="shared" si="4"/>
        <v>1832240973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1832240973</v>
      </c>
      <c r="W24" s="76">
        <f t="shared" si="4"/>
        <v>1331416460</v>
      </c>
      <c r="X24" s="76">
        <f t="shared" si="4"/>
        <v>500824513</v>
      </c>
      <c r="Y24" s="77">
        <f>+IF(W24&lt;&gt;0,(X24/W24)*100,0)</f>
        <v>37.61591718642265</v>
      </c>
      <c r="Z24" s="78">
        <f t="shared" si="4"/>
        <v>1317532867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1363256993</v>
      </c>
      <c r="C27" s="21">
        <v>0</v>
      </c>
      <c r="D27" s="98">
        <v>3362958166</v>
      </c>
      <c r="E27" s="99">
        <v>3443568728</v>
      </c>
      <c r="F27" s="99">
        <v>116413846</v>
      </c>
      <c r="G27" s="99">
        <v>118106995</v>
      </c>
      <c r="H27" s="99">
        <v>220483321</v>
      </c>
      <c r="I27" s="99">
        <v>455004162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455004162</v>
      </c>
      <c r="W27" s="99">
        <v>860892184</v>
      </c>
      <c r="X27" s="99">
        <v>-405888022</v>
      </c>
      <c r="Y27" s="100">
        <v>-47.15</v>
      </c>
      <c r="Z27" s="101">
        <v>3443568728</v>
      </c>
    </row>
    <row r="28" spans="1:26" ht="13.5">
      <c r="A28" s="102" t="s">
        <v>44</v>
      </c>
      <c r="B28" s="18">
        <v>1307389633</v>
      </c>
      <c r="C28" s="18">
        <v>0</v>
      </c>
      <c r="D28" s="58">
        <v>2846428029</v>
      </c>
      <c r="E28" s="59">
        <v>2857920325</v>
      </c>
      <c r="F28" s="59">
        <v>114378866</v>
      </c>
      <c r="G28" s="59">
        <v>91813757</v>
      </c>
      <c r="H28" s="59">
        <v>202376759</v>
      </c>
      <c r="I28" s="59">
        <v>408569382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408569382</v>
      </c>
      <c r="W28" s="59">
        <v>714480082</v>
      </c>
      <c r="X28" s="59">
        <v>-305910700</v>
      </c>
      <c r="Y28" s="60">
        <v>-42.82</v>
      </c>
      <c r="Z28" s="61">
        <v>2857920325</v>
      </c>
    </row>
    <row r="29" spans="1:26" ht="13.5">
      <c r="A29" s="57" t="s">
        <v>100</v>
      </c>
      <c r="B29" s="18">
        <v>0</v>
      </c>
      <c r="C29" s="18">
        <v>0</v>
      </c>
      <c r="D29" s="58">
        <v>23423372</v>
      </c>
      <c r="E29" s="59">
        <v>23423372</v>
      </c>
      <c r="F29" s="59">
        <v>0</v>
      </c>
      <c r="G29" s="59">
        <v>1516212</v>
      </c>
      <c r="H29" s="59">
        <v>0</v>
      </c>
      <c r="I29" s="59">
        <v>1516212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1516212</v>
      </c>
      <c r="W29" s="59">
        <v>5855843</v>
      </c>
      <c r="X29" s="59">
        <v>-4339631</v>
      </c>
      <c r="Y29" s="60">
        <v>-74.11</v>
      </c>
      <c r="Z29" s="61">
        <v>23423372</v>
      </c>
    </row>
    <row r="30" spans="1:26" ht="13.5">
      <c r="A30" s="57" t="s">
        <v>48</v>
      </c>
      <c r="B30" s="18">
        <v>0</v>
      </c>
      <c r="C30" s="18">
        <v>0</v>
      </c>
      <c r="D30" s="58">
        <v>99454354</v>
      </c>
      <c r="E30" s="59">
        <v>130097269</v>
      </c>
      <c r="F30" s="59">
        <v>49615</v>
      </c>
      <c r="G30" s="59">
        <v>1619015</v>
      </c>
      <c r="H30" s="59">
        <v>3026240</v>
      </c>
      <c r="I30" s="59">
        <v>4694870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4694870</v>
      </c>
      <c r="W30" s="59">
        <v>32524317</v>
      </c>
      <c r="X30" s="59">
        <v>-27829447</v>
      </c>
      <c r="Y30" s="60">
        <v>-85.57</v>
      </c>
      <c r="Z30" s="61">
        <v>130097269</v>
      </c>
    </row>
    <row r="31" spans="1:26" ht="13.5">
      <c r="A31" s="57" t="s">
        <v>49</v>
      </c>
      <c r="B31" s="18">
        <v>55867367</v>
      </c>
      <c r="C31" s="18">
        <v>0</v>
      </c>
      <c r="D31" s="58">
        <v>393652411</v>
      </c>
      <c r="E31" s="59">
        <v>432127762</v>
      </c>
      <c r="F31" s="59">
        <v>1985365</v>
      </c>
      <c r="G31" s="59">
        <v>23158011</v>
      </c>
      <c r="H31" s="59">
        <v>15080321</v>
      </c>
      <c r="I31" s="59">
        <v>40223697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40223697</v>
      </c>
      <c r="W31" s="59">
        <v>108031941</v>
      </c>
      <c r="X31" s="59">
        <v>-67808244</v>
      </c>
      <c r="Y31" s="60">
        <v>-62.77</v>
      </c>
      <c r="Z31" s="61">
        <v>432127762</v>
      </c>
    </row>
    <row r="32" spans="1:26" ht="13.5">
      <c r="A32" s="69" t="s">
        <v>50</v>
      </c>
      <c r="B32" s="21">
        <f>SUM(B28:B31)</f>
        <v>1363257000</v>
      </c>
      <c r="C32" s="21">
        <f>SUM(C28:C31)</f>
        <v>0</v>
      </c>
      <c r="D32" s="98">
        <f aca="true" t="shared" si="5" ref="D32:Z32">SUM(D28:D31)</f>
        <v>3362958166</v>
      </c>
      <c r="E32" s="99">
        <f t="shared" si="5"/>
        <v>3443568728</v>
      </c>
      <c r="F32" s="99">
        <f t="shared" si="5"/>
        <v>116413846</v>
      </c>
      <c r="G32" s="99">
        <f t="shared" si="5"/>
        <v>118106995</v>
      </c>
      <c r="H32" s="99">
        <f t="shared" si="5"/>
        <v>220483320</v>
      </c>
      <c r="I32" s="99">
        <f t="shared" si="5"/>
        <v>455004161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455004161</v>
      </c>
      <c r="W32" s="99">
        <f t="shared" si="5"/>
        <v>860892183</v>
      </c>
      <c r="X32" s="99">
        <f t="shared" si="5"/>
        <v>-405888022</v>
      </c>
      <c r="Y32" s="100">
        <f>+IF(W32&lt;&gt;0,(X32/W32)*100,0)</f>
        <v>-47.14736990473986</v>
      </c>
      <c r="Z32" s="101">
        <f t="shared" si="5"/>
        <v>3443568728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2624678738</v>
      </c>
      <c r="C35" s="18">
        <v>0</v>
      </c>
      <c r="D35" s="58">
        <v>7366027199</v>
      </c>
      <c r="E35" s="59">
        <v>7235978999</v>
      </c>
      <c r="F35" s="59">
        <v>5284145707</v>
      </c>
      <c r="G35" s="59">
        <v>4866617067</v>
      </c>
      <c r="H35" s="59">
        <v>5111748382</v>
      </c>
      <c r="I35" s="59">
        <v>5111748382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5111748382</v>
      </c>
      <c r="W35" s="59">
        <v>1808994754</v>
      </c>
      <c r="X35" s="59">
        <v>3302753628</v>
      </c>
      <c r="Y35" s="60">
        <v>182.57</v>
      </c>
      <c r="Z35" s="61">
        <v>7235978999</v>
      </c>
    </row>
    <row r="36" spans="1:26" ht="13.5">
      <c r="A36" s="57" t="s">
        <v>53</v>
      </c>
      <c r="B36" s="18">
        <v>14486031750</v>
      </c>
      <c r="C36" s="18">
        <v>0</v>
      </c>
      <c r="D36" s="58">
        <v>39080529016</v>
      </c>
      <c r="E36" s="59">
        <v>39161139577</v>
      </c>
      <c r="F36" s="59">
        <v>17515505921</v>
      </c>
      <c r="G36" s="59">
        <v>24917167299</v>
      </c>
      <c r="H36" s="59">
        <v>33329552059</v>
      </c>
      <c r="I36" s="59">
        <v>33329552059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33329552059</v>
      </c>
      <c r="W36" s="59">
        <v>9790284897</v>
      </c>
      <c r="X36" s="59">
        <v>23539267162</v>
      </c>
      <c r="Y36" s="60">
        <v>240.43</v>
      </c>
      <c r="Z36" s="61">
        <v>39161139577</v>
      </c>
    </row>
    <row r="37" spans="1:26" ht="13.5">
      <c r="A37" s="57" t="s">
        <v>54</v>
      </c>
      <c r="B37" s="18">
        <v>2546394982</v>
      </c>
      <c r="C37" s="18">
        <v>0</v>
      </c>
      <c r="D37" s="58">
        <v>4647021207</v>
      </c>
      <c r="E37" s="59">
        <v>4647021207</v>
      </c>
      <c r="F37" s="59">
        <v>4489103868</v>
      </c>
      <c r="G37" s="59">
        <v>4344561606</v>
      </c>
      <c r="H37" s="59">
        <v>5710963136</v>
      </c>
      <c r="I37" s="59">
        <v>5710963136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5710963136</v>
      </c>
      <c r="W37" s="59">
        <v>1161755304</v>
      </c>
      <c r="X37" s="59">
        <v>4549207832</v>
      </c>
      <c r="Y37" s="60">
        <v>391.58</v>
      </c>
      <c r="Z37" s="61">
        <v>4647021207</v>
      </c>
    </row>
    <row r="38" spans="1:26" ht="13.5">
      <c r="A38" s="57" t="s">
        <v>55</v>
      </c>
      <c r="B38" s="18">
        <v>469908484</v>
      </c>
      <c r="C38" s="18">
        <v>0</v>
      </c>
      <c r="D38" s="58">
        <v>2711706384</v>
      </c>
      <c r="E38" s="59">
        <v>2711706384</v>
      </c>
      <c r="F38" s="59">
        <v>706424091</v>
      </c>
      <c r="G38" s="59">
        <v>634731451</v>
      </c>
      <c r="H38" s="59">
        <v>1432430686</v>
      </c>
      <c r="I38" s="59">
        <v>1432430686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1432430686</v>
      </c>
      <c r="W38" s="59">
        <v>677926597</v>
      </c>
      <c r="X38" s="59">
        <v>754504089</v>
      </c>
      <c r="Y38" s="60">
        <v>111.3</v>
      </c>
      <c r="Z38" s="61">
        <v>2711706384</v>
      </c>
    </row>
    <row r="39" spans="1:26" ht="13.5">
      <c r="A39" s="57" t="s">
        <v>56</v>
      </c>
      <c r="B39" s="18">
        <v>14094407022</v>
      </c>
      <c r="C39" s="18">
        <v>0</v>
      </c>
      <c r="D39" s="58">
        <v>39087828626</v>
      </c>
      <c r="E39" s="59">
        <v>39038390987</v>
      </c>
      <c r="F39" s="59">
        <v>17604123668</v>
      </c>
      <c r="G39" s="59">
        <v>24804491310</v>
      </c>
      <c r="H39" s="59">
        <v>31297906620</v>
      </c>
      <c r="I39" s="59">
        <v>31297906620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31297906620</v>
      </c>
      <c r="W39" s="59">
        <v>9759597750</v>
      </c>
      <c r="X39" s="59">
        <v>21538308870</v>
      </c>
      <c r="Y39" s="60">
        <v>220.69</v>
      </c>
      <c r="Z39" s="61">
        <v>39038390987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880740259</v>
      </c>
      <c r="C42" s="18">
        <v>0</v>
      </c>
      <c r="D42" s="58">
        <v>2928223404</v>
      </c>
      <c r="E42" s="59">
        <v>2876985768</v>
      </c>
      <c r="F42" s="59">
        <v>1398446826</v>
      </c>
      <c r="G42" s="59">
        <v>-696569027</v>
      </c>
      <c r="H42" s="59">
        <v>33531987</v>
      </c>
      <c r="I42" s="59">
        <v>735409786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735409786</v>
      </c>
      <c r="W42" s="59">
        <v>1699074674</v>
      </c>
      <c r="X42" s="59">
        <v>-963664888</v>
      </c>
      <c r="Y42" s="60">
        <v>-56.72</v>
      </c>
      <c r="Z42" s="61">
        <v>2876985768</v>
      </c>
    </row>
    <row r="43" spans="1:26" ht="13.5">
      <c r="A43" s="57" t="s">
        <v>59</v>
      </c>
      <c r="B43" s="18">
        <v>-746297928</v>
      </c>
      <c r="C43" s="18">
        <v>0</v>
      </c>
      <c r="D43" s="58">
        <v>-3137006804</v>
      </c>
      <c r="E43" s="59">
        <v>-3158440980</v>
      </c>
      <c r="F43" s="59">
        <v>-127975820</v>
      </c>
      <c r="G43" s="59">
        <v>-15039014</v>
      </c>
      <c r="H43" s="59">
        <v>-76180664</v>
      </c>
      <c r="I43" s="59">
        <v>-219195498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-219195498</v>
      </c>
      <c r="W43" s="59">
        <v>-649025959</v>
      </c>
      <c r="X43" s="59">
        <v>429830461</v>
      </c>
      <c r="Y43" s="60">
        <v>-66.23</v>
      </c>
      <c r="Z43" s="61">
        <v>-3158440980</v>
      </c>
    </row>
    <row r="44" spans="1:26" ht="13.5">
      <c r="A44" s="57" t="s">
        <v>60</v>
      </c>
      <c r="B44" s="18">
        <v>-13214594</v>
      </c>
      <c r="C44" s="18">
        <v>0</v>
      </c>
      <c r="D44" s="58">
        <v>158756216</v>
      </c>
      <c r="E44" s="59">
        <v>158756216</v>
      </c>
      <c r="F44" s="59">
        <v>-10559466</v>
      </c>
      <c r="G44" s="59">
        <v>793860</v>
      </c>
      <c r="H44" s="59">
        <v>-4250054</v>
      </c>
      <c r="I44" s="59">
        <v>-14015660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-14015660</v>
      </c>
      <c r="W44" s="59">
        <v>-5327090</v>
      </c>
      <c r="X44" s="59">
        <v>-8688570</v>
      </c>
      <c r="Y44" s="60">
        <v>163.1</v>
      </c>
      <c r="Z44" s="61">
        <v>158756216</v>
      </c>
    </row>
    <row r="45" spans="1:26" ht="13.5">
      <c r="A45" s="69" t="s">
        <v>61</v>
      </c>
      <c r="B45" s="21">
        <v>782967920</v>
      </c>
      <c r="C45" s="21">
        <v>0</v>
      </c>
      <c r="D45" s="98">
        <v>1170681115</v>
      </c>
      <c r="E45" s="99">
        <v>1098009303</v>
      </c>
      <c r="F45" s="99">
        <v>2391230449</v>
      </c>
      <c r="G45" s="99">
        <v>1680416268</v>
      </c>
      <c r="H45" s="99">
        <v>1633517537</v>
      </c>
      <c r="I45" s="99">
        <v>1633517537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1633517537</v>
      </c>
      <c r="W45" s="99">
        <v>2265429924</v>
      </c>
      <c r="X45" s="99">
        <v>-631912387</v>
      </c>
      <c r="Y45" s="100">
        <v>-27.89</v>
      </c>
      <c r="Z45" s="101">
        <v>1098009303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611669046</v>
      </c>
      <c r="C49" s="51">
        <v>0</v>
      </c>
      <c r="D49" s="128">
        <v>412636818</v>
      </c>
      <c r="E49" s="53">
        <v>446276207</v>
      </c>
      <c r="F49" s="53">
        <v>0</v>
      </c>
      <c r="G49" s="53">
        <v>0</v>
      </c>
      <c r="H49" s="53">
        <v>0</v>
      </c>
      <c r="I49" s="53">
        <v>523259442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727235259</v>
      </c>
      <c r="W49" s="53">
        <v>1367540851</v>
      </c>
      <c r="X49" s="53">
        <v>652125378</v>
      </c>
      <c r="Y49" s="53">
        <v>3826128317</v>
      </c>
      <c r="Z49" s="129">
        <v>8566871318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569788149</v>
      </c>
      <c r="C51" s="51">
        <v>0</v>
      </c>
      <c r="D51" s="128">
        <v>456053633</v>
      </c>
      <c r="E51" s="53">
        <v>379970826</v>
      </c>
      <c r="F51" s="53">
        <v>0</v>
      </c>
      <c r="G51" s="53">
        <v>0</v>
      </c>
      <c r="H51" s="53">
        <v>0</v>
      </c>
      <c r="I51" s="53">
        <v>1140818005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695110478</v>
      </c>
      <c r="W51" s="53">
        <v>103623632</v>
      </c>
      <c r="X51" s="53">
        <v>704274867</v>
      </c>
      <c r="Y51" s="53">
        <v>922916681</v>
      </c>
      <c r="Z51" s="129">
        <v>4972556271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130.43733913077708</v>
      </c>
      <c r="C58" s="5">
        <f>IF(C67=0,0,+(C76/C67)*100)</f>
        <v>0</v>
      </c>
      <c r="D58" s="6">
        <f aca="true" t="shared" si="6" ref="D58:Z58">IF(D67=0,0,+(D76/D67)*100)</f>
        <v>83.56668975539385</v>
      </c>
      <c r="E58" s="7">
        <f t="shared" si="6"/>
        <v>83.56668975539385</v>
      </c>
      <c r="F58" s="7">
        <f t="shared" si="6"/>
        <v>70.41617029166125</v>
      </c>
      <c r="G58" s="7">
        <f t="shared" si="6"/>
        <v>30.858803677575757</v>
      </c>
      <c r="H58" s="7">
        <f t="shared" si="6"/>
        <v>87.00252017880923</v>
      </c>
      <c r="I58" s="7">
        <f t="shared" si="6"/>
        <v>57.52431370843376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57.52431370843376</v>
      </c>
      <c r="W58" s="7">
        <f t="shared" si="6"/>
        <v>80.05867659540196</v>
      </c>
      <c r="X58" s="7">
        <f t="shared" si="6"/>
        <v>0</v>
      </c>
      <c r="Y58" s="7">
        <f t="shared" si="6"/>
        <v>0</v>
      </c>
      <c r="Z58" s="8">
        <f t="shared" si="6"/>
        <v>83.56668975539385</v>
      </c>
    </row>
    <row r="59" spans="1:26" ht="13.5">
      <c r="A59" s="36" t="s">
        <v>31</v>
      </c>
      <c r="B59" s="9">
        <f aca="true" t="shared" si="7" ref="B59:Z66">IF(B68=0,0,+(B77/B68)*100)</f>
        <v>111.58723836339557</v>
      </c>
      <c r="C59" s="9">
        <f t="shared" si="7"/>
        <v>0</v>
      </c>
      <c r="D59" s="2">
        <f t="shared" si="7"/>
        <v>79.69614783029357</v>
      </c>
      <c r="E59" s="10">
        <f t="shared" si="7"/>
        <v>79.69614783029357</v>
      </c>
      <c r="F59" s="10">
        <f t="shared" si="7"/>
        <v>58.968971994486886</v>
      </c>
      <c r="G59" s="10">
        <f t="shared" si="7"/>
        <v>33.40564418936495</v>
      </c>
      <c r="H59" s="10">
        <f t="shared" si="7"/>
        <v>143.30023334139014</v>
      </c>
      <c r="I59" s="10">
        <f t="shared" si="7"/>
        <v>60.068490072811684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60.068490072811684</v>
      </c>
      <c r="W59" s="10">
        <f t="shared" si="7"/>
        <v>65.43101372449833</v>
      </c>
      <c r="X59" s="10">
        <f t="shared" si="7"/>
        <v>0</v>
      </c>
      <c r="Y59" s="10">
        <f t="shared" si="7"/>
        <v>0</v>
      </c>
      <c r="Z59" s="11">
        <f t="shared" si="7"/>
        <v>79.69614783029357</v>
      </c>
    </row>
    <row r="60" spans="1:26" ht="13.5">
      <c r="A60" s="37" t="s">
        <v>32</v>
      </c>
      <c r="B60" s="12">
        <f t="shared" si="7"/>
        <v>176.73358739272575</v>
      </c>
      <c r="C60" s="12">
        <f t="shared" si="7"/>
        <v>0</v>
      </c>
      <c r="D60" s="3">
        <f t="shared" si="7"/>
        <v>86.24248301420174</v>
      </c>
      <c r="E60" s="13">
        <f t="shared" si="7"/>
        <v>86.24248301420174</v>
      </c>
      <c r="F60" s="13">
        <f t="shared" si="7"/>
        <v>78.28307012285165</v>
      </c>
      <c r="G60" s="13">
        <f t="shared" si="7"/>
        <v>30.527470212881024</v>
      </c>
      <c r="H60" s="13">
        <f t="shared" si="7"/>
        <v>70.98990182829549</v>
      </c>
      <c r="I60" s="13">
        <f t="shared" si="7"/>
        <v>57.20277532888591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57.20277532888591</v>
      </c>
      <c r="W60" s="13">
        <f t="shared" si="7"/>
        <v>87.26718652066938</v>
      </c>
      <c r="X60" s="13">
        <f t="shared" si="7"/>
        <v>0</v>
      </c>
      <c r="Y60" s="13">
        <f t="shared" si="7"/>
        <v>0</v>
      </c>
      <c r="Z60" s="14">
        <f t="shared" si="7"/>
        <v>86.24248301420174</v>
      </c>
    </row>
    <row r="61" spans="1:26" ht="13.5">
      <c r="A61" s="38" t="s">
        <v>103</v>
      </c>
      <c r="B61" s="12">
        <f t="shared" si="7"/>
        <v>165.98887783389657</v>
      </c>
      <c r="C61" s="12">
        <f t="shared" si="7"/>
        <v>0</v>
      </c>
      <c r="D61" s="3">
        <f t="shared" si="7"/>
        <v>89.31590851072256</v>
      </c>
      <c r="E61" s="13">
        <f t="shared" si="7"/>
        <v>89.31590851072256</v>
      </c>
      <c r="F61" s="13">
        <f t="shared" si="7"/>
        <v>66.5801532212885</v>
      </c>
      <c r="G61" s="13">
        <f t="shared" si="7"/>
        <v>27.893928288004933</v>
      </c>
      <c r="H61" s="13">
        <f t="shared" si="7"/>
        <v>65.72007888322908</v>
      </c>
      <c r="I61" s="13">
        <f t="shared" si="7"/>
        <v>50.719655894864516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50.719655894864516</v>
      </c>
      <c r="W61" s="13">
        <f t="shared" si="7"/>
        <v>91.27528121966057</v>
      </c>
      <c r="X61" s="13">
        <f t="shared" si="7"/>
        <v>0</v>
      </c>
      <c r="Y61" s="13">
        <f t="shared" si="7"/>
        <v>0</v>
      </c>
      <c r="Z61" s="14">
        <f t="shared" si="7"/>
        <v>89.31590851072256</v>
      </c>
    </row>
    <row r="62" spans="1:26" ht="13.5">
      <c r="A62" s="38" t="s">
        <v>104</v>
      </c>
      <c r="B62" s="12">
        <f t="shared" si="7"/>
        <v>181.7460360123117</v>
      </c>
      <c r="C62" s="12">
        <f t="shared" si="7"/>
        <v>0</v>
      </c>
      <c r="D62" s="3">
        <f t="shared" si="7"/>
        <v>80.87044778855783</v>
      </c>
      <c r="E62" s="13">
        <f t="shared" si="7"/>
        <v>80.87044778855783</v>
      </c>
      <c r="F62" s="13">
        <f t="shared" si="7"/>
        <v>97.60745726026812</v>
      </c>
      <c r="G62" s="13">
        <f t="shared" si="7"/>
        <v>54.97486082757085</v>
      </c>
      <c r="H62" s="13">
        <f t="shared" si="7"/>
        <v>76.87021234024147</v>
      </c>
      <c r="I62" s="13">
        <f t="shared" si="7"/>
        <v>75.61360338392406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75.61360338392406</v>
      </c>
      <c r="W62" s="13">
        <f t="shared" si="7"/>
        <v>80.9598899712802</v>
      </c>
      <c r="X62" s="13">
        <f t="shared" si="7"/>
        <v>0</v>
      </c>
      <c r="Y62" s="13">
        <f t="shared" si="7"/>
        <v>0</v>
      </c>
      <c r="Z62" s="14">
        <f t="shared" si="7"/>
        <v>80.87044778855783</v>
      </c>
    </row>
    <row r="63" spans="1:26" ht="13.5">
      <c r="A63" s="38" t="s">
        <v>105</v>
      </c>
      <c r="B63" s="12">
        <f t="shared" si="7"/>
        <v>316.32291402924835</v>
      </c>
      <c r="C63" s="12">
        <f t="shared" si="7"/>
        <v>0</v>
      </c>
      <c r="D63" s="3">
        <f t="shared" si="7"/>
        <v>82.82697264242074</v>
      </c>
      <c r="E63" s="13">
        <f t="shared" si="7"/>
        <v>82.82697264242074</v>
      </c>
      <c r="F63" s="13">
        <f t="shared" si="7"/>
        <v>89.46914262523354</v>
      </c>
      <c r="G63" s="13">
        <f t="shared" si="7"/>
        <v>41.550497128262855</v>
      </c>
      <c r="H63" s="13">
        <f t="shared" si="7"/>
        <v>79.41984257612876</v>
      </c>
      <c r="I63" s="13">
        <f t="shared" si="7"/>
        <v>68.63454220328971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68.63454220328971</v>
      </c>
      <c r="W63" s="13">
        <f t="shared" si="7"/>
        <v>83.6301464806053</v>
      </c>
      <c r="X63" s="13">
        <f t="shared" si="7"/>
        <v>0</v>
      </c>
      <c r="Y63" s="13">
        <f t="shared" si="7"/>
        <v>0</v>
      </c>
      <c r="Z63" s="14">
        <f t="shared" si="7"/>
        <v>82.82697264242074</v>
      </c>
    </row>
    <row r="64" spans="1:26" ht="13.5">
      <c r="A64" s="38" t="s">
        <v>106</v>
      </c>
      <c r="B64" s="12">
        <f t="shared" si="7"/>
        <v>154.2317967324522</v>
      </c>
      <c r="C64" s="12">
        <f t="shared" si="7"/>
        <v>0</v>
      </c>
      <c r="D64" s="3">
        <f t="shared" si="7"/>
        <v>75.22266666633813</v>
      </c>
      <c r="E64" s="13">
        <f t="shared" si="7"/>
        <v>75.22266666633813</v>
      </c>
      <c r="F64" s="13">
        <f t="shared" si="7"/>
        <v>98.02089510249951</v>
      </c>
      <c r="G64" s="13">
        <f t="shared" si="7"/>
        <v>-36.309089417374196</v>
      </c>
      <c r="H64" s="13">
        <f t="shared" si="7"/>
        <v>74.89282360367808</v>
      </c>
      <c r="I64" s="13">
        <f t="shared" si="7"/>
        <v>36.1383815756268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36.1383815756268</v>
      </c>
      <c r="W64" s="13">
        <f t="shared" si="7"/>
        <v>72.43797716287762</v>
      </c>
      <c r="X64" s="13">
        <f t="shared" si="7"/>
        <v>0</v>
      </c>
      <c r="Y64" s="13">
        <f t="shared" si="7"/>
        <v>0</v>
      </c>
      <c r="Z64" s="14">
        <f t="shared" si="7"/>
        <v>75.22266666633813</v>
      </c>
    </row>
    <row r="65" spans="1:26" ht="13.5">
      <c r="A65" s="38" t="s">
        <v>107</v>
      </c>
      <c r="B65" s="12">
        <f t="shared" si="7"/>
        <v>19.42197548790185</v>
      </c>
      <c r="C65" s="12">
        <f t="shared" si="7"/>
        <v>0</v>
      </c>
      <c r="D65" s="3">
        <f t="shared" si="7"/>
        <v>268.44258208012894</v>
      </c>
      <c r="E65" s="13">
        <f t="shared" si="7"/>
        <v>268.44258208012894</v>
      </c>
      <c r="F65" s="13">
        <f t="shared" si="7"/>
        <v>183.8182464852083</v>
      </c>
      <c r="G65" s="13">
        <f t="shared" si="7"/>
        <v>182.34461196921254</v>
      </c>
      <c r="H65" s="13">
        <f t="shared" si="7"/>
        <v>184.41094172208153</v>
      </c>
      <c r="I65" s="13">
        <f t="shared" si="7"/>
        <v>183.5474187505469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183.5474187505469</v>
      </c>
      <c r="W65" s="13">
        <f t="shared" si="7"/>
        <v>85.467068245185</v>
      </c>
      <c r="X65" s="13">
        <f t="shared" si="7"/>
        <v>0</v>
      </c>
      <c r="Y65" s="13">
        <f t="shared" si="7"/>
        <v>0</v>
      </c>
      <c r="Z65" s="14">
        <f t="shared" si="7"/>
        <v>268.44258208012894</v>
      </c>
    </row>
    <row r="66" spans="1:26" ht="13.5">
      <c r="A66" s="39" t="s">
        <v>108</v>
      </c>
      <c r="B66" s="15">
        <f t="shared" si="7"/>
        <v>7.8706700264375655</v>
      </c>
      <c r="C66" s="15">
        <f t="shared" si="7"/>
        <v>0</v>
      </c>
      <c r="D66" s="4">
        <f t="shared" si="7"/>
        <v>54.65652924268182</v>
      </c>
      <c r="E66" s="16">
        <f t="shared" si="7"/>
        <v>54.65652924268182</v>
      </c>
      <c r="F66" s="16">
        <f t="shared" si="7"/>
        <v>60.73773419387991</v>
      </c>
      <c r="G66" s="16">
        <f t="shared" si="7"/>
        <v>7.28922078449232</v>
      </c>
      <c r="H66" s="16">
        <f t="shared" si="7"/>
        <v>63.60174172343472</v>
      </c>
      <c r="I66" s="16">
        <f t="shared" si="7"/>
        <v>39.962955242887304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39.962955242887304</v>
      </c>
      <c r="W66" s="16">
        <f t="shared" si="7"/>
        <v>55.65287080080138</v>
      </c>
      <c r="X66" s="16">
        <f t="shared" si="7"/>
        <v>0</v>
      </c>
      <c r="Y66" s="16">
        <f t="shared" si="7"/>
        <v>0</v>
      </c>
      <c r="Z66" s="17">
        <f t="shared" si="7"/>
        <v>54.65652924268182</v>
      </c>
    </row>
    <row r="67" spans="1:26" ht="13.5" hidden="1">
      <c r="A67" s="40" t="s">
        <v>109</v>
      </c>
      <c r="B67" s="23">
        <v>1106435226</v>
      </c>
      <c r="C67" s="23"/>
      <c r="D67" s="24">
        <v>9334439770</v>
      </c>
      <c r="E67" s="25">
        <v>9334439770</v>
      </c>
      <c r="F67" s="25">
        <v>740372694</v>
      </c>
      <c r="G67" s="25">
        <v>1116570009</v>
      </c>
      <c r="H67" s="25">
        <v>686240196</v>
      </c>
      <c r="I67" s="25">
        <v>2543182899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2543182899</v>
      </c>
      <c r="W67" s="25">
        <v>2430132134</v>
      </c>
      <c r="X67" s="25"/>
      <c r="Y67" s="24"/>
      <c r="Z67" s="26">
        <v>9334439770</v>
      </c>
    </row>
    <row r="68" spans="1:26" ht="13.5" hidden="1">
      <c r="A68" s="36" t="s">
        <v>31</v>
      </c>
      <c r="B68" s="18">
        <v>435238220</v>
      </c>
      <c r="C68" s="18"/>
      <c r="D68" s="19">
        <v>2235307257</v>
      </c>
      <c r="E68" s="20">
        <v>2235307257</v>
      </c>
      <c r="F68" s="20">
        <v>284027183</v>
      </c>
      <c r="G68" s="20">
        <v>476234624</v>
      </c>
      <c r="H68" s="20">
        <v>156311317</v>
      </c>
      <c r="I68" s="20">
        <v>916573124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916573124</v>
      </c>
      <c r="W68" s="20">
        <v>704198272</v>
      </c>
      <c r="X68" s="20"/>
      <c r="Y68" s="19"/>
      <c r="Z68" s="22">
        <v>2235307257</v>
      </c>
    </row>
    <row r="69" spans="1:26" ht="13.5" hidden="1">
      <c r="A69" s="37" t="s">
        <v>32</v>
      </c>
      <c r="B69" s="18">
        <v>535763962</v>
      </c>
      <c r="C69" s="18"/>
      <c r="D69" s="19">
        <v>6771646424</v>
      </c>
      <c r="E69" s="20">
        <v>6771646424</v>
      </c>
      <c r="F69" s="20">
        <v>437040726</v>
      </c>
      <c r="G69" s="20">
        <v>597271509</v>
      </c>
      <c r="H69" s="20">
        <v>487371491</v>
      </c>
      <c r="I69" s="20">
        <v>1521683726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1521683726</v>
      </c>
      <c r="W69" s="20">
        <v>1658222877</v>
      </c>
      <c r="X69" s="20"/>
      <c r="Y69" s="19"/>
      <c r="Z69" s="22">
        <v>6771646424</v>
      </c>
    </row>
    <row r="70" spans="1:26" ht="13.5" hidden="1">
      <c r="A70" s="38" t="s">
        <v>103</v>
      </c>
      <c r="B70" s="18">
        <v>281555047</v>
      </c>
      <c r="C70" s="18"/>
      <c r="D70" s="19">
        <v>4431768349</v>
      </c>
      <c r="E70" s="20">
        <v>4431768349</v>
      </c>
      <c r="F70" s="20">
        <v>282127245</v>
      </c>
      <c r="G70" s="20">
        <v>411786396</v>
      </c>
      <c r="H70" s="20">
        <v>328300455</v>
      </c>
      <c r="I70" s="20">
        <v>1022214096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1022214096</v>
      </c>
      <c r="W70" s="20">
        <v>1088344248</v>
      </c>
      <c r="X70" s="20"/>
      <c r="Y70" s="19"/>
      <c r="Z70" s="22">
        <v>4431768349</v>
      </c>
    </row>
    <row r="71" spans="1:26" ht="13.5" hidden="1">
      <c r="A71" s="38" t="s">
        <v>104</v>
      </c>
      <c r="B71" s="18">
        <v>166681774</v>
      </c>
      <c r="C71" s="18"/>
      <c r="D71" s="19">
        <v>1330879250</v>
      </c>
      <c r="E71" s="20">
        <v>1330879250</v>
      </c>
      <c r="F71" s="20">
        <v>87435972</v>
      </c>
      <c r="G71" s="20">
        <v>98326228</v>
      </c>
      <c r="H71" s="20">
        <v>84573418</v>
      </c>
      <c r="I71" s="20">
        <v>270335618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270335618</v>
      </c>
      <c r="W71" s="20">
        <v>322360926</v>
      </c>
      <c r="X71" s="20"/>
      <c r="Y71" s="19"/>
      <c r="Z71" s="22">
        <v>1330879250</v>
      </c>
    </row>
    <row r="72" spans="1:26" ht="13.5" hidden="1">
      <c r="A72" s="38" t="s">
        <v>105</v>
      </c>
      <c r="B72" s="18">
        <v>27342869</v>
      </c>
      <c r="C72" s="18"/>
      <c r="D72" s="19">
        <v>463425652</v>
      </c>
      <c r="E72" s="20">
        <v>463425652</v>
      </c>
      <c r="F72" s="20">
        <v>33269162</v>
      </c>
      <c r="G72" s="20">
        <v>39222775</v>
      </c>
      <c r="H72" s="20">
        <v>34228227</v>
      </c>
      <c r="I72" s="20">
        <v>106720164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106720164</v>
      </c>
      <c r="W72" s="20">
        <v>114971603</v>
      </c>
      <c r="X72" s="20"/>
      <c r="Y72" s="19"/>
      <c r="Z72" s="22">
        <v>463425652</v>
      </c>
    </row>
    <row r="73" spans="1:26" ht="13.5" hidden="1">
      <c r="A73" s="38" t="s">
        <v>106</v>
      </c>
      <c r="B73" s="18">
        <v>58160863</v>
      </c>
      <c r="C73" s="18"/>
      <c r="D73" s="19">
        <v>539757149</v>
      </c>
      <c r="E73" s="20">
        <v>539757149</v>
      </c>
      <c r="F73" s="20">
        <v>27626378</v>
      </c>
      <c r="G73" s="20">
        <v>41294704</v>
      </c>
      <c r="H73" s="20">
        <v>33082844</v>
      </c>
      <c r="I73" s="20">
        <v>102003926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102003926</v>
      </c>
      <c r="W73" s="20">
        <v>128344016</v>
      </c>
      <c r="X73" s="20"/>
      <c r="Y73" s="19"/>
      <c r="Z73" s="22">
        <v>539757149</v>
      </c>
    </row>
    <row r="74" spans="1:26" ht="13.5" hidden="1">
      <c r="A74" s="38" t="s">
        <v>107</v>
      </c>
      <c r="B74" s="18">
        <v>2023409</v>
      </c>
      <c r="C74" s="18"/>
      <c r="D74" s="19">
        <v>5816024</v>
      </c>
      <c r="E74" s="20">
        <v>5816024</v>
      </c>
      <c r="F74" s="20">
        <v>6581969</v>
      </c>
      <c r="G74" s="20">
        <v>6641406</v>
      </c>
      <c r="H74" s="20">
        <v>7186547</v>
      </c>
      <c r="I74" s="20">
        <v>20409922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20409922</v>
      </c>
      <c r="W74" s="20">
        <v>4202084</v>
      </c>
      <c r="X74" s="20"/>
      <c r="Y74" s="19"/>
      <c r="Z74" s="22">
        <v>5816024</v>
      </c>
    </row>
    <row r="75" spans="1:26" ht="13.5" hidden="1">
      <c r="A75" s="39" t="s">
        <v>108</v>
      </c>
      <c r="B75" s="27">
        <v>135433044</v>
      </c>
      <c r="C75" s="27"/>
      <c r="D75" s="28">
        <v>327486089</v>
      </c>
      <c r="E75" s="29">
        <v>327486089</v>
      </c>
      <c r="F75" s="29">
        <v>19304785</v>
      </c>
      <c r="G75" s="29">
        <v>43063876</v>
      </c>
      <c r="H75" s="29">
        <v>42557388</v>
      </c>
      <c r="I75" s="29">
        <v>104926049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104926049</v>
      </c>
      <c r="W75" s="29">
        <v>67710985</v>
      </c>
      <c r="X75" s="29"/>
      <c r="Y75" s="28"/>
      <c r="Z75" s="30">
        <v>327486089</v>
      </c>
    </row>
    <row r="76" spans="1:26" ht="13.5" hidden="1">
      <c r="A76" s="41" t="s">
        <v>110</v>
      </c>
      <c r="B76" s="31">
        <v>1443204668</v>
      </c>
      <c r="C76" s="31"/>
      <c r="D76" s="32">
        <v>7800482323</v>
      </c>
      <c r="E76" s="33">
        <v>7800482323</v>
      </c>
      <c r="F76" s="33">
        <v>521342097</v>
      </c>
      <c r="G76" s="33">
        <v>344560147</v>
      </c>
      <c r="H76" s="33">
        <v>597046265</v>
      </c>
      <c r="I76" s="33">
        <v>1462948509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1462948509</v>
      </c>
      <c r="W76" s="33">
        <v>1945531626</v>
      </c>
      <c r="X76" s="33"/>
      <c r="Y76" s="32"/>
      <c r="Z76" s="34">
        <v>7800482323</v>
      </c>
    </row>
    <row r="77" spans="1:26" ht="13.5" hidden="1">
      <c r="A77" s="36" t="s">
        <v>31</v>
      </c>
      <c r="B77" s="18">
        <v>485670310</v>
      </c>
      <c r="C77" s="18"/>
      <c r="D77" s="19">
        <v>1781453776</v>
      </c>
      <c r="E77" s="20">
        <v>1781453776</v>
      </c>
      <c r="F77" s="20">
        <v>167487910</v>
      </c>
      <c r="G77" s="20">
        <v>159089244</v>
      </c>
      <c r="H77" s="20">
        <v>223994482</v>
      </c>
      <c r="I77" s="20">
        <v>550571636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550571636</v>
      </c>
      <c r="W77" s="20">
        <v>460764068</v>
      </c>
      <c r="X77" s="20"/>
      <c r="Y77" s="19"/>
      <c r="Z77" s="22">
        <v>1781453776</v>
      </c>
    </row>
    <row r="78" spans="1:26" ht="13.5" hidden="1">
      <c r="A78" s="37" t="s">
        <v>32</v>
      </c>
      <c r="B78" s="18">
        <v>946874870</v>
      </c>
      <c r="C78" s="18"/>
      <c r="D78" s="19">
        <v>5840036017</v>
      </c>
      <c r="E78" s="20">
        <v>5840036017</v>
      </c>
      <c r="F78" s="20">
        <v>342128898</v>
      </c>
      <c r="G78" s="20">
        <v>182331882</v>
      </c>
      <c r="H78" s="20">
        <v>345984543</v>
      </c>
      <c r="I78" s="20">
        <v>870445323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870445323</v>
      </c>
      <c r="W78" s="20">
        <v>1447084451</v>
      </c>
      <c r="X78" s="20"/>
      <c r="Y78" s="19"/>
      <c r="Z78" s="22">
        <v>5840036017</v>
      </c>
    </row>
    <row r="79" spans="1:26" ht="13.5" hidden="1">
      <c r="A79" s="38" t="s">
        <v>103</v>
      </c>
      <c r="B79" s="18">
        <v>467350063</v>
      </c>
      <c r="C79" s="18"/>
      <c r="D79" s="19">
        <v>3958274164</v>
      </c>
      <c r="E79" s="20">
        <v>3958274164</v>
      </c>
      <c r="F79" s="20">
        <v>187840752</v>
      </c>
      <c r="G79" s="20">
        <v>114863402</v>
      </c>
      <c r="H79" s="20">
        <v>215759318</v>
      </c>
      <c r="I79" s="20">
        <v>518463472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518463472</v>
      </c>
      <c r="W79" s="20">
        <v>993389273</v>
      </c>
      <c r="X79" s="20"/>
      <c r="Y79" s="19"/>
      <c r="Z79" s="22">
        <v>3958274164</v>
      </c>
    </row>
    <row r="80" spans="1:26" ht="13.5" hidden="1">
      <c r="A80" s="38" t="s">
        <v>104</v>
      </c>
      <c r="B80" s="18">
        <v>302937517</v>
      </c>
      <c r="C80" s="18"/>
      <c r="D80" s="19">
        <v>1076288009</v>
      </c>
      <c r="E80" s="20">
        <v>1076288009</v>
      </c>
      <c r="F80" s="20">
        <v>85344029</v>
      </c>
      <c r="G80" s="20">
        <v>54054707</v>
      </c>
      <c r="H80" s="20">
        <v>65011766</v>
      </c>
      <c r="I80" s="20">
        <v>204410502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204410502</v>
      </c>
      <c r="W80" s="20">
        <v>260983051</v>
      </c>
      <c r="X80" s="20"/>
      <c r="Y80" s="19"/>
      <c r="Z80" s="22">
        <v>1076288009</v>
      </c>
    </row>
    <row r="81" spans="1:26" ht="13.5" hidden="1">
      <c r="A81" s="38" t="s">
        <v>105</v>
      </c>
      <c r="B81" s="18">
        <v>86491760</v>
      </c>
      <c r="C81" s="18"/>
      <c r="D81" s="19">
        <v>383841438</v>
      </c>
      <c r="E81" s="20">
        <v>383841438</v>
      </c>
      <c r="F81" s="20">
        <v>29765634</v>
      </c>
      <c r="G81" s="20">
        <v>16297258</v>
      </c>
      <c r="H81" s="20">
        <v>27184004</v>
      </c>
      <c r="I81" s="20">
        <v>73246896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73246896</v>
      </c>
      <c r="W81" s="20">
        <v>96150920</v>
      </c>
      <c r="X81" s="20"/>
      <c r="Y81" s="19"/>
      <c r="Z81" s="22">
        <v>383841438</v>
      </c>
    </row>
    <row r="82" spans="1:26" ht="13.5" hidden="1">
      <c r="A82" s="38" t="s">
        <v>106</v>
      </c>
      <c r="B82" s="18">
        <v>89702544</v>
      </c>
      <c r="C82" s="18"/>
      <c r="D82" s="19">
        <v>406019721</v>
      </c>
      <c r="E82" s="20">
        <v>406019721</v>
      </c>
      <c r="F82" s="20">
        <v>27079623</v>
      </c>
      <c r="G82" s="20">
        <v>-14993731</v>
      </c>
      <c r="H82" s="20">
        <v>24776676</v>
      </c>
      <c r="I82" s="20">
        <v>36862568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36862568</v>
      </c>
      <c r="W82" s="20">
        <v>92969809</v>
      </c>
      <c r="X82" s="20"/>
      <c r="Y82" s="19"/>
      <c r="Z82" s="22">
        <v>406019721</v>
      </c>
    </row>
    <row r="83" spans="1:26" ht="13.5" hidden="1">
      <c r="A83" s="38" t="s">
        <v>107</v>
      </c>
      <c r="B83" s="18">
        <v>392986</v>
      </c>
      <c r="C83" s="18"/>
      <c r="D83" s="19">
        <v>15612685</v>
      </c>
      <c r="E83" s="20">
        <v>15612685</v>
      </c>
      <c r="F83" s="20">
        <v>12098860</v>
      </c>
      <c r="G83" s="20">
        <v>12110246</v>
      </c>
      <c r="H83" s="20">
        <v>13252779</v>
      </c>
      <c r="I83" s="20">
        <v>37461885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37461885</v>
      </c>
      <c r="W83" s="20">
        <v>3591398</v>
      </c>
      <c r="X83" s="20"/>
      <c r="Y83" s="19"/>
      <c r="Z83" s="22">
        <v>15612685</v>
      </c>
    </row>
    <row r="84" spans="1:26" ht="13.5" hidden="1">
      <c r="A84" s="39" t="s">
        <v>108</v>
      </c>
      <c r="B84" s="27">
        <v>10659488</v>
      </c>
      <c r="C84" s="27"/>
      <c r="D84" s="28">
        <v>178992530</v>
      </c>
      <c r="E84" s="29">
        <v>178992530</v>
      </c>
      <c r="F84" s="29">
        <v>11725289</v>
      </c>
      <c r="G84" s="29">
        <v>3139021</v>
      </c>
      <c r="H84" s="29">
        <v>27067240</v>
      </c>
      <c r="I84" s="29">
        <v>41931550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41931550</v>
      </c>
      <c r="W84" s="29">
        <v>37683107</v>
      </c>
      <c r="X84" s="29"/>
      <c r="Y84" s="28"/>
      <c r="Z84" s="30">
        <v>178992530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65023400</v>
      </c>
      <c r="E5" s="59">
        <v>65023400</v>
      </c>
      <c r="F5" s="59">
        <v>72119183</v>
      </c>
      <c r="G5" s="59">
        <v>149896280</v>
      </c>
      <c r="H5" s="59">
        <v>0</v>
      </c>
      <c r="I5" s="59">
        <v>222015463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222015463</v>
      </c>
      <c r="W5" s="59">
        <v>19030533</v>
      </c>
      <c r="X5" s="59">
        <v>202984930</v>
      </c>
      <c r="Y5" s="60">
        <v>1066.63</v>
      </c>
      <c r="Z5" s="61">
        <v>65023400</v>
      </c>
    </row>
    <row r="6" spans="1:26" ht="13.5">
      <c r="A6" s="57" t="s">
        <v>32</v>
      </c>
      <c r="B6" s="18">
        <v>0</v>
      </c>
      <c r="C6" s="18">
        <v>0</v>
      </c>
      <c r="D6" s="58">
        <v>258517240</v>
      </c>
      <c r="E6" s="59">
        <v>258517240</v>
      </c>
      <c r="F6" s="59">
        <v>18182416</v>
      </c>
      <c r="G6" s="59">
        <v>-4639113</v>
      </c>
      <c r="H6" s="59">
        <v>0</v>
      </c>
      <c r="I6" s="59">
        <v>13543303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13543303</v>
      </c>
      <c r="W6" s="59">
        <v>63812904</v>
      </c>
      <c r="X6" s="59">
        <v>-50269601</v>
      </c>
      <c r="Y6" s="60">
        <v>-78.78</v>
      </c>
      <c r="Z6" s="61">
        <v>258517240</v>
      </c>
    </row>
    <row r="7" spans="1:26" ht="13.5">
      <c r="A7" s="57" t="s">
        <v>33</v>
      </c>
      <c r="B7" s="18">
        <v>0</v>
      </c>
      <c r="C7" s="18">
        <v>0</v>
      </c>
      <c r="D7" s="58">
        <v>1184113</v>
      </c>
      <c r="E7" s="59">
        <v>1184113</v>
      </c>
      <c r="F7" s="59">
        <v>37399</v>
      </c>
      <c r="G7" s="59">
        <v>-83873</v>
      </c>
      <c r="H7" s="59">
        <v>0</v>
      </c>
      <c r="I7" s="59">
        <v>-46474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-46474</v>
      </c>
      <c r="W7" s="59">
        <v>6659808</v>
      </c>
      <c r="X7" s="59">
        <v>-6706282</v>
      </c>
      <c r="Y7" s="60">
        <v>-100.7</v>
      </c>
      <c r="Z7" s="61">
        <v>1184113</v>
      </c>
    </row>
    <row r="8" spans="1:26" ht="13.5">
      <c r="A8" s="57" t="s">
        <v>34</v>
      </c>
      <c r="B8" s="18">
        <v>0</v>
      </c>
      <c r="C8" s="18">
        <v>0</v>
      </c>
      <c r="D8" s="58">
        <v>75874000</v>
      </c>
      <c r="E8" s="59">
        <v>75874000</v>
      </c>
      <c r="F8" s="59">
        <v>9942205</v>
      </c>
      <c r="G8" s="59">
        <v>0</v>
      </c>
      <c r="H8" s="59">
        <v>0</v>
      </c>
      <c r="I8" s="59">
        <v>9942205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9942205</v>
      </c>
      <c r="W8" s="59">
        <v>18968499</v>
      </c>
      <c r="X8" s="59">
        <v>-9026294</v>
      </c>
      <c r="Y8" s="60">
        <v>-47.59</v>
      </c>
      <c r="Z8" s="61">
        <v>75874000</v>
      </c>
    </row>
    <row r="9" spans="1:26" ht="13.5">
      <c r="A9" s="57" t="s">
        <v>35</v>
      </c>
      <c r="B9" s="18">
        <v>0</v>
      </c>
      <c r="C9" s="18">
        <v>0</v>
      </c>
      <c r="D9" s="58">
        <v>54484147</v>
      </c>
      <c r="E9" s="59">
        <v>54484147</v>
      </c>
      <c r="F9" s="59">
        <v>3176161</v>
      </c>
      <c r="G9" s="59">
        <v>7465888</v>
      </c>
      <c r="H9" s="59">
        <v>0</v>
      </c>
      <c r="I9" s="59">
        <v>10642049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10642049</v>
      </c>
      <c r="W9" s="59">
        <v>7253004</v>
      </c>
      <c r="X9" s="59">
        <v>3389045</v>
      </c>
      <c r="Y9" s="60">
        <v>46.73</v>
      </c>
      <c r="Z9" s="61">
        <v>54484147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455082900</v>
      </c>
      <c r="E10" s="65">
        <f t="shared" si="0"/>
        <v>455082900</v>
      </c>
      <c r="F10" s="65">
        <f t="shared" si="0"/>
        <v>103457364</v>
      </c>
      <c r="G10" s="65">
        <f t="shared" si="0"/>
        <v>152639182</v>
      </c>
      <c r="H10" s="65">
        <f t="shared" si="0"/>
        <v>0</v>
      </c>
      <c r="I10" s="65">
        <f t="shared" si="0"/>
        <v>256096546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256096546</v>
      </c>
      <c r="W10" s="65">
        <f t="shared" si="0"/>
        <v>115724748</v>
      </c>
      <c r="X10" s="65">
        <f t="shared" si="0"/>
        <v>140371798</v>
      </c>
      <c r="Y10" s="66">
        <f>+IF(W10&lt;&gt;0,(X10/W10)*100,0)</f>
        <v>121.29799409889404</v>
      </c>
      <c r="Z10" s="67">
        <f t="shared" si="0"/>
        <v>455082900</v>
      </c>
    </row>
    <row r="11" spans="1:26" ht="13.5">
      <c r="A11" s="57" t="s">
        <v>36</v>
      </c>
      <c r="B11" s="18">
        <v>0</v>
      </c>
      <c r="C11" s="18">
        <v>0</v>
      </c>
      <c r="D11" s="58">
        <v>136575297</v>
      </c>
      <c r="E11" s="59">
        <v>136575297</v>
      </c>
      <c r="F11" s="59">
        <v>9484597</v>
      </c>
      <c r="G11" s="59">
        <v>9454344</v>
      </c>
      <c r="H11" s="59">
        <v>0</v>
      </c>
      <c r="I11" s="59">
        <v>18938941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18938941</v>
      </c>
      <c r="W11" s="59">
        <v>32214270</v>
      </c>
      <c r="X11" s="59">
        <v>-13275329</v>
      </c>
      <c r="Y11" s="60">
        <v>-41.21</v>
      </c>
      <c r="Z11" s="61">
        <v>136575297</v>
      </c>
    </row>
    <row r="12" spans="1:26" ht="13.5">
      <c r="A12" s="57" t="s">
        <v>37</v>
      </c>
      <c r="B12" s="18">
        <v>0</v>
      </c>
      <c r="C12" s="18">
        <v>0</v>
      </c>
      <c r="D12" s="58">
        <v>7915476</v>
      </c>
      <c r="E12" s="59">
        <v>7915476</v>
      </c>
      <c r="F12" s="59">
        <v>579677</v>
      </c>
      <c r="G12" s="59">
        <v>517023</v>
      </c>
      <c r="H12" s="59">
        <v>0</v>
      </c>
      <c r="I12" s="59">
        <v>1096700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1096700</v>
      </c>
      <c r="W12" s="59">
        <v>1978869</v>
      </c>
      <c r="X12" s="59">
        <v>-882169</v>
      </c>
      <c r="Y12" s="60">
        <v>-44.58</v>
      </c>
      <c r="Z12" s="61">
        <v>7915476</v>
      </c>
    </row>
    <row r="13" spans="1:26" ht="13.5">
      <c r="A13" s="57" t="s">
        <v>96</v>
      </c>
      <c r="B13" s="18">
        <v>0</v>
      </c>
      <c r="C13" s="18">
        <v>0</v>
      </c>
      <c r="D13" s="58">
        <v>29999999</v>
      </c>
      <c r="E13" s="59">
        <v>29999999</v>
      </c>
      <c r="F13" s="59">
        <v>2477943</v>
      </c>
      <c r="G13" s="59">
        <v>2477377</v>
      </c>
      <c r="H13" s="59">
        <v>0</v>
      </c>
      <c r="I13" s="59">
        <v>4955320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4955320</v>
      </c>
      <c r="W13" s="59">
        <v>7500000</v>
      </c>
      <c r="X13" s="59">
        <v>-2544680</v>
      </c>
      <c r="Y13" s="60">
        <v>-33.93</v>
      </c>
      <c r="Z13" s="61">
        <v>29999999</v>
      </c>
    </row>
    <row r="14" spans="1:26" ht="13.5">
      <c r="A14" s="57" t="s">
        <v>38</v>
      </c>
      <c r="B14" s="18">
        <v>0</v>
      </c>
      <c r="C14" s="18">
        <v>0</v>
      </c>
      <c r="D14" s="58">
        <v>2588000</v>
      </c>
      <c r="E14" s="59">
        <v>2588000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5353898</v>
      </c>
      <c r="X14" s="59">
        <v>-5353898</v>
      </c>
      <c r="Y14" s="60">
        <v>-100</v>
      </c>
      <c r="Z14" s="61">
        <v>2588000</v>
      </c>
    </row>
    <row r="15" spans="1:26" ht="13.5">
      <c r="A15" s="57" t="s">
        <v>39</v>
      </c>
      <c r="B15" s="18">
        <v>0</v>
      </c>
      <c r="C15" s="18">
        <v>0</v>
      </c>
      <c r="D15" s="58">
        <v>159638126</v>
      </c>
      <c r="E15" s="59">
        <v>159638126</v>
      </c>
      <c r="F15" s="59">
        <v>27022160</v>
      </c>
      <c r="G15" s="59">
        <v>8951823</v>
      </c>
      <c r="H15" s="59">
        <v>0</v>
      </c>
      <c r="I15" s="59">
        <v>35973983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35973983</v>
      </c>
      <c r="W15" s="59">
        <v>37529823</v>
      </c>
      <c r="X15" s="59">
        <v>-1555840</v>
      </c>
      <c r="Y15" s="60">
        <v>-4.15</v>
      </c>
      <c r="Z15" s="61">
        <v>159638126</v>
      </c>
    </row>
    <row r="16" spans="1:26" ht="13.5">
      <c r="A16" s="68" t="s">
        <v>40</v>
      </c>
      <c r="B16" s="18">
        <v>0</v>
      </c>
      <c r="C16" s="18">
        <v>0</v>
      </c>
      <c r="D16" s="58">
        <v>3939576</v>
      </c>
      <c r="E16" s="59">
        <v>3939576</v>
      </c>
      <c r="F16" s="59">
        <v>0</v>
      </c>
      <c r="G16" s="59">
        <v>33276</v>
      </c>
      <c r="H16" s="59">
        <v>0</v>
      </c>
      <c r="I16" s="59">
        <v>33276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33276</v>
      </c>
      <c r="W16" s="59">
        <v>1009893</v>
      </c>
      <c r="X16" s="59">
        <v>-976617</v>
      </c>
      <c r="Y16" s="60">
        <v>-96.7</v>
      </c>
      <c r="Z16" s="61">
        <v>3939576</v>
      </c>
    </row>
    <row r="17" spans="1:26" ht="13.5">
      <c r="A17" s="57" t="s">
        <v>41</v>
      </c>
      <c r="B17" s="18">
        <v>0</v>
      </c>
      <c r="C17" s="18">
        <v>0</v>
      </c>
      <c r="D17" s="58">
        <v>114419090</v>
      </c>
      <c r="E17" s="59">
        <v>114419090</v>
      </c>
      <c r="F17" s="59">
        <v>5103288</v>
      </c>
      <c r="G17" s="59">
        <v>4768329</v>
      </c>
      <c r="H17" s="59">
        <v>0</v>
      </c>
      <c r="I17" s="59">
        <v>9871617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9871617</v>
      </c>
      <c r="W17" s="59">
        <v>34091037</v>
      </c>
      <c r="X17" s="59">
        <v>-24219420</v>
      </c>
      <c r="Y17" s="60">
        <v>-71.04</v>
      </c>
      <c r="Z17" s="61">
        <v>114419090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455075564</v>
      </c>
      <c r="E18" s="72">
        <f t="shared" si="1"/>
        <v>455075564</v>
      </c>
      <c r="F18" s="72">
        <f t="shared" si="1"/>
        <v>44667665</v>
      </c>
      <c r="G18" s="72">
        <f t="shared" si="1"/>
        <v>26202172</v>
      </c>
      <c r="H18" s="72">
        <f t="shared" si="1"/>
        <v>0</v>
      </c>
      <c r="I18" s="72">
        <f t="shared" si="1"/>
        <v>70869837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70869837</v>
      </c>
      <c r="W18" s="72">
        <f t="shared" si="1"/>
        <v>119677790</v>
      </c>
      <c r="X18" s="72">
        <f t="shared" si="1"/>
        <v>-48807953</v>
      </c>
      <c r="Y18" s="66">
        <f>+IF(W18&lt;&gt;0,(X18/W18)*100,0)</f>
        <v>-40.7827993815728</v>
      </c>
      <c r="Z18" s="73">
        <f t="shared" si="1"/>
        <v>455075564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7336</v>
      </c>
      <c r="E19" s="76">
        <f t="shared" si="2"/>
        <v>7336</v>
      </c>
      <c r="F19" s="76">
        <f t="shared" si="2"/>
        <v>58789699</v>
      </c>
      <c r="G19" s="76">
        <f t="shared" si="2"/>
        <v>126437010</v>
      </c>
      <c r="H19" s="76">
        <f t="shared" si="2"/>
        <v>0</v>
      </c>
      <c r="I19" s="76">
        <f t="shared" si="2"/>
        <v>185226709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185226709</v>
      </c>
      <c r="W19" s="76">
        <f>IF(E10=E18,0,W10-W18)</f>
        <v>-3953042</v>
      </c>
      <c r="X19" s="76">
        <f t="shared" si="2"/>
        <v>189179751</v>
      </c>
      <c r="Y19" s="77">
        <f>+IF(W19&lt;&gt;0,(X19/W19)*100,0)</f>
        <v>-4785.675209117434</v>
      </c>
      <c r="Z19" s="78">
        <f t="shared" si="2"/>
        <v>7336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20452796</v>
      </c>
      <c r="G20" s="59">
        <v>0</v>
      </c>
      <c r="H20" s="59">
        <v>0</v>
      </c>
      <c r="I20" s="59">
        <v>20452796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20452796</v>
      </c>
      <c r="W20" s="59"/>
      <c r="X20" s="59">
        <v>20452796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659520</v>
      </c>
      <c r="G21" s="81">
        <v>0</v>
      </c>
      <c r="H21" s="81">
        <v>0</v>
      </c>
      <c r="I21" s="81">
        <v>659520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659520</v>
      </c>
      <c r="W21" s="81"/>
      <c r="X21" s="81">
        <v>659520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7336</v>
      </c>
      <c r="E22" s="87">
        <f t="shared" si="3"/>
        <v>7336</v>
      </c>
      <c r="F22" s="87">
        <f t="shared" si="3"/>
        <v>79902015</v>
      </c>
      <c r="G22" s="87">
        <f t="shared" si="3"/>
        <v>126437010</v>
      </c>
      <c r="H22" s="87">
        <f t="shared" si="3"/>
        <v>0</v>
      </c>
      <c r="I22" s="87">
        <f t="shared" si="3"/>
        <v>206339025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206339025</v>
      </c>
      <c r="W22" s="87">
        <f t="shared" si="3"/>
        <v>-3953042</v>
      </c>
      <c r="X22" s="87">
        <f t="shared" si="3"/>
        <v>210292067</v>
      </c>
      <c r="Y22" s="88">
        <f>+IF(W22&lt;&gt;0,(X22/W22)*100,0)</f>
        <v>-5319.75291433787</v>
      </c>
      <c r="Z22" s="89">
        <f t="shared" si="3"/>
        <v>7336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7336</v>
      </c>
      <c r="E24" s="76">
        <f t="shared" si="4"/>
        <v>7336</v>
      </c>
      <c r="F24" s="76">
        <f t="shared" si="4"/>
        <v>79902015</v>
      </c>
      <c r="G24" s="76">
        <f t="shared" si="4"/>
        <v>126437010</v>
      </c>
      <c r="H24" s="76">
        <f t="shared" si="4"/>
        <v>0</v>
      </c>
      <c r="I24" s="76">
        <f t="shared" si="4"/>
        <v>206339025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206339025</v>
      </c>
      <c r="W24" s="76">
        <f t="shared" si="4"/>
        <v>-3953042</v>
      </c>
      <c r="X24" s="76">
        <f t="shared" si="4"/>
        <v>210292067</v>
      </c>
      <c r="Y24" s="77">
        <f>+IF(W24&lt;&gt;0,(X24/W24)*100,0)</f>
        <v>-5319.75291433787</v>
      </c>
      <c r="Z24" s="78">
        <f t="shared" si="4"/>
        <v>7336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94488000</v>
      </c>
      <c r="E27" s="99">
        <v>94488000</v>
      </c>
      <c r="F27" s="99">
        <v>659680</v>
      </c>
      <c r="G27" s="99">
        <v>659680</v>
      </c>
      <c r="H27" s="99">
        <v>659520</v>
      </c>
      <c r="I27" s="99">
        <v>1978880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1978880</v>
      </c>
      <c r="W27" s="99">
        <v>23622000</v>
      </c>
      <c r="X27" s="99">
        <v>-21643120</v>
      </c>
      <c r="Y27" s="100">
        <v>-91.62</v>
      </c>
      <c r="Z27" s="101">
        <v>94488000</v>
      </c>
    </row>
    <row r="28" spans="1:26" ht="13.5">
      <c r="A28" s="102" t="s">
        <v>44</v>
      </c>
      <c r="B28" s="18">
        <v>0</v>
      </c>
      <c r="C28" s="18">
        <v>0</v>
      </c>
      <c r="D28" s="58">
        <v>88048000</v>
      </c>
      <c r="E28" s="59">
        <v>88048000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22012000</v>
      </c>
      <c r="X28" s="59">
        <v>-22012000</v>
      </c>
      <c r="Y28" s="60">
        <v>-100</v>
      </c>
      <c r="Z28" s="61">
        <v>88048000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6440000</v>
      </c>
      <c r="E31" s="59">
        <v>6440000</v>
      </c>
      <c r="F31" s="59">
        <v>659680</v>
      </c>
      <c r="G31" s="59">
        <v>659680</v>
      </c>
      <c r="H31" s="59">
        <v>659520</v>
      </c>
      <c r="I31" s="59">
        <v>1978880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1978880</v>
      </c>
      <c r="W31" s="59">
        <v>1610000</v>
      </c>
      <c r="X31" s="59">
        <v>368880</v>
      </c>
      <c r="Y31" s="60">
        <v>22.91</v>
      </c>
      <c r="Z31" s="61">
        <v>6440000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94488000</v>
      </c>
      <c r="E32" s="99">
        <f t="shared" si="5"/>
        <v>94488000</v>
      </c>
      <c r="F32" s="99">
        <f t="shared" si="5"/>
        <v>659680</v>
      </c>
      <c r="G32" s="99">
        <f t="shared" si="5"/>
        <v>659680</v>
      </c>
      <c r="H32" s="99">
        <f t="shared" si="5"/>
        <v>659520</v>
      </c>
      <c r="I32" s="99">
        <f t="shared" si="5"/>
        <v>1978880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1978880</v>
      </c>
      <c r="W32" s="99">
        <f t="shared" si="5"/>
        <v>23622000</v>
      </c>
      <c r="X32" s="99">
        <f t="shared" si="5"/>
        <v>-21643120</v>
      </c>
      <c r="Y32" s="100">
        <f>+IF(W32&lt;&gt;0,(X32/W32)*100,0)</f>
        <v>-91.62272457878248</v>
      </c>
      <c r="Z32" s="101">
        <f t="shared" si="5"/>
        <v>94488000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124761000</v>
      </c>
      <c r="E35" s="59">
        <v>124761000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31190250</v>
      </c>
      <c r="X35" s="59">
        <v>-31190250</v>
      </c>
      <c r="Y35" s="60">
        <v>-100</v>
      </c>
      <c r="Z35" s="61">
        <v>124761000</v>
      </c>
    </row>
    <row r="36" spans="1:26" ht="13.5">
      <c r="A36" s="57" t="s">
        <v>53</v>
      </c>
      <c r="B36" s="18">
        <v>0</v>
      </c>
      <c r="C36" s="18">
        <v>0</v>
      </c>
      <c r="D36" s="58">
        <v>625785000</v>
      </c>
      <c r="E36" s="59">
        <v>625785000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156446250</v>
      </c>
      <c r="X36" s="59">
        <v>-156446250</v>
      </c>
      <c r="Y36" s="60">
        <v>-100</v>
      </c>
      <c r="Z36" s="61">
        <v>625785000</v>
      </c>
    </row>
    <row r="37" spans="1:26" ht="13.5">
      <c r="A37" s="57" t="s">
        <v>54</v>
      </c>
      <c r="B37" s="18">
        <v>0</v>
      </c>
      <c r="C37" s="18">
        <v>0</v>
      </c>
      <c r="D37" s="58">
        <v>24676000</v>
      </c>
      <c r="E37" s="59">
        <v>24676000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6169000</v>
      </c>
      <c r="X37" s="59">
        <v>-6169000</v>
      </c>
      <c r="Y37" s="60">
        <v>-100</v>
      </c>
      <c r="Z37" s="61">
        <v>24676000</v>
      </c>
    </row>
    <row r="38" spans="1:26" ht="13.5">
      <c r="A38" s="57" t="s">
        <v>55</v>
      </c>
      <c r="B38" s="18">
        <v>0</v>
      </c>
      <c r="C38" s="18">
        <v>0</v>
      </c>
      <c r="D38" s="58">
        <v>55858000</v>
      </c>
      <c r="E38" s="59">
        <v>55858000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13964500</v>
      </c>
      <c r="X38" s="59">
        <v>-13964500</v>
      </c>
      <c r="Y38" s="60">
        <v>-100</v>
      </c>
      <c r="Z38" s="61">
        <v>55858000</v>
      </c>
    </row>
    <row r="39" spans="1:26" ht="13.5">
      <c r="A39" s="57" t="s">
        <v>56</v>
      </c>
      <c r="B39" s="18">
        <v>0</v>
      </c>
      <c r="C39" s="18">
        <v>0</v>
      </c>
      <c r="D39" s="58">
        <v>670012000</v>
      </c>
      <c r="E39" s="59">
        <v>670012000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167503000</v>
      </c>
      <c r="X39" s="59">
        <v>-167503000</v>
      </c>
      <c r="Y39" s="60">
        <v>-100</v>
      </c>
      <c r="Z39" s="61">
        <v>670012000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12380</v>
      </c>
      <c r="E42" s="59">
        <v>12380</v>
      </c>
      <c r="F42" s="59">
        <v>82578839</v>
      </c>
      <c r="G42" s="59">
        <v>-425995750</v>
      </c>
      <c r="H42" s="59">
        <v>-80954341</v>
      </c>
      <c r="I42" s="59">
        <v>-424371252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-424371252</v>
      </c>
      <c r="W42" s="59">
        <v>3096</v>
      </c>
      <c r="X42" s="59">
        <v>-424374348</v>
      </c>
      <c r="Y42" s="60">
        <v>-13707181.78</v>
      </c>
      <c r="Z42" s="61">
        <v>12380</v>
      </c>
    </row>
    <row r="43" spans="1:26" ht="13.5">
      <c r="A43" s="57" t="s">
        <v>59</v>
      </c>
      <c r="B43" s="18">
        <v>0</v>
      </c>
      <c r="C43" s="18">
        <v>0</v>
      </c>
      <c r="D43" s="58">
        <v>-6996</v>
      </c>
      <c r="E43" s="59">
        <v>-6996</v>
      </c>
      <c r="F43" s="59">
        <v>-649339</v>
      </c>
      <c r="G43" s="59">
        <v>20382</v>
      </c>
      <c r="H43" s="59">
        <v>2868</v>
      </c>
      <c r="I43" s="59">
        <v>-626089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-626089</v>
      </c>
      <c r="W43" s="59">
        <v>-1749</v>
      </c>
      <c r="X43" s="59">
        <v>-624340</v>
      </c>
      <c r="Y43" s="60">
        <v>35696.97</v>
      </c>
      <c r="Z43" s="61">
        <v>-6996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25056384</v>
      </c>
      <c r="E45" s="99">
        <v>25056384</v>
      </c>
      <c r="F45" s="99">
        <v>111350548</v>
      </c>
      <c r="G45" s="99">
        <v>-314624820</v>
      </c>
      <c r="H45" s="99">
        <v>-395576293</v>
      </c>
      <c r="I45" s="99">
        <v>-395576293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-395576293</v>
      </c>
      <c r="W45" s="99">
        <v>25052347</v>
      </c>
      <c r="X45" s="99">
        <v>-420628640</v>
      </c>
      <c r="Y45" s="100">
        <v>-1679</v>
      </c>
      <c r="Z45" s="101">
        <v>25056384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14585200</v>
      </c>
      <c r="C49" s="51">
        <v>0</v>
      </c>
      <c r="D49" s="128">
        <v>10388076</v>
      </c>
      <c r="E49" s="53">
        <v>9530265</v>
      </c>
      <c r="F49" s="53">
        <v>0</v>
      </c>
      <c r="G49" s="53">
        <v>0</v>
      </c>
      <c r="H49" s="53">
        <v>0</v>
      </c>
      <c r="I49" s="53">
        <v>8843530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383260973</v>
      </c>
      <c r="W49" s="53">
        <v>0</v>
      </c>
      <c r="X49" s="53">
        <v>0</v>
      </c>
      <c r="Y49" s="53">
        <v>0</v>
      </c>
      <c r="Z49" s="129">
        <v>426608044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9468768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9468768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92.70610710942131</v>
      </c>
      <c r="E58" s="7">
        <f t="shared" si="6"/>
        <v>92.70610710942131</v>
      </c>
      <c r="F58" s="7">
        <f t="shared" si="6"/>
        <v>100</v>
      </c>
      <c r="G58" s="7">
        <f t="shared" si="6"/>
        <v>-101.42650134513727</v>
      </c>
      <c r="H58" s="7">
        <f t="shared" si="6"/>
        <v>0</v>
      </c>
      <c r="I58" s="7">
        <f t="shared" si="6"/>
        <v>-50.596712240645495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-50.596712240645495</v>
      </c>
      <c r="W58" s="7">
        <f t="shared" si="6"/>
        <v>97.63609518035811</v>
      </c>
      <c r="X58" s="7">
        <f t="shared" si="6"/>
        <v>0</v>
      </c>
      <c r="Y58" s="7">
        <f t="shared" si="6"/>
        <v>0</v>
      </c>
      <c r="Z58" s="8">
        <f t="shared" si="6"/>
        <v>92.70610710942131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9.722271960318162</v>
      </c>
      <c r="H59" s="10">
        <f t="shared" si="7"/>
        <v>0</v>
      </c>
      <c r="I59" s="10">
        <f t="shared" si="7"/>
        <v>9.422039220754638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9.422039220754638</v>
      </c>
      <c r="W59" s="10">
        <f t="shared" si="7"/>
        <v>85.41984084208256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99.99990097372229</v>
      </c>
      <c r="E60" s="13">
        <f t="shared" si="7"/>
        <v>99.99990097372229</v>
      </c>
      <c r="F60" s="13">
        <f t="shared" si="7"/>
        <v>100</v>
      </c>
      <c r="G60" s="13">
        <f t="shared" si="7"/>
        <v>3210.8075401482997</v>
      </c>
      <c r="H60" s="13">
        <f t="shared" si="7"/>
        <v>0</v>
      </c>
      <c r="I60" s="13">
        <f t="shared" si="7"/>
        <v>-938.0580867163646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-938.0580867163646</v>
      </c>
      <c r="W60" s="13">
        <f t="shared" si="7"/>
        <v>101.27927417313589</v>
      </c>
      <c r="X60" s="13">
        <f t="shared" si="7"/>
        <v>0</v>
      </c>
      <c r="Y60" s="13">
        <f t="shared" si="7"/>
        <v>0</v>
      </c>
      <c r="Z60" s="14">
        <f t="shared" si="7"/>
        <v>99.99990097372229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100.00027713071178</v>
      </c>
      <c r="E61" s="13">
        <f t="shared" si="7"/>
        <v>100.00027713071178</v>
      </c>
      <c r="F61" s="13">
        <f t="shared" si="7"/>
        <v>100</v>
      </c>
      <c r="G61" s="13">
        <f t="shared" si="7"/>
        <v>724.8235764347752</v>
      </c>
      <c r="H61" s="13">
        <f t="shared" si="7"/>
        <v>0</v>
      </c>
      <c r="I61" s="13">
        <f t="shared" si="7"/>
        <v>37847.88919188065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37847.88919188065</v>
      </c>
      <c r="W61" s="13">
        <f t="shared" si="7"/>
        <v>101.79400643303262</v>
      </c>
      <c r="X61" s="13">
        <f t="shared" si="7"/>
        <v>0</v>
      </c>
      <c r="Y61" s="13">
        <f t="shared" si="7"/>
        <v>0</v>
      </c>
      <c r="Z61" s="14">
        <f t="shared" si="7"/>
        <v>100.00027713071178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99.99919650386924</v>
      </c>
      <c r="E62" s="13">
        <f t="shared" si="7"/>
        <v>99.99919650386924</v>
      </c>
      <c r="F62" s="13">
        <f t="shared" si="7"/>
        <v>100</v>
      </c>
      <c r="G62" s="13">
        <f t="shared" si="7"/>
        <v>-136.0115394214089</v>
      </c>
      <c r="H62" s="13">
        <f t="shared" si="7"/>
        <v>0</v>
      </c>
      <c r="I62" s="13">
        <f t="shared" si="7"/>
        <v>-44.195181262586836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-44.195181262586836</v>
      </c>
      <c r="W62" s="13">
        <f t="shared" si="7"/>
        <v>99.9991948264378</v>
      </c>
      <c r="X62" s="13">
        <f t="shared" si="7"/>
        <v>0</v>
      </c>
      <c r="Y62" s="13">
        <f t="shared" si="7"/>
        <v>0</v>
      </c>
      <c r="Z62" s="14">
        <f t="shared" si="7"/>
        <v>99.99919650386924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99.99696950221494</v>
      </c>
      <c r="E63" s="13">
        <f t="shared" si="7"/>
        <v>99.99696950221494</v>
      </c>
      <c r="F63" s="13">
        <f t="shared" si="7"/>
        <v>100</v>
      </c>
      <c r="G63" s="13">
        <f t="shared" si="7"/>
        <v>-781.9197962281872</v>
      </c>
      <c r="H63" s="13">
        <f t="shared" si="7"/>
        <v>0</v>
      </c>
      <c r="I63" s="13">
        <f t="shared" si="7"/>
        <v>-440.2768455250812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-440.2768455250812</v>
      </c>
      <c r="W63" s="13">
        <f t="shared" si="7"/>
        <v>99.99696012015407</v>
      </c>
      <c r="X63" s="13">
        <f t="shared" si="7"/>
        <v>0</v>
      </c>
      <c r="Y63" s="13">
        <f t="shared" si="7"/>
        <v>0</v>
      </c>
      <c r="Z63" s="14">
        <f t="shared" si="7"/>
        <v>99.99696950221494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100.00046598539602</v>
      </c>
      <c r="E64" s="13">
        <f t="shared" si="7"/>
        <v>100.00046598539602</v>
      </c>
      <c r="F64" s="13">
        <f t="shared" si="7"/>
        <v>100</v>
      </c>
      <c r="G64" s="13">
        <f t="shared" si="7"/>
        <v>-3327.651373577199</v>
      </c>
      <c r="H64" s="13">
        <f t="shared" si="7"/>
        <v>0</v>
      </c>
      <c r="I64" s="13">
        <f t="shared" si="7"/>
        <v>-2125.177641189266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-2125.177641189266</v>
      </c>
      <c r="W64" s="13">
        <f t="shared" si="7"/>
        <v>101.38173957081416</v>
      </c>
      <c r="X64" s="13">
        <f t="shared" si="7"/>
        <v>0</v>
      </c>
      <c r="Y64" s="13">
        <f t="shared" si="7"/>
        <v>0</v>
      </c>
      <c r="Z64" s="14">
        <f t="shared" si="7"/>
        <v>100.00046598539602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-265.59899662757635</v>
      </c>
      <c r="H66" s="16">
        <f t="shared" si="7"/>
        <v>0</v>
      </c>
      <c r="I66" s="16">
        <f t="shared" si="7"/>
        <v>-175.24135636406743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-175.24135636406743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/>
      <c r="C67" s="23"/>
      <c r="D67" s="24">
        <v>348995761</v>
      </c>
      <c r="E67" s="25">
        <v>348995761</v>
      </c>
      <c r="F67" s="25">
        <v>92891046</v>
      </c>
      <c r="G67" s="25">
        <v>153144966</v>
      </c>
      <c r="H67" s="25"/>
      <c r="I67" s="25">
        <v>246036012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246036012</v>
      </c>
      <c r="W67" s="25">
        <v>82843437</v>
      </c>
      <c r="X67" s="25"/>
      <c r="Y67" s="24"/>
      <c r="Z67" s="26">
        <v>348995761</v>
      </c>
    </row>
    <row r="68" spans="1:26" ht="13.5" hidden="1">
      <c r="A68" s="36" t="s">
        <v>31</v>
      </c>
      <c r="B68" s="18"/>
      <c r="C68" s="18"/>
      <c r="D68" s="19">
        <v>65023400</v>
      </c>
      <c r="E68" s="20">
        <v>65023400</v>
      </c>
      <c r="F68" s="20">
        <v>72119183</v>
      </c>
      <c r="G68" s="20">
        <v>149896280</v>
      </c>
      <c r="H68" s="20"/>
      <c r="I68" s="20">
        <v>222015463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222015463</v>
      </c>
      <c r="W68" s="20">
        <v>19030533</v>
      </c>
      <c r="X68" s="20"/>
      <c r="Y68" s="19"/>
      <c r="Z68" s="22">
        <v>65023400</v>
      </c>
    </row>
    <row r="69" spans="1:26" ht="13.5" hidden="1">
      <c r="A69" s="37" t="s">
        <v>32</v>
      </c>
      <c r="B69" s="18"/>
      <c r="C69" s="18"/>
      <c r="D69" s="19">
        <v>258517240</v>
      </c>
      <c r="E69" s="20">
        <v>258517240</v>
      </c>
      <c r="F69" s="20">
        <v>18182416</v>
      </c>
      <c r="G69" s="20">
        <v>-4639113</v>
      </c>
      <c r="H69" s="20"/>
      <c r="I69" s="20">
        <v>13543303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13543303</v>
      </c>
      <c r="W69" s="20">
        <v>63812904</v>
      </c>
      <c r="X69" s="20"/>
      <c r="Y69" s="19"/>
      <c r="Z69" s="22">
        <v>258517240</v>
      </c>
    </row>
    <row r="70" spans="1:26" ht="13.5" hidden="1">
      <c r="A70" s="38" t="s">
        <v>103</v>
      </c>
      <c r="B70" s="18"/>
      <c r="C70" s="18"/>
      <c r="D70" s="19">
        <v>175368510</v>
      </c>
      <c r="E70" s="20">
        <v>175368510</v>
      </c>
      <c r="F70" s="20">
        <v>13130262</v>
      </c>
      <c r="G70" s="20">
        <v>-13345156</v>
      </c>
      <c r="H70" s="20"/>
      <c r="I70" s="20">
        <v>-214894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-214894</v>
      </c>
      <c r="W70" s="20">
        <v>43069578</v>
      </c>
      <c r="X70" s="20"/>
      <c r="Y70" s="19"/>
      <c r="Z70" s="22">
        <v>175368510</v>
      </c>
    </row>
    <row r="71" spans="1:26" ht="13.5" hidden="1">
      <c r="A71" s="38" t="s">
        <v>104</v>
      </c>
      <c r="B71" s="18"/>
      <c r="C71" s="18"/>
      <c r="D71" s="19">
        <v>59614475</v>
      </c>
      <c r="E71" s="20">
        <v>59614475</v>
      </c>
      <c r="F71" s="20">
        <v>4002993</v>
      </c>
      <c r="G71" s="20">
        <v>6703629</v>
      </c>
      <c r="H71" s="20"/>
      <c r="I71" s="20">
        <v>10706622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10706622</v>
      </c>
      <c r="W71" s="20">
        <v>14903619</v>
      </c>
      <c r="X71" s="20"/>
      <c r="Y71" s="19"/>
      <c r="Z71" s="22">
        <v>59614475</v>
      </c>
    </row>
    <row r="72" spans="1:26" ht="13.5" hidden="1">
      <c r="A72" s="38" t="s">
        <v>105</v>
      </c>
      <c r="B72" s="18"/>
      <c r="C72" s="18"/>
      <c r="D72" s="19">
        <v>10658315</v>
      </c>
      <c r="E72" s="20">
        <v>10658315</v>
      </c>
      <c r="F72" s="20">
        <v>492648</v>
      </c>
      <c r="G72" s="20">
        <v>924171</v>
      </c>
      <c r="H72" s="20"/>
      <c r="I72" s="20">
        <v>1416819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1416819</v>
      </c>
      <c r="W72" s="20">
        <v>2664579</v>
      </c>
      <c r="X72" s="20"/>
      <c r="Y72" s="19"/>
      <c r="Z72" s="22">
        <v>10658315</v>
      </c>
    </row>
    <row r="73" spans="1:26" ht="13.5" hidden="1">
      <c r="A73" s="38" t="s">
        <v>106</v>
      </c>
      <c r="B73" s="18"/>
      <c r="C73" s="18"/>
      <c r="D73" s="19">
        <v>12875940</v>
      </c>
      <c r="E73" s="20">
        <v>12875940</v>
      </c>
      <c r="F73" s="20">
        <v>556513</v>
      </c>
      <c r="G73" s="20">
        <v>1078243</v>
      </c>
      <c r="H73" s="20"/>
      <c r="I73" s="20">
        <v>1634756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1634756</v>
      </c>
      <c r="W73" s="20">
        <v>3175128</v>
      </c>
      <c r="X73" s="20"/>
      <c r="Y73" s="19"/>
      <c r="Z73" s="22">
        <v>12875940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25455121</v>
      </c>
      <c r="E75" s="29">
        <v>25455121</v>
      </c>
      <c r="F75" s="29">
        <v>2589447</v>
      </c>
      <c r="G75" s="29">
        <v>7887799</v>
      </c>
      <c r="H75" s="29"/>
      <c r="I75" s="29">
        <v>10477246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10477246</v>
      </c>
      <c r="W75" s="29"/>
      <c r="X75" s="29"/>
      <c r="Y75" s="28"/>
      <c r="Z75" s="30">
        <v>25455121</v>
      </c>
    </row>
    <row r="76" spans="1:26" ht="13.5" hidden="1">
      <c r="A76" s="41" t="s">
        <v>110</v>
      </c>
      <c r="B76" s="31"/>
      <c r="C76" s="31"/>
      <c r="D76" s="32">
        <v>323540384</v>
      </c>
      <c r="E76" s="33">
        <v>323540384</v>
      </c>
      <c r="F76" s="33">
        <v>92891046</v>
      </c>
      <c r="G76" s="33">
        <v>-155329581</v>
      </c>
      <c r="H76" s="33">
        <v>-62047598</v>
      </c>
      <c r="I76" s="33">
        <v>-124486133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-124486133</v>
      </c>
      <c r="W76" s="33">
        <v>80885097</v>
      </c>
      <c r="X76" s="33"/>
      <c r="Y76" s="32"/>
      <c r="Z76" s="34">
        <v>323540384</v>
      </c>
    </row>
    <row r="77" spans="1:26" ht="13.5" hidden="1">
      <c r="A77" s="36" t="s">
        <v>31</v>
      </c>
      <c r="B77" s="18"/>
      <c r="C77" s="18"/>
      <c r="D77" s="19">
        <v>65023400</v>
      </c>
      <c r="E77" s="20">
        <v>65023400</v>
      </c>
      <c r="F77" s="20">
        <v>72119183</v>
      </c>
      <c r="G77" s="20">
        <v>14573324</v>
      </c>
      <c r="H77" s="20">
        <v>-65774123</v>
      </c>
      <c r="I77" s="20">
        <v>20918384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20918384</v>
      </c>
      <c r="W77" s="20">
        <v>16255851</v>
      </c>
      <c r="X77" s="20"/>
      <c r="Y77" s="19"/>
      <c r="Z77" s="22">
        <v>65023400</v>
      </c>
    </row>
    <row r="78" spans="1:26" ht="13.5" hidden="1">
      <c r="A78" s="37" t="s">
        <v>32</v>
      </c>
      <c r="B78" s="18"/>
      <c r="C78" s="18"/>
      <c r="D78" s="19">
        <v>258516984</v>
      </c>
      <c r="E78" s="20">
        <v>258516984</v>
      </c>
      <c r="F78" s="20">
        <v>18182416</v>
      </c>
      <c r="G78" s="20">
        <v>-148952990</v>
      </c>
      <c r="H78" s="20">
        <v>3726525</v>
      </c>
      <c r="I78" s="20">
        <v>-127044049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-127044049</v>
      </c>
      <c r="W78" s="20">
        <v>64629246</v>
      </c>
      <c r="X78" s="20"/>
      <c r="Y78" s="19"/>
      <c r="Z78" s="22">
        <v>258516984</v>
      </c>
    </row>
    <row r="79" spans="1:26" ht="13.5" hidden="1">
      <c r="A79" s="38" t="s">
        <v>103</v>
      </c>
      <c r="B79" s="18"/>
      <c r="C79" s="18"/>
      <c r="D79" s="19">
        <v>175368996</v>
      </c>
      <c r="E79" s="20">
        <v>175368996</v>
      </c>
      <c r="F79" s="20">
        <v>13130262</v>
      </c>
      <c r="G79" s="20">
        <v>-96728837</v>
      </c>
      <c r="H79" s="20">
        <v>2265732</v>
      </c>
      <c r="I79" s="20">
        <v>-81332843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-81332843</v>
      </c>
      <c r="W79" s="20">
        <v>43842249</v>
      </c>
      <c r="X79" s="20"/>
      <c r="Y79" s="19"/>
      <c r="Z79" s="22">
        <v>175368996</v>
      </c>
    </row>
    <row r="80" spans="1:26" ht="13.5" hidden="1">
      <c r="A80" s="38" t="s">
        <v>104</v>
      </c>
      <c r="B80" s="18"/>
      <c r="C80" s="18"/>
      <c r="D80" s="19">
        <v>59613996</v>
      </c>
      <c r="E80" s="20">
        <v>59613996</v>
      </c>
      <c r="F80" s="20">
        <v>4002993</v>
      </c>
      <c r="G80" s="20">
        <v>-9117709</v>
      </c>
      <c r="H80" s="20">
        <v>382905</v>
      </c>
      <c r="I80" s="20">
        <v>-4731811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-4731811</v>
      </c>
      <c r="W80" s="20">
        <v>14903499</v>
      </c>
      <c r="X80" s="20"/>
      <c r="Y80" s="19"/>
      <c r="Z80" s="22">
        <v>59613996</v>
      </c>
    </row>
    <row r="81" spans="1:26" ht="13.5" hidden="1">
      <c r="A81" s="38" t="s">
        <v>105</v>
      </c>
      <c r="B81" s="18"/>
      <c r="C81" s="18"/>
      <c r="D81" s="19">
        <v>10657992</v>
      </c>
      <c r="E81" s="20">
        <v>10657992</v>
      </c>
      <c r="F81" s="20">
        <v>492648</v>
      </c>
      <c r="G81" s="20">
        <v>-7226276</v>
      </c>
      <c r="H81" s="20">
        <v>495702</v>
      </c>
      <c r="I81" s="20">
        <v>-6237926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-6237926</v>
      </c>
      <c r="W81" s="20">
        <v>2664498</v>
      </c>
      <c r="X81" s="20"/>
      <c r="Y81" s="19"/>
      <c r="Z81" s="22">
        <v>10657992</v>
      </c>
    </row>
    <row r="82" spans="1:26" ht="13.5" hidden="1">
      <c r="A82" s="38" t="s">
        <v>106</v>
      </c>
      <c r="B82" s="18"/>
      <c r="C82" s="18"/>
      <c r="D82" s="19">
        <v>12876000</v>
      </c>
      <c r="E82" s="20">
        <v>12876000</v>
      </c>
      <c r="F82" s="20">
        <v>556513</v>
      </c>
      <c r="G82" s="20">
        <v>-35880168</v>
      </c>
      <c r="H82" s="20">
        <v>582186</v>
      </c>
      <c r="I82" s="20">
        <v>-34741469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-34741469</v>
      </c>
      <c r="W82" s="20">
        <v>3219000</v>
      </c>
      <c r="X82" s="20"/>
      <c r="Y82" s="19"/>
      <c r="Z82" s="22">
        <v>12876000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>
        <v>2589447</v>
      </c>
      <c r="G84" s="29">
        <v>-20949915</v>
      </c>
      <c r="H84" s="29"/>
      <c r="I84" s="29">
        <v>-18360468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-18360468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385451024</v>
      </c>
      <c r="E5" s="59">
        <v>385451024</v>
      </c>
      <c r="F5" s="59">
        <v>31743487</v>
      </c>
      <c r="G5" s="59">
        <v>30867955</v>
      </c>
      <c r="H5" s="59">
        <v>31112644</v>
      </c>
      <c r="I5" s="59">
        <v>93724086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93724086</v>
      </c>
      <c r="W5" s="59">
        <v>99446364</v>
      </c>
      <c r="X5" s="59">
        <v>-5722278</v>
      </c>
      <c r="Y5" s="60">
        <v>-5.75</v>
      </c>
      <c r="Z5" s="61">
        <v>385451024</v>
      </c>
    </row>
    <row r="6" spans="1:26" ht="13.5">
      <c r="A6" s="57" t="s">
        <v>32</v>
      </c>
      <c r="B6" s="18">
        <v>0</v>
      </c>
      <c r="C6" s="18">
        <v>0</v>
      </c>
      <c r="D6" s="58">
        <v>1814628099</v>
      </c>
      <c r="E6" s="59">
        <v>1814628099</v>
      </c>
      <c r="F6" s="59">
        <v>122214174</v>
      </c>
      <c r="G6" s="59">
        <v>126576305</v>
      </c>
      <c r="H6" s="59">
        <v>115008711</v>
      </c>
      <c r="I6" s="59">
        <v>363799190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363799190</v>
      </c>
      <c r="W6" s="59">
        <v>468174049</v>
      </c>
      <c r="X6" s="59">
        <v>-104374859</v>
      </c>
      <c r="Y6" s="60">
        <v>-22.29</v>
      </c>
      <c r="Z6" s="61">
        <v>1814628099</v>
      </c>
    </row>
    <row r="7" spans="1:26" ht="13.5">
      <c r="A7" s="57" t="s">
        <v>33</v>
      </c>
      <c r="B7" s="18">
        <v>0</v>
      </c>
      <c r="C7" s="18">
        <v>0</v>
      </c>
      <c r="D7" s="58">
        <v>566800</v>
      </c>
      <c r="E7" s="59">
        <v>566800</v>
      </c>
      <c r="F7" s="59">
        <v>0</v>
      </c>
      <c r="G7" s="59">
        <v>74269</v>
      </c>
      <c r="H7" s="59">
        <v>285428</v>
      </c>
      <c r="I7" s="59">
        <v>359697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359697</v>
      </c>
      <c r="W7" s="59">
        <v>146234</v>
      </c>
      <c r="X7" s="59">
        <v>213463</v>
      </c>
      <c r="Y7" s="60">
        <v>145.97</v>
      </c>
      <c r="Z7" s="61">
        <v>566800</v>
      </c>
    </row>
    <row r="8" spans="1:26" ht="13.5">
      <c r="A8" s="57" t="s">
        <v>34</v>
      </c>
      <c r="B8" s="18">
        <v>0</v>
      </c>
      <c r="C8" s="18">
        <v>0</v>
      </c>
      <c r="D8" s="58">
        <v>292686150</v>
      </c>
      <c r="E8" s="59">
        <v>292686150</v>
      </c>
      <c r="F8" s="59">
        <v>106827497</v>
      </c>
      <c r="G8" s="59">
        <v>193523</v>
      </c>
      <c r="H8" s="59">
        <v>2279248</v>
      </c>
      <c r="I8" s="59">
        <v>109300268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109300268</v>
      </c>
      <c r="W8" s="59">
        <v>75513027</v>
      </c>
      <c r="X8" s="59">
        <v>33787241</v>
      </c>
      <c r="Y8" s="60">
        <v>44.74</v>
      </c>
      <c r="Z8" s="61">
        <v>292686150</v>
      </c>
    </row>
    <row r="9" spans="1:26" ht="13.5">
      <c r="A9" s="57" t="s">
        <v>35</v>
      </c>
      <c r="B9" s="18">
        <v>0</v>
      </c>
      <c r="C9" s="18">
        <v>0</v>
      </c>
      <c r="D9" s="58">
        <v>152536202</v>
      </c>
      <c r="E9" s="59">
        <v>152536202</v>
      </c>
      <c r="F9" s="59">
        <v>7283751</v>
      </c>
      <c r="G9" s="59">
        <v>26299188</v>
      </c>
      <c r="H9" s="59">
        <v>4360432</v>
      </c>
      <c r="I9" s="59">
        <v>37943371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37943371</v>
      </c>
      <c r="W9" s="59">
        <v>39354342</v>
      </c>
      <c r="X9" s="59">
        <v>-1410971</v>
      </c>
      <c r="Y9" s="60">
        <v>-3.59</v>
      </c>
      <c r="Z9" s="61">
        <v>152536202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2645868275</v>
      </c>
      <c r="E10" s="65">
        <f t="shared" si="0"/>
        <v>2645868275</v>
      </c>
      <c r="F10" s="65">
        <f t="shared" si="0"/>
        <v>268068909</v>
      </c>
      <c r="G10" s="65">
        <f t="shared" si="0"/>
        <v>184011240</v>
      </c>
      <c r="H10" s="65">
        <f t="shared" si="0"/>
        <v>153046463</v>
      </c>
      <c r="I10" s="65">
        <f t="shared" si="0"/>
        <v>605126612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605126612</v>
      </c>
      <c r="W10" s="65">
        <f t="shared" si="0"/>
        <v>682634016</v>
      </c>
      <c r="X10" s="65">
        <f t="shared" si="0"/>
        <v>-77507404</v>
      </c>
      <c r="Y10" s="66">
        <f>+IF(W10&lt;&gt;0,(X10/W10)*100,0)</f>
        <v>-11.354166681315805</v>
      </c>
      <c r="Z10" s="67">
        <f t="shared" si="0"/>
        <v>2645868275</v>
      </c>
    </row>
    <row r="11" spans="1:26" ht="13.5">
      <c r="A11" s="57" t="s">
        <v>36</v>
      </c>
      <c r="B11" s="18">
        <v>0</v>
      </c>
      <c r="C11" s="18">
        <v>0</v>
      </c>
      <c r="D11" s="58">
        <v>649004731</v>
      </c>
      <c r="E11" s="59">
        <v>649004731</v>
      </c>
      <c r="F11" s="59">
        <v>53266470</v>
      </c>
      <c r="G11" s="59">
        <v>54239557</v>
      </c>
      <c r="H11" s="59">
        <v>54775221</v>
      </c>
      <c r="I11" s="59">
        <v>162281248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162281248</v>
      </c>
      <c r="W11" s="59">
        <v>167443220</v>
      </c>
      <c r="X11" s="59">
        <v>-5161972</v>
      </c>
      <c r="Y11" s="60">
        <v>-3.08</v>
      </c>
      <c r="Z11" s="61">
        <v>649004731</v>
      </c>
    </row>
    <row r="12" spans="1:26" ht="13.5">
      <c r="A12" s="57" t="s">
        <v>37</v>
      </c>
      <c r="B12" s="18">
        <v>0</v>
      </c>
      <c r="C12" s="18">
        <v>0</v>
      </c>
      <c r="D12" s="58">
        <v>25735151</v>
      </c>
      <c r="E12" s="59">
        <v>25735151</v>
      </c>
      <c r="F12" s="59">
        <v>2003129</v>
      </c>
      <c r="G12" s="59">
        <v>2081780</v>
      </c>
      <c r="H12" s="59">
        <v>2061156</v>
      </c>
      <c r="I12" s="59">
        <v>6146065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6146065</v>
      </c>
      <c r="W12" s="59">
        <v>6639669</v>
      </c>
      <c r="X12" s="59">
        <v>-493604</v>
      </c>
      <c r="Y12" s="60">
        <v>-7.43</v>
      </c>
      <c r="Z12" s="61">
        <v>25735151</v>
      </c>
    </row>
    <row r="13" spans="1:26" ht="13.5">
      <c r="A13" s="57" t="s">
        <v>96</v>
      </c>
      <c r="B13" s="18">
        <v>0</v>
      </c>
      <c r="C13" s="18">
        <v>0</v>
      </c>
      <c r="D13" s="58">
        <v>167500000</v>
      </c>
      <c r="E13" s="59">
        <v>167500000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43215000</v>
      </c>
      <c r="X13" s="59">
        <v>-43215000</v>
      </c>
      <c r="Y13" s="60">
        <v>-100</v>
      </c>
      <c r="Z13" s="61">
        <v>167500000</v>
      </c>
    </row>
    <row r="14" spans="1:26" ht="13.5">
      <c r="A14" s="57" t="s">
        <v>38</v>
      </c>
      <c r="B14" s="18">
        <v>0</v>
      </c>
      <c r="C14" s="18">
        <v>0</v>
      </c>
      <c r="D14" s="58">
        <v>72718205</v>
      </c>
      <c r="E14" s="59">
        <v>72718205</v>
      </c>
      <c r="F14" s="59">
        <v>5582252</v>
      </c>
      <c r="G14" s="59">
        <v>0</v>
      </c>
      <c r="H14" s="59">
        <v>1039922</v>
      </c>
      <c r="I14" s="59">
        <v>6622174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6622174</v>
      </c>
      <c r="W14" s="59">
        <v>18761296</v>
      </c>
      <c r="X14" s="59">
        <v>-12139122</v>
      </c>
      <c r="Y14" s="60">
        <v>-64.7</v>
      </c>
      <c r="Z14" s="61">
        <v>72718205</v>
      </c>
    </row>
    <row r="15" spans="1:26" ht="13.5">
      <c r="A15" s="57" t="s">
        <v>39</v>
      </c>
      <c r="B15" s="18">
        <v>0</v>
      </c>
      <c r="C15" s="18">
        <v>0</v>
      </c>
      <c r="D15" s="58">
        <v>1074967791</v>
      </c>
      <c r="E15" s="59">
        <v>1074967791</v>
      </c>
      <c r="F15" s="59">
        <v>6139062</v>
      </c>
      <c r="G15" s="59">
        <v>18747381</v>
      </c>
      <c r="H15" s="59">
        <v>14967986</v>
      </c>
      <c r="I15" s="59">
        <v>39854429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39854429</v>
      </c>
      <c r="W15" s="59">
        <v>277341689</v>
      </c>
      <c r="X15" s="59">
        <v>-237487260</v>
      </c>
      <c r="Y15" s="60">
        <v>-85.63</v>
      </c>
      <c r="Z15" s="61">
        <v>1074967791</v>
      </c>
    </row>
    <row r="16" spans="1:26" ht="13.5">
      <c r="A16" s="68" t="s">
        <v>40</v>
      </c>
      <c r="B16" s="18">
        <v>0</v>
      </c>
      <c r="C16" s="18">
        <v>0</v>
      </c>
      <c r="D16" s="58">
        <v>35929454</v>
      </c>
      <c r="E16" s="59">
        <v>35929454</v>
      </c>
      <c r="F16" s="59">
        <v>558603</v>
      </c>
      <c r="G16" s="59">
        <v>855523</v>
      </c>
      <c r="H16" s="59">
        <v>558548</v>
      </c>
      <c r="I16" s="59">
        <v>1972674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1972674</v>
      </c>
      <c r="W16" s="59">
        <v>9269799</v>
      </c>
      <c r="X16" s="59">
        <v>-7297125</v>
      </c>
      <c r="Y16" s="60">
        <v>-78.72</v>
      </c>
      <c r="Z16" s="61">
        <v>35929454</v>
      </c>
    </row>
    <row r="17" spans="1:26" ht="13.5">
      <c r="A17" s="57" t="s">
        <v>41</v>
      </c>
      <c r="B17" s="18">
        <v>0</v>
      </c>
      <c r="C17" s="18">
        <v>0</v>
      </c>
      <c r="D17" s="58">
        <v>670653008</v>
      </c>
      <c r="E17" s="59">
        <v>670653008</v>
      </c>
      <c r="F17" s="59">
        <v>7930980</v>
      </c>
      <c r="G17" s="59">
        <v>11326696</v>
      </c>
      <c r="H17" s="59">
        <v>30331553</v>
      </c>
      <c r="I17" s="59">
        <v>49589229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49589229</v>
      </c>
      <c r="W17" s="59">
        <v>173028477</v>
      </c>
      <c r="X17" s="59">
        <v>-123439248</v>
      </c>
      <c r="Y17" s="60">
        <v>-71.34</v>
      </c>
      <c r="Z17" s="61">
        <v>670653008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2696508340</v>
      </c>
      <c r="E18" s="72">
        <f t="shared" si="1"/>
        <v>2696508340</v>
      </c>
      <c r="F18" s="72">
        <f t="shared" si="1"/>
        <v>75480496</v>
      </c>
      <c r="G18" s="72">
        <f t="shared" si="1"/>
        <v>87250937</v>
      </c>
      <c r="H18" s="72">
        <f t="shared" si="1"/>
        <v>103734386</v>
      </c>
      <c r="I18" s="72">
        <f t="shared" si="1"/>
        <v>266465819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266465819</v>
      </c>
      <c r="W18" s="72">
        <f t="shared" si="1"/>
        <v>695699150</v>
      </c>
      <c r="X18" s="72">
        <f t="shared" si="1"/>
        <v>-429233331</v>
      </c>
      <c r="Y18" s="66">
        <f>+IF(W18&lt;&gt;0,(X18/W18)*100,0)</f>
        <v>-61.69812497255459</v>
      </c>
      <c r="Z18" s="73">
        <f t="shared" si="1"/>
        <v>2696508340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-50640065</v>
      </c>
      <c r="E19" s="76">
        <f t="shared" si="2"/>
        <v>-50640065</v>
      </c>
      <c r="F19" s="76">
        <f t="shared" si="2"/>
        <v>192588413</v>
      </c>
      <c r="G19" s="76">
        <f t="shared" si="2"/>
        <v>96760303</v>
      </c>
      <c r="H19" s="76">
        <f t="shared" si="2"/>
        <v>49312077</v>
      </c>
      <c r="I19" s="76">
        <f t="shared" si="2"/>
        <v>338660793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338660793</v>
      </c>
      <c r="W19" s="76">
        <f>IF(E10=E18,0,W10-W18)</f>
        <v>-13065134</v>
      </c>
      <c r="X19" s="76">
        <f t="shared" si="2"/>
        <v>351725927</v>
      </c>
      <c r="Y19" s="77">
        <f>+IF(W19&lt;&gt;0,(X19/W19)*100,0)</f>
        <v>-2692.0958254236043</v>
      </c>
      <c r="Z19" s="78">
        <f t="shared" si="2"/>
        <v>-50640065</v>
      </c>
    </row>
    <row r="20" spans="1:26" ht="13.5">
      <c r="A20" s="57" t="s">
        <v>44</v>
      </c>
      <c r="B20" s="18">
        <v>0</v>
      </c>
      <c r="C20" s="18">
        <v>0</v>
      </c>
      <c r="D20" s="58">
        <v>236617850</v>
      </c>
      <c r="E20" s="59">
        <v>236617850</v>
      </c>
      <c r="F20" s="59">
        <v>829517</v>
      </c>
      <c r="G20" s="59">
        <v>78157</v>
      </c>
      <c r="H20" s="59">
        <v>1598458</v>
      </c>
      <c r="I20" s="59">
        <v>2506132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2506132</v>
      </c>
      <c r="W20" s="59">
        <v>61047406</v>
      </c>
      <c r="X20" s="59">
        <v>-58541274</v>
      </c>
      <c r="Y20" s="60">
        <v>-95.89</v>
      </c>
      <c r="Z20" s="61">
        <v>236617850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185977785</v>
      </c>
      <c r="E22" s="87">
        <f t="shared" si="3"/>
        <v>185977785</v>
      </c>
      <c r="F22" s="87">
        <f t="shared" si="3"/>
        <v>193417930</v>
      </c>
      <c r="G22" s="87">
        <f t="shared" si="3"/>
        <v>96838460</v>
      </c>
      <c r="H22" s="87">
        <f t="shared" si="3"/>
        <v>50910535</v>
      </c>
      <c r="I22" s="87">
        <f t="shared" si="3"/>
        <v>341166925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341166925</v>
      </c>
      <c r="W22" s="87">
        <f t="shared" si="3"/>
        <v>47982272</v>
      </c>
      <c r="X22" s="87">
        <f t="shared" si="3"/>
        <v>293184653</v>
      </c>
      <c r="Y22" s="88">
        <f>+IF(W22&lt;&gt;0,(X22/W22)*100,0)</f>
        <v>611.0270330675463</v>
      </c>
      <c r="Z22" s="89">
        <f t="shared" si="3"/>
        <v>185977785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185977785</v>
      </c>
      <c r="E24" s="76">
        <f t="shared" si="4"/>
        <v>185977785</v>
      </c>
      <c r="F24" s="76">
        <f t="shared" si="4"/>
        <v>193417930</v>
      </c>
      <c r="G24" s="76">
        <f t="shared" si="4"/>
        <v>96838460</v>
      </c>
      <c r="H24" s="76">
        <f t="shared" si="4"/>
        <v>50910535</v>
      </c>
      <c r="I24" s="76">
        <f t="shared" si="4"/>
        <v>341166925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341166925</v>
      </c>
      <c r="W24" s="76">
        <f t="shared" si="4"/>
        <v>47982272</v>
      </c>
      <c r="X24" s="76">
        <f t="shared" si="4"/>
        <v>293184653</v>
      </c>
      <c r="Y24" s="77">
        <f>+IF(W24&lt;&gt;0,(X24/W24)*100,0)</f>
        <v>611.0270330675463</v>
      </c>
      <c r="Z24" s="78">
        <f t="shared" si="4"/>
        <v>185977785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261137850</v>
      </c>
      <c r="E27" s="99">
        <v>261137850</v>
      </c>
      <c r="F27" s="99">
        <v>786222</v>
      </c>
      <c r="G27" s="99">
        <v>0</v>
      </c>
      <c r="H27" s="99">
        <v>1581758</v>
      </c>
      <c r="I27" s="99">
        <v>2367980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2367980</v>
      </c>
      <c r="W27" s="99">
        <v>65284463</v>
      </c>
      <c r="X27" s="99">
        <v>-62916483</v>
      </c>
      <c r="Y27" s="100">
        <v>-96.37</v>
      </c>
      <c r="Z27" s="101">
        <v>261137850</v>
      </c>
    </row>
    <row r="28" spans="1:26" ht="13.5">
      <c r="A28" s="102" t="s">
        <v>44</v>
      </c>
      <c r="B28" s="18">
        <v>0</v>
      </c>
      <c r="C28" s="18">
        <v>0</v>
      </c>
      <c r="D28" s="58">
        <v>231840539</v>
      </c>
      <c r="E28" s="59">
        <v>231840539</v>
      </c>
      <c r="F28" s="59">
        <v>786222</v>
      </c>
      <c r="G28" s="59">
        <v>0</v>
      </c>
      <c r="H28" s="59">
        <v>1581758</v>
      </c>
      <c r="I28" s="59">
        <v>2367980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2367980</v>
      </c>
      <c r="W28" s="59">
        <v>57960135</v>
      </c>
      <c r="X28" s="59">
        <v>-55592155</v>
      </c>
      <c r="Y28" s="60">
        <v>-95.91</v>
      </c>
      <c r="Z28" s="61">
        <v>231840539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29297311</v>
      </c>
      <c r="E31" s="59">
        <v>29297311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7324328</v>
      </c>
      <c r="X31" s="59">
        <v>-7324328</v>
      </c>
      <c r="Y31" s="60">
        <v>-100</v>
      </c>
      <c r="Z31" s="61">
        <v>29297311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261137850</v>
      </c>
      <c r="E32" s="99">
        <f t="shared" si="5"/>
        <v>261137850</v>
      </c>
      <c r="F32" s="99">
        <f t="shared" si="5"/>
        <v>786222</v>
      </c>
      <c r="G32" s="99">
        <f t="shared" si="5"/>
        <v>0</v>
      </c>
      <c r="H32" s="99">
        <f t="shared" si="5"/>
        <v>1581758</v>
      </c>
      <c r="I32" s="99">
        <f t="shared" si="5"/>
        <v>2367980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2367980</v>
      </c>
      <c r="W32" s="99">
        <f t="shared" si="5"/>
        <v>65284463</v>
      </c>
      <c r="X32" s="99">
        <f t="shared" si="5"/>
        <v>-62916483</v>
      </c>
      <c r="Y32" s="100">
        <f>+IF(W32&lt;&gt;0,(X32/W32)*100,0)</f>
        <v>-96.37282763588021</v>
      </c>
      <c r="Z32" s="101">
        <f t="shared" si="5"/>
        <v>261137850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2023739894</v>
      </c>
      <c r="E35" s="59">
        <v>2023739894</v>
      </c>
      <c r="F35" s="59">
        <v>1429361307</v>
      </c>
      <c r="G35" s="59">
        <v>842914850</v>
      </c>
      <c r="H35" s="59">
        <v>842914850</v>
      </c>
      <c r="I35" s="59">
        <v>842914850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842914850</v>
      </c>
      <c r="W35" s="59">
        <v>505934974</v>
      </c>
      <c r="X35" s="59">
        <v>336979876</v>
      </c>
      <c r="Y35" s="60">
        <v>66.61</v>
      </c>
      <c r="Z35" s="61">
        <v>2023739894</v>
      </c>
    </row>
    <row r="36" spans="1:26" ht="13.5">
      <c r="A36" s="57" t="s">
        <v>53</v>
      </c>
      <c r="B36" s="18">
        <v>0</v>
      </c>
      <c r="C36" s="18">
        <v>0</v>
      </c>
      <c r="D36" s="58">
        <v>2503705237</v>
      </c>
      <c r="E36" s="59">
        <v>2503705237</v>
      </c>
      <c r="F36" s="59">
        <v>2268992296</v>
      </c>
      <c r="G36" s="59">
        <v>7716079912</v>
      </c>
      <c r="H36" s="59">
        <v>7716079912</v>
      </c>
      <c r="I36" s="59">
        <v>7716079912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7716079912</v>
      </c>
      <c r="W36" s="59">
        <v>625926309</v>
      </c>
      <c r="X36" s="59">
        <v>7090153603</v>
      </c>
      <c r="Y36" s="60">
        <v>1132.75</v>
      </c>
      <c r="Z36" s="61">
        <v>2503705237</v>
      </c>
    </row>
    <row r="37" spans="1:26" ht="13.5">
      <c r="A37" s="57" t="s">
        <v>54</v>
      </c>
      <c r="B37" s="18">
        <v>0</v>
      </c>
      <c r="C37" s="18">
        <v>0</v>
      </c>
      <c r="D37" s="58">
        <v>1768611444</v>
      </c>
      <c r="E37" s="59">
        <v>1768611444</v>
      </c>
      <c r="F37" s="59">
        <v>2339757387</v>
      </c>
      <c r="G37" s="59">
        <v>2109915704</v>
      </c>
      <c r="H37" s="59">
        <v>2109915704</v>
      </c>
      <c r="I37" s="59">
        <v>2109915704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2109915704</v>
      </c>
      <c r="W37" s="59">
        <v>442152861</v>
      </c>
      <c r="X37" s="59">
        <v>1667762843</v>
      </c>
      <c r="Y37" s="60">
        <v>377.19</v>
      </c>
      <c r="Z37" s="61">
        <v>1768611444</v>
      </c>
    </row>
    <row r="38" spans="1:26" ht="13.5">
      <c r="A38" s="57" t="s">
        <v>55</v>
      </c>
      <c r="B38" s="18">
        <v>0</v>
      </c>
      <c r="C38" s="18">
        <v>0</v>
      </c>
      <c r="D38" s="58">
        <v>344185701</v>
      </c>
      <c r="E38" s="59">
        <v>344185701</v>
      </c>
      <c r="F38" s="59">
        <v>347397872</v>
      </c>
      <c r="G38" s="59">
        <v>342753560</v>
      </c>
      <c r="H38" s="59">
        <v>342753560</v>
      </c>
      <c r="I38" s="59">
        <v>342753560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342753560</v>
      </c>
      <c r="W38" s="59">
        <v>86046425</v>
      </c>
      <c r="X38" s="59">
        <v>256707135</v>
      </c>
      <c r="Y38" s="60">
        <v>298.34</v>
      </c>
      <c r="Z38" s="61">
        <v>344185701</v>
      </c>
    </row>
    <row r="39" spans="1:26" ht="13.5">
      <c r="A39" s="57" t="s">
        <v>56</v>
      </c>
      <c r="B39" s="18">
        <v>0</v>
      </c>
      <c r="C39" s="18">
        <v>0</v>
      </c>
      <c r="D39" s="58">
        <v>2414647986</v>
      </c>
      <c r="E39" s="59">
        <v>2414647986</v>
      </c>
      <c r="F39" s="59">
        <v>1011198344</v>
      </c>
      <c r="G39" s="59">
        <v>6106325498</v>
      </c>
      <c r="H39" s="59">
        <v>6106325498</v>
      </c>
      <c r="I39" s="59">
        <v>6106325498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6106325498</v>
      </c>
      <c r="W39" s="59">
        <v>603661997</v>
      </c>
      <c r="X39" s="59">
        <v>5502663501</v>
      </c>
      <c r="Y39" s="60">
        <v>911.55</v>
      </c>
      <c r="Z39" s="61">
        <v>2414647986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203664291</v>
      </c>
      <c r="E42" s="59">
        <v>203664291</v>
      </c>
      <c r="F42" s="59">
        <v>14914313</v>
      </c>
      <c r="G42" s="59">
        <v>-6730911</v>
      </c>
      <c r="H42" s="59">
        <v>-4500337</v>
      </c>
      <c r="I42" s="59">
        <v>3683065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3683065</v>
      </c>
      <c r="W42" s="59">
        <v>29017767</v>
      </c>
      <c r="X42" s="59">
        <v>-25334702</v>
      </c>
      <c r="Y42" s="60">
        <v>-87.31</v>
      </c>
      <c r="Z42" s="61">
        <v>203664291</v>
      </c>
    </row>
    <row r="43" spans="1:26" ht="13.5">
      <c r="A43" s="57" t="s">
        <v>59</v>
      </c>
      <c r="B43" s="18">
        <v>0</v>
      </c>
      <c r="C43" s="18">
        <v>0</v>
      </c>
      <c r="D43" s="58">
        <v>-185592850</v>
      </c>
      <c r="E43" s="59">
        <v>-185592850</v>
      </c>
      <c r="F43" s="59">
        <v>-786223</v>
      </c>
      <c r="G43" s="59">
        <v>0</v>
      </c>
      <c r="H43" s="59">
        <v>-1581757</v>
      </c>
      <c r="I43" s="59">
        <v>-2367980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-2367980</v>
      </c>
      <c r="W43" s="59">
        <v>-46500000</v>
      </c>
      <c r="X43" s="59">
        <v>44132020</v>
      </c>
      <c r="Y43" s="60">
        <v>-94.91</v>
      </c>
      <c r="Z43" s="61">
        <v>-185592850</v>
      </c>
    </row>
    <row r="44" spans="1:26" ht="13.5">
      <c r="A44" s="57" t="s">
        <v>60</v>
      </c>
      <c r="B44" s="18">
        <v>0</v>
      </c>
      <c r="C44" s="18">
        <v>0</v>
      </c>
      <c r="D44" s="58">
        <v>-6393527</v>
      </c>
      <c r="E44" s="59">
        <v>-6393527</v>
      </c>
      <c r="F44" s="59">
        <v>-10825398</v>
      </c>
      <c r="G44" s="59">
        <v>709430</v>
      </c>
      <c r="H44" s="59">
        <v>904158</v>
      </c>
      <c r="I44" s="59">
        <v>-9211810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-9211810</v>
      </c>
      <c r="W44" s="59">
        <v>4920000</v>
      </c>
      <c r="X44" s="59">
        <v>-14131810</v>
      </c>
      <c r="Y44" s="60">
        <v>-287.23</v>
      </c>
      <c r="Z44" s="61">
        <v>-6393527</v>
      </c>
    </row>
    <row r="45" spans="1:26" ht="13.5">
      <c r="A45" s="69" t="s">
        <v>61</v>
      </c>
      <c r="B45" s="21">
        <v>0</v>
      </c>
      <c r="C45" s="21">
        <v>0</v>
      </c>
      <c r="D45" s="98">
        <v>-3</v>
      </c>
      <c r="E45" s="99">
        <v>-3</v>
      </c>
      <c r="F45" s="99">
        <v>634247</v>
      </c>
      <c r="G45" s="99">
        <v>-5387234</v>
      </c>
      <c r="H45" s="99">
        <v>-10565170</v>
      </c>
      <c r="I45" s="99">
        <v>-10565170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-10565170</v>
      </c>
      <c r="W45" s="99">
        <v>-24240150</v>
      </c>
      <c r="X45" s="99">
        <v>13674980</v>
      </c>
      <c r="Y45" s="100">
        <v>-56.41</v>
      </c>
      <c r="Z45" s="101">
        <v>-3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103747124</v>
      </c>
      <c r="C49" s="51">
        <v>0</v>
      </c>
      <c r="D49" s="128">
        <v>84851721</v>
      </c>
      <c r="E49" s="53">
        <v>83557662</v>
      </c>
      <c r="F49" s="53">
        <v>0</v>
      </c>
      <c r="G49" s="53">
        <v>0</v>
      </c>
      <c r="H49" s="53">
        <v>0</v>
      </c>
      <c r="I49" s="53">
        <v>58343900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58055852</v>
      </c>
      <c r="W49" s="53">
        <v>50038071</v>
      </c>
      <c r="X49" s="53">
        <v>298385546</v>
      </c>
      <c r="Y49" s="53">
        <v>1467931809</v>
      </c>
      <c r="Z49" s="129">
        <v>2204911685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115251454</v>
      </c>
      <c r="C51" s="51">
        <v>0</v>
      </c>
      <c r="D51" s="128">
        <v>145903348</v>
      </c>
      <c r="E51" s="53">
        <v>156963730</v>
      </c>
      <c r="F51" s="53">
        <v>0</v>
      </c>
      <c r="G51" s="53">
        <v>0</v>
      </c>
      <c r="H51" s="53">
        <v>0</v>
      </c>
      <c r="I51" s="53">
        <v>854793130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554246985</v>
      </c>
      <c r="W51" s="53">
        <v>0</v>
      </c>
      <c r="X51" s="53">
        <v>0</v>
      </c>
      <c r="Y51" s="53">
        <v>0</v>
      </c>
      <c r="Z51" s="129">
        <v>1827158647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82.66595165403304</v>
      </c>
      <c r="E58" s="7">
        <f t="shared" si="6"/>
        <v>82.66595165403304</v>
      </c>
      <c r="F58" s="7">
        <f t="shared" si="6"/>
        <v>69.12171717040039</v>
      </c>
      <c r="G58" s="7">
        <f t="shared" si="6"/>
        <v>73.5560469599376</v>
      </c>
      <c r="H58" s="7">
        <f t="shared" si="6"/>
        <v>81.02528842286173</v>
      </c>
      <c r="I58" s="7">
        <f t="shared" si="6"/>
        <v>74.51499670405886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74.51499670405886</v>
      </c>
      <c r="W58" s="7">
        <f t="shared" si="6"/>
        <v>74.7493191917273</v>
      </c>
      <c r="X58" s="7">
        <f t="shared" si="6"/>
        <v>0</v>
      </c>
      <c r="Y58" s="7">
        <f t="shared" si="6"/>
        <v>0</v>
      </c>
      <c r="Z58" s="8">
        <f t="shared" si="6"/>
        <v>82.66595165403304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82.90000028641771</v>
      </c>
      <c r="E59" s="10">
        <f t="shared" si="7"/>
        <v>82.90000028641771</v>
      </c>
      <c r="F59" s="10">
        <f t="shared" si="7"/>
        <v>73.5471153499929</v>
      </c>
      <c r="G59" s="10">
        <f t="shared" si="7"/>
        <v>68.93206887207137</v>
      </c>
      <c r="H59" s="10">
        <f t="shared" si="7"/>
        <v>75.91547989299784</v>
      </c>
      <c r="I59" s="10">
        <f t="shared" si="7"/>
        <v>72.81335557649503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72.81335557649503</v>
      </c>
      <c r="W59" s="10">
        <f t="shared" si="7"/>
        <v>76.01568419334063</v>
      </c>
      <c r="X59" s="10">
        <f t="shared" si="7"/>
        <v>0</v>
      </c>
      <c r="Y59" s="10">
        <f t="shared" si="7"/>
        <v>0</v>
      </c>
      <c r="Z59" s="11">
        <f t="shared" si="7"/>
        <v>82.90000028641771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82.50444605288789</v>
      </c>
      <c r="E60" s="13">
        <f t="shared" si="7"/>
        <v>82.50444605288789</v>
      </c>
      <c r="F60" s="13">
        <f t="shared" si="7"/>
        <v>66.55775458581424</v>
      </c>
      <c r="G60" s="13">
        <f t="shared" si="7"/>
        <v>72.45364051352266</v>
      </c>
      <c r="H60" s="13">
        <f t="shared" si="7"/>
        <v>80.60246584278299</v>
      </c>
      <c r="I60" s="13">
        <f t="shared" si="7"/>
        <v>73.04909282508298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73.04909282508298</v>
      </c>
      <c r="W60" s="13">
        <f t="shared" si="7"/>
        <v>74.4129431659293</v>
      </c>
      <c r="X60" s="13">
        <f t="shared" si="7"/>
        <v>0</v>
      </c>
      <c r="Y60" s="13">
        <f t="shared" si="7"/>
        <v>0</v>
      </c>
      <c r="Z60" s="14">
        <f t="shared" si="7"/>
        <v>82.50444605288789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82.69999999846847</v>
      </c>
      <c r="E61" s="13">
        <f t="shared" si="7"/>
        <v>82.69999999846847</v>
      </c>
      <c r="F61" s="13">
        <f t="shared" si="7"/>
        <v>41.35016490642331</v>
      </c>
      <c r="G61" s="13">
        <f t="shared" si="7"/>
        <v>53.66128817471504</v>
      </c>
      <c r="H61" s="13">
        <f t="shared" si="7"/>
        <v>57.54079655973504</v>
      </c>
      <c r="I61" s="13">
        <f t="shared" si="7"/>
        <v>50.732072414144156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50.732072414144156</v>
      </c>
      <c r="W61" s="13">
        <f t="shared" si="7"/>
        <v>73.58542999100631</v>
      </c>
      <c r="X61" s="13">
        <f t="shared" si="7"/>
        <v>0</v>
      </c>
      <c r="Y61" s="13">
        <f t="shared" si="7"/>
        <v>0</v>
      </c>
      <c r="Z61" s="14">
        <f t="shared" si="7"/>
        <v>82.69999999846847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80.89999986195707</v>
      </c>
      <c r="E62" s="13">
        <f t="shared" si="7"/>
        <v>80.89999986195707</v>
      </c>
      <c r="F62" s="13">
        <f t="shared" si="7"/>
        <v>296.3152692145287</v>
      </c>
      <c r="G62" s="13">
        <f t="shared" si="7"/>
        <v>259.4536228554167</v>
      </c>
      <c r="H62" s="13">
        <f t="shared" si="7"/>
        <v>259.5680159012552</v>
      </c>
      <c r="I62" s="13">
        <f t="shared" si="7"/>
        <v>271.7782834757539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271.7782834757539</v>
      </c>
      <c r="W62" s="13">
        <f t="shared" si="7"/>
        <v>75.9828965187721</v>
      </c>
      <c r="X62" s="13">
        <f t="shared" si="7"/>
        <v>0</v>
      </c>
      <c r="Y62" s="13">
        <f t="shared" si="7"/>
        <v>0</v>
      </c>
      <c r="Z62" s="14">
        <f t="shared" si="7"/>
        <v>80.89999986195707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80.60000102470696</v>
      </c>
      <c r="E63" s="13">
        <f t="shared" si="7"/>
        <v>80.60000102470696</v>
      </c>
      <c r="F63" s="13">
        <f t="shared" si="7"/>
        <v>77.54989857555078</v>
      </c>
      <c r="G63" s="13">
        <f t="shared" si="7"/>
        <v>52.869185562390655</v>
      </c>
      <c r="H63" s="13">
        <f t="shared" si="7"/>
        <v>90.43154445323363</v>
      </c>
      <c r="I63" s="13">
        <f t="shared" si="7"/>
        <v>70.03079109881338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70.03079109881338</v>
      </c>
      <c r="W63" s="13">
        <f t="shared" si="7"/>
        <v>75.9190736064438</v>
      </c>
      <c r="X63" s="13">
        <f t="shared" si="7"/>
        <v>0</v>
      </c>
      <c r="Y63" s="13">
        <f t="shared" si="7"/>
        <v>0</v>
      </c>
      <c r="Z63" s="14">
        <f t="shared" si="7"/>
        <v>80.60000102470696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88.99999825390744</v>
      </c>
      <c r="E64" s="13">
        <f t="shared" si="7"/>
        <v>88.99999825390744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75.77004526108398</v>
      </c>
      <c r="X64" s="13">
        <f t="shared" si="7"/>
        <v>0</v>
      </c>
      <c r="Y64" s="13">
        <f t="shared" si="7"/>
        <v>0</v>
      </c>
      <c r="Z64" s="14">
        <f t="shared" si="7"/>
        <v>88.99999825390744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139.7015744834016</v>
      </c>
      <c r="G65" s="13">
        <f t="shared" si="7"/>
        <v>140.97864646032826</v>
      </c>
      <c r="H65" s="13">
        <f t="shared" si="7"/>
        <v>161.27824917395048</v>
      </c>
      <c r="I65" s="13">
        <f t="shared" si="7"/>
        <v>147.2272625322028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147.2272625322028</v>
      </c>
      <c r="W65" s="13">
        <f t="shared" si="7"/>
        <v>76.27966766406182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85.00000028764518</v>
      </c>
      <c r="E66" s="16">
        <f t="shared" si="7"/>
        <v>85.00000028764518</v>
      </c>
      <c r="F66" s="16">
        <f t="shared" si="7"/>
        <v>100</v>
      </c>
      <c r="G66" s="16">
        <f t="shared" si="7"/>
        <v>100.41179192757667</v>
      </c>
      <c r="H66" s="16">
        <f t="shared" si="7"/>
        <v>100.25152438036191</v>
      </c>
      <c r="I66" s="16">
        <f t="shared" si="7"/>
        <v>100.26179414355181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100.26179414355181</v>
      </c>
      <c r="W66" s="16">
        <f t="shared" si="7"/>
        <v>76.15619980145793</v>
      </c>
      <c r="X66" s="16">
        <f t="shared" si="7"/>
        <v>0</v>
      </c>
      <c r="Y66" s="16">
        <f t="shared" si="7"/>
        <v>0</v>
      </c>
      <c r="Z66" s="17">
        <f t="shared" si="7"/>
        <v>85.00000028764518</v>
      </c>
    </row>
    <row r="67" spans="1:26" ht="13.5" hidden="1">
      <c r="A67" s="40" t="s">
        <v>109</v>
      </c>
      <c r="B67" s="23"/>
      <c r="C67" s="23"/>
      <c r="D67" s="24">
        <v>2286991758</v>
      </c>
      <c r="E67" s="25">
        <v>2286991758</v>
      </c>
      <c r="F67" s="25">
        <v>159556256</v>
      </c>
      <c r="G67" s="25">
        <v>167954908</v>
      </c>
      <c r="H67" s="25">
        <v>156919513</v>
      </c>
      <c r="I67" s="25">
        <v>484430677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484430677</v>
      </c>
      <c r="W67" s="25">
        <v>590043873</v>
      </c>
      <c r="X67" s="25"/>
      <c r="Y67" s="24"/>
      <c r="Z67" s="26">
        <v>2286991758</v>
      </c>
    </row>
    <row r="68" spans="1:26" ht="13.5" hidden="1">
      <c r="A68" s="36" t="s">
        <v>31</v>
      </c>
      <c r="B68" s="18"/>
      <c r="C68" s="18"/>
      <c r="D68" s="19">
        <v>385451024</v>
      </c>
      <c r="E68" s="20">
        <v>385451024</v>
      </c>
      <c r="F68" s="20">
        <v>31743487</v>
      </c>
      <c r="G68" s="20">
        <v>30867955</v>
      </c>
      <c r="H68" s="20">
        <v>31112644</v>
      </c>
      <c r="I68" s="20">
        <v>93724086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93724086</v>
      </c>
      <c r="W68" s="20">
        <v>99446364</v>
      </c>
      <c r="X68" s="20"/>
      <c r="Y68" s="19"/>
      <c r="Z68" s="22">
        <v>385451024</v>
      </c>
    </row>
    <row r="69" spans="1:26" ht="13.5" hidden="1">
      <c r="A69" s="37" t="s">
        <v>32</v>
      </c>
      <c r="B69" s="18"/>
      <c r="C69" s="18"/>
      <c r="D69" s="19">
        <v>1814628099</v>
      </c>
      <c r="E69" s="20">
        <v>1814628099</v>
      </c>
      <c r="F69" s="20">
        <v>122214174</v>
      </c>
      <c r="G69" s="20">
        <v>126576305</v>
      </c>
      <c r="H69" s="20">
        <v>115008711</v>
      </c>
      <c r="I69" s="20">
        <v>363799190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363799190</v>
      </c>
      <c r="W69" s="20">
        <v>468174049</v>
      </c>
      <c r="X69" s="20"/>
      <c r="Y69" s="19"/>
      <c r="Z69" s="22">
        <v>1814628099</v>
      </c>
    </row>
    <row r="70" spans="1:26" ht="13.5" hidden="1">
      <c r="A70" s="38" t="s">
        <v>103</v>
      </c>
      <c r="B70" s="18"/>
      <c r="C70" s="18"/>
      <c r="D70" s="19">
        <v>1175293734</v>
      </c>
      <c r="E70" s="20">
        <v>1175293734</v>
      </c>
      <c r="F70" s="20">
        <v>100630404</v>
      </c>
      <c r="G70" s="20">
        <v>101496108</v>
      </c>
      <c r="H70" s="20">
        <v>94995939</v>
      </c>
      <c r="I70" s="20">
        <v>297122451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297122451</v>
      </c>
      <c r="W70" s="20">
        <v>303225784</v>
      </c>
      <c r="X70" s="20"/>
      <c r="Y70" s="19"/>
      <c r="Z70" s="22">
        <v>1175293734</v>
      </c>
    </row>
    <row r="71" spans="1:26" ht="13.5" hidden="1">
      <c r="A71" s="38" t="s">
        <v>104</v>
      </c>
      <c r="B71" s="18"/>
      <c r="C71" s="18"/>
      <c r="D71" s="19">
        <v>387560615</v>
      </c>
      <c r="E71" s="20">
        <v>387560615</v>
      </c>
      <c r="F71" s="20">
        <v>6181130</v>
      </c>
      <c r="G71" s="20">
        <v>6249932</v>
      </c>
      <c r="H71" s="20">
        <v>6112725</v>
      </c>
      <c r="I71" s="20">
        <v>18543787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18543787</v>
      </c>
      <c r="W71" s="20">
        <v>99990638</v>
      </c>
      <c r="X71" s="20"/>
      <c r="Y71" s="19"/>
      <c r="Z71" s="22">
        <v>387560615</v>
      </c>
    </row>
    <row r="72" spans="1:26" ht="13.5" hidden="1">
      <c r="A72" s="38" t="s">
        <v>105</v>
      </c>
      <c r="B72" s="18"/>
      <c r="C72" s="18"/>
      <c r="D72" s="19">
        <v>148725446</v>
      </c>
      <c r="E72" s="20">
        <v>148725446</v>
      </c>
      <c r="F72" s="20">
        <v>8120823</v>
      </c>
      <c r="G72" s="20">
        <v>11649020</v>
      </c>
      <c r="H72" s="20">
        <v>6806344</v>
      </c>
      <c r="I72" s="20">
        <v>26576187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26576187</v>
      </c>
      <c r="W72" s="20">
        <v>38371165</v>
      </c>
      <c r="X72" s="20"/>
      <c r="Y72" s="19"/>
      <c r="Z72" s="22">
        <v>148725446</v>
      </c>
    </row>
    <row r="73" spans="1:26" ht="13.5" hidden="1">
      <c r="A73" s="38" t="s">
        <v>106</v>
      </c>
      <c r="B73" s="18"/>
      <c r="C73" s="18"/>
      <c r="D73" s="19">
        <v>102514611</v>
      </c>
      <c r="E73" s="20">
        <v>102514611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26448770</v>
      </c>
      <c r="X73" s="20"/>
      <c r="Y73" s="19"/>
      <c r="Z73" s="22">
        <v>102514611</v>
      </c>
    </row>
    <row r="74" spans="1:26" ht="13.5" hidden="1">
      <c r="A74" s="38" t="s">
        <v>107</v>
      </c>
      <c r="B74" s="18"/>
      <c r="C74" s="18"/>
      <c r="D74" s="19">
        <v>533693</v>
      </c>
      <c r="E74" s="20">
        <v>533693</v>
      </c>
      <c r="F74" s="20">
        <v>7281817</v>
      </c>
      <c r="G74" s="20">
        <v>7181245</v>
      </c>
      <c r="H74" s="20">
        <v>7093703</v>
      </c>
      <c r="I74" s="20">
        <v>21556765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21556765</v>
      </c>
      <c r="W74" s="20">
        <v>137692</v>
      </c>
      <c r="X74" s="20"/>
      <c r="Y74" s="19"/>
      <c r="Z74" s="22">
        <v>533693</v>
      </c>
    </row>
    <row r="75" spans="1:26" ht="13.5" hidden="1">
      <c r="A75" s="39" t="s">
        <v>108</v>
      </c>
      <c r="B75" s="27"/>
      <c r="C75" s="27"/>
      <c r="D75" s="28">
        <v>86912635</v>
      </c>
      <c r="E75" s="29">
        <v>86912635</v>
      </c>
      <c r="F75" s="29">
        <v>5598595</v>
      </c>
      <c r="G75" s="29">
        <v>10510648</v>
      </c>
      <c r="H75" s="29">
        <v>10798158</v>
      </c>
      <c r="I75" s="29">
        <v>26907401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26907401</v>
      </c>
      <c r="W75" s="29">
        <v>22423460</v>
      </c>
      <c r="X75" s="29"/>
      <c r="Y75" s="28"/>
      <c r="Z75" s="30">
        <v>86912635</v>
      </c>
    </row>
    <row r="76" spans="1:26" ht="13.5" hidden="1">
      <c r="A76" s="41" t="s">
        <v>110</v>
      </c>
      <c r="B76" s="31"/>
      <c r="C76" s="31"/>
      <c r="D76" s="32">
        <v>1890563501</v>
      </c>
      <c r="E76" s="33">
        <v>1890563501</v>
      </c>
      <c r="F76" s="33">
        <v>110288024</v>
      </c>
      <c r="G76" s="33">
        <v>123540991</v>
      </c>
      <c r="H76" s="33">
        <v>127144488</v>
      </c>
      <c r="I76" s="33">
        <v>360973503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360973503</v>
      </c>
      <c r="W76" s="33">
        <v>441053778</v>
      </c>
      <c r="X76" s="33"/>
      <c r="Y76" s="32"/>
      <c r="Z76" s="34">
        <v>1890563501</v>
      </c>
    </row>
    <row r="77" spans="1:26" ht="13.5" hidden="1">
      <c r="A77" s="36" t="s">
        <v>31</v>
      </c>
      <c r="B77" s="18"/>
      <c r="C77" s="18"/>
      <c r="D77" s="19">
        <v>319538900</v>
      </c>
      <c r="E77" s="20">
        <v>319538900</v>
      </c>
      <c r="F77" s="20">
        <v>23346419</v>
      </c>
      <c r="G77" s="20">
        <v>21277920</v>
      </c>
      <c r="H77" s="20">
        <v>23619313</v>
      </c>
      <c r="I77" s="20">
        <v>68243652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68243652</v>
      </c>
      <c r="W77" s="20">
        <v>75594834</v>
      </c>
      <c r="X77" s="20"/>
      <c r="Y77" s="19"/>
      <c r="Z77" s="22">
        <v>319538900</v>
      </c>
    </row>
    <row r="78" spans="1:26" ht="13.5" hidden="1">
      <c r="A78" s="37" t="s">
        <v>32</v>
      </c>
      <c r="B78" s="18"/>
      <c r="C78" s="18"/>
      <c r="D78" s="19">
        <v>1497148861</v>
      </c>
      <c r="E78" s="20">
        <v>1497148861</v>
      </c>
      <c r="F78" s="20">
        <v>81343010</v>
      </c>
      <c r="G78" s="20">
        <v>91709141</v>
      </c>
      <c r="H78" s="20">
        <v>92699857</v>
      </c>
      <c r="I78" s="20">
        <v>265752008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265752008</v>
      </c>
      <c r="W78" s="20">
        <v>348382089</v>
      </c>
      <c r="X78" s="20"/>
      <c r="Y78" s="19"/>
      <c r="Z78" s="22">
        <v>1497148861</v>
      </c>
    </row>
    <row r="79" spans="1:26" ht="13.5" hidden="1">
      <c r="A79" s="38" t="s">
        <v>103</v>
      </c>
      <c r="B79" s="18"/>
      <c r="C79" s="18"/>
      <c r="D79" s="19">
        <v>971967918</v>
      </c>
      <c r="E79" s="20">
        <v>971967918</v>
      </c>
      <c r="F79" s="20">
        <v>41610838</v>
      </c>
      <c r="G79" s="20">
        <v>54464119</v>
      </c>
      <c r="H79" s="20">
        <v>54661420</v>
      </c>
      <c r="I79" s="20">
        <v>150736377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150736377</v>
      </c>
      <c r="W79" s="20">
        <v>223129997</v>
      </c>
      <c r="X79" s="20"/>
      <c r="Y79" s="19"/>
      <c r="Z79" s="22">
        <v>971967918</v>
      </c>
    </row>
    <row r="80" spans="1:26" ht="13.5" hidden="1">
      <c r="A80" s="38" t="s">
        <v>104</v>
      </c>
      <c r="B80" s="18"/>
      <c r="C80" s="18"/>
      <c r="D80" s="19">
        <v>313536537</v>
      </c>
      <c r="E80" s="20">
        <v>313536537</v>
      </c>
      <c r="F80" s="20">
        <v>18315632</v>
      </c>
      <c r="G80" s="20">
        <v>16215675</v>
      </c>
      <c r="H80" s="20">
        <v>15866679</v>
      </c>
      <c r="I80" s="20">
        <v>50397986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50397986</v>
      </c>
      <c r="W80" s="20">
        <v>75975783</v>
      </c>
      <c r="X80" s="20"/>
      <c r="Y80" s="19"/>
      <c r="Z80" s="22">
        <v>313536537</v>
      </c>
    </row>
    <row r="81" spans="1:26" ht="13.5" hidden="1">
      <c r="A81" s="38" t="s">
        <v>105</v>
      </c>
      <c r="B81" s="18"/>
      <c r="C81" s="18"/>
      <c r="D81" s="19">
        <v>119872711</v>
      </c>
      <c r="E81" s="20">
        <v>119872711</v>
      </c>
      <c r="F81" s="20">
        <v>6297690</v>
      </c>
      <c r="G81" s="20">
        <v>6158742</v>
      </c>
      <c r="H81" s="20">
        <v>6155082</v>
      </c>
      <c r="I81" s="20">
        <v>18611514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18611514</v>
      </c>
      <c r="W81" s="20">
        <v>29131033</v>
      </c>
      <c r="X81" s="20"/>
      <c r="Y81" s="19"/>
      <c r="Z81" s="22">
        <v>119872711</v>
      </c>
    </row>
    <row r="82" spans="1:26" ht="13.5" hidden="1">
      <c r="A82" s="38" t="s">
        <v>106</v>
      </c>
      <c r="B82" s="18"/>
      <c r="C82" s="18"/>
      <c r="D82" s="19">
        <v>91238002</v>
      </c>
      <c r="E82" s="20">
        <v>91238002</v>
      </c>
      <c r="F82" s="20">
        <v>4946037</v>
      </c>
      <c r="G82" s="20">
        <v>4746583</v>
      </c>
      <c r="H82" s="20">
        <v>4576076</v>
      </c>
      <c r="I82" s="20">
        <v>14268696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14268696</v>
      </c>
      <c r="W82" s="20">
        <v>20040245</v>
      </c>
      <c r="X82" s="20"/>
      <c r="Y82" s="19"/>
      <c r="Z82" s="22">
        <v>91238002</v>
      </c>
    </row>
    <row r="83" spans="1:26" ht="13.5" hidden="1">
      <c r="A83" s="38" t="s">
        <v>107</v>
      </c>
      <c r="B83" s="18"/>
      <c r="C83" s="18"/>
      <c r="D83" s="19">
        <v>533693</v>
      </c>
      <c r="E83" s="20">
        <v>533693</v>
      </c>
      <c r="F83" s="20">
        <v>10172813</v>
      </c>
      <c r="G83" s="20">
        <v>10124022</v>
      </c>
      <c r="H83" s="20">
        <v>11440600</v>
      </c>
      <c r="I83" s="20">
        <v>31737435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31737435</v>
      </c>
      <c r="W83" s="20">
        <v>105031</v>
      </c>
      <c r="X83" s="20"/>
      <c r="Y83" s="19"/>
      <c r="Z83" s="22">
        <v>533693</v>
      </c>
    </row>
    <row r="84" spans="1:26" ht="13.5" hidden="1">
      <c r="A84" s="39" t="s">
        <v>108</v>
      </c>
      <c r="B84" s="27"/>
      <c r="C84" s="27"/>
      <c r="D84" s="28">
        <v>73875740</v>
      </c>
      <c r="E84" s="29">
        <v>73875740</v>
      </c>
      <c r="F84" s="29">
        <v>5598595</v>
      </c>
      <c r="G84" s="29">
        <v>10553930</v>
      </c>
      <c r="H84" s="29">
        <v>10825318</v>
      </c>
      <c r="I84" s="29">
        <v>26977843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26977843</v>
      </c>
      <c r="W84" s="29">
        <v>17076855</v>
      </c>
      <c r="X84" s="29"/>
      <c r="Y84" s="28"/>
      <c r="Z84" s="30">
        <v>73875740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304861283</v>
      </c>
      <c r="E5" s="59">
        <v>304861283</v>
      </c>
      <c r="F5" s="59">
        <v>27141366</v>
      </c>
      <c r="G5" s="59">
        <v>24852085</v>
      </c>
      <c r="H5" s="59">
        <v>25991844</v>
      </c>
      <c r="I5" s="59">
        <v>77985295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77985295</v>
      </c>
      <c r="W5" s="59">
        <v>74600115</v>
      </c>
      <c r="X5" s="59">
        <v>3385180</v>
      </c>
      <c r="Y5" s="60">
        <v>4.54</v>
      </c>
      <c r="Z5" s="61">
        <v>304861283</v>
      </c>
    </row>
    <row r="6" spans="1:26" ht="13.5">
      <c r="A6" s="57" t="s">
        <v>32</v>
      </c>
      <c r="B6" s="18">
        <v>0</v>
      </c>
      <c r="C6" s="18">
        <v>0</v>
      </c>
      <c r="D6" s="58">
        <v>773395343</v>
      </c>
      <c r="E6" s="59">
        <v>773395343</v>
      </c>
      <c r="F6" s="59">
        <v>66742325</v>
      </c>
      <c r="G6" s="59">
        <v>68891843</v>
      </c>
      <c r="H6" s="59">
        <v>70625003</v>
      </c>
      <c r="I6" s="59">
        <v>206259171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206259171</v>
      </c>
      <c r="W6" s="59">
        <v>208547339</v>
      </c>
      <c r="X6" s="59">
        <v>-2288168</v>
      </c>
      <c r="Y6" s="60">
        <v>-1.1</v>
      </c>
      <c r="Z6" s="61">
        <v>773395343</v>
      </c>
    </row>
    <row r="7" spans="1:26" ht="13.5">
      <c r="A7" s="57" t="s">
        <v>33</v>
      </c>
      <c r="B7" s="18">
        <v>0</v>
      </c>
      <c r="C7" s="18">
        <v>0</v>
      </c>
      <c r="D7" s="58">
        <v>24981300</v>
      </c>
      <c r="E7" s="59">
        <v>24981300</v>
      </c>
      <c r="F7" s="59">
        <v>1601910</v>
      </c>
      <c r="G7" s="59">
        <v>3771249</v>
      </c>
      <c r="H7" s="59">
        <v>5864035</v>
      </c>
      <c r="I7" s="59">
        <v>11237194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11237194</v>
      </c>
      <c r="W7" s="59">
        <v>5328097</v>
      </c>
      <c r="X7" s="59">
        <v>5909097</v>
      </c>
      <c r="Y7" s="60">
        <v>110.9</v>
      </c>
      <c r="Z7" s="61">
        <v>24981300</v>
      </c>
    </row>
    <row r="8" spans="1:26" ht="13.5">
      <c r="A8" s="57" t="s">
        <v>34</v>
      </c>
      <c r="B8" s="18">
        <v>0</v>
      </c>
      <c r="C8" s="18">
        <v>0</v>
      </c>
      <c r="D8" s="58">
        <v>140560000</v>
      </c>
      <c r="E8" s="59">
        <v>140560000</v>
      </c>
      <c r="F8" s="59">
        <v>56811708</v>
      </c>
      <c r="G8" s="59">
        <v>123764</v>
      </c>
      <c r="H8" s="59">
        <v>1733772</v>
      </c>
      <c r="I8" s="59">
        <v>58669244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58669244</v>
      </c>
      <c r="W8" s="59">
        <v>57499070</v>
      </c>
      <c r="X8" s="59">
        <v>1170174</v>
      </c>
      <c r="Y8" s="60">
        <v>2.04</v>
      </c>
      <c r="Z8" s="61">
        <v>140560000</v>
      </c>
    </row>
    <row r="9" spans="1:26" ht="13.5">
      <c r="A9" s="57" t="s">
        <v>35</v>
      </c>
      <c r="B9" s="18">
        <v>0</v>
      </c>
      <c r="C9" s="18">
        <v>0</v>
      </c>
      <c r="D9" s="58">
        <v>126382838</v>
      </c>
      <c r="E9" s="59">
        <v>126382838</v>
      </c>
      <c r="F9" s="59">
        <v>3782272</v>
      </c>
      <c r="G9" s="59">
        <v>5995400</v>
      </c>
      <c r="H9" s="59">
        <v>6354834</v>
      </c>
      <c r="I9" s="59">
        <v>16132506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16132506</v>
      </c>
      <c r="W9" s="59">
        <v>16116737</v>
      </c>
      <c r="X9" s="59">
        <v>15769</v>
      </c>
      <c r="Y9" s="60">
        <v>0.1</v>
      </c>
      <c r="Z9" s="61">
        <v>126382838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1370180764</v>
      </c>
      <c r="E10" s="65">
        <f t="shared" si="0"/>
        <v>1370180764</v>
      </c>
      <c r="F10" s="65">
        <f t="shared" si="0"/>
        <v>156079581</v>
      </c>
      <c r="G10" s="65">
        <f t="shared" si="0"/>
        <v>103634341</v>
      </c>
      <c r="H10" s="65">
        <f t="shared" si="0"/>
        <v>110569488</v>
      </c>
      <c r="I10" s="65">
        <f t="shared" si="0"/>
        <v>370283410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370283410</v>
      </c>
      <c r="W10" s="65">
        <f t="shared" si="0"/>
        <v>362091358</v>
      </c>
      <c r="X10" s="65">
        <f t="shared" si="0"/>
        <v>8192052</v>
      </c>
      <c r="Y10" s="66">
        <f>+IF(W10&lt;&gt;0,(X10/W10)*100,0)</f>
        <v>2.262426821023439</v>
      </c>
      <c r="Z10" s="67">
        <f t="shared" si="0"/>
        <v>1370180764</v>
      </c>
    </row>
    <row r="11" spans="1:26" ht="13.5">
      <c r="A11" s="57" t="s">
        <v>36</v>
      </c>
      <c r="B11" s="18">
        <v>0</v>
      </c>
      <c r="C11" s="18">
        <v>0</v>
      </c>
      <c r="D11" s="58">
        <v>412117366</v>
      </c>
      <c r="E11" s="59">
        <v>412117366</v>
      </c>
      <c r="F11" s="59">
        <v>32593017</v>
      </c>
      <c r="G11" s="59">
        <v>33926827</v>
      </c>
      <c r="H11" s="59">
        <v>32325124</v>
      </c>
      <c r="I11" s="59">
        <v>98844968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98844968</v>
      </c>
      <c r="W11" s="59">
        <v>97719014</v>
      </c>
      <c r="X11" s="59">
        <v>1125954</v>
      </c>
      <c r="Y11" s="60">
        <v>1.15</v>
      </c>
      <c r="Z11" s="61">
        <v>412117366</v>
      </c>
    </row>
    <row r="12" spans="1:26" ht="13.5">
      <c r="A12" s="57" t="s">
        <v>37</v>
      </c>
      <c r="B12" s="18">
        <v>0</v>
      </c>
      <c r="C12" s="18">
        <v>0</v>
      </c>
      <c r="D12" s="58">
        <v>21075838</v>
      </c>
      <c r="E12" s="59">
        <v>21075838</v>
      </c>
      <c r="F12" s="59">
        <v>1578329</v>
      </c>
      <c r="G12" s="59">
        <v>1429527</v>
      </c>
      <c r="H12" s="59">
        <v>1552258</v>
      </c>
      <c r="I12" s="59">
        <v>4560114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4560114</v>
      </c>
      <c r="W12" s="59">
        <v>4647652</v>
      </c>
      <c r="X12" s="59">
        <v>-87538</v>
      </c>
      <c r="Y12" s="60">
        <v>-1.88</v>
      </c>
      <c r="Z12" s="61">
        <v>21075838</v>
      </c>
    </row>
    <row r="13" spans="1:26" ht="13.5">
      <c r="A13" s="57" t="s">
        <v>96</v>
      </c>
      <c r="B13" s="18">
        <v>0</v>
      </c>
      <c r="C13" s="18">
        <v>0</v>
      </c>
      <c r="D13" s="58">
        <v>154696859</v>
      </c>
      <c r="E13" s="59">
        <v>154696859</v>
      </c>
      <c r="F13" s="59">
        <v>12880873</v>
      </c>
      <c r="G13" s="59">
        <v>12880873</v>
      </c>
      <c r="H13" s="59">
        <v>12880873</v>
      </c>
      <c r="I13" s="59">
        <v>38642619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38642619</v>
      </c>
      <c r="W13" s="59">
        <v>38669496</v>
      </c>
      <c r="X13" s="59">
        <v>-26877</v>
      </c>
      <c r="Y13" s="60">
        <v>-0.07</v>
      </c>
      <c r="Z13" s="61">
        <v>154696859</v>
      </c>
    </row>
    <row r="14" spans="1:26" ht="13.5">
      <c r="A14" s="57" t="s">
        <v>38</v>
      </c>
      <c r="B14" s="18">
        <v>0</v>
      </c>
      <c r="C14" s="18">
        <v>0</v>
      </c>
      <c r="D14" s="58">
        <v>35746556</v>
      </c>
      <c r="E14" s="59">
        <v>35746556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35746556</v>
      </c>
    </row>
    <row r="15" spans="1:26" ht="13.5">
      <c r="A15" s="57" t="s">
        <v>39</v>
      </c>
      <c r="B15" s="18">
        <v>0</v>
      </c>
      <c r="C15" s="18">
        <v>0</v>
      </c>
      <c r="D15" s="58">
        <v>422709506</v>
      </c>
      <c r="E15" s="59">
        <v>422709506</v>
      </c>
      <c r="F15" s="59">
        <v>3997</v>
      </c>
      <c r="G15" s="59">
        <v>50872606</v>
      </c>
      <c r="H15" s="59">
        <v>48483257</v>
      </c>
      <c r="I15" s="59">
        <v>99359860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99359860</v>
      </c>
      <c r="W15" s="59">
        <v>105126116</v>
      </c>
      <c r="X15" s="59">
        <v>-5766256</v>
      </c>
      <c r="Y15" s="60">
        <v>-5.49</v>
      </c>
      <c r="Z15" s="61">
        <v>422709506</v>
      </c>
    </row>
    <row r="16" spans="1:26" ht="13.5">
      <c r="A16" s="68" t="s">
        <v>40</v>
      </c>
      <c r="B16" s="18">
        <v>0</v>
      </c>
      <c r="C16" s="18">
        <v>0</v>
      </c>
      <c r="D16" s="58">
        <v>1760000</v>
      </c>
      <c r="E16" s="59">
        <v>1760000</v>
      </c>
      <c r="F16" s="59">
        <v>5766901</v>
      </c>
      <c r="G16" s="59">
        <v>-3641225</v>
      </c>
      <c r="H16" s="59">
        <v>18272</v>
      </c>
      <c r="I16" s="59">
        <v>2143948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2143948</v>
      </c>
      <c r="W16" s="59">
        <v>255000</v>
      </c>
      <c r="X16" s="59">
        <v>1888948</v>
      </c>
      <c r="Y16" s="60">
        <v>740.76</v>
      </c>
      <c r="Z16" s="61">
        <v>1760000</v>
      </c>
    </row>
    <row r="17" spans="1:26" ht="13.5">
      <c r="A17" s="57" t="s">
        <v>41</v>
      </c>
      <c r="B17" s="18">
        <v>0</v>
      </c>
      <c r="C17" s="18">
        <v>0</v>
      </c>
      <c r="D17" s="58">
        <v>356054986</v>
      </c>
      <c r="E17" s="59">
        <v>356054986</v>
      </c>
      <c r="F17" s="59">
        <v>18501391</v>
      </c>
      <c r="G17" s="59">
        <v>17250207</v>
      </c>
      <c r="H17" s="59">
        <v>22689354</v>
      </c>
      <c r="I17" s="59">
        <v>58440952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58440952</v>
      </c>
      <c r="W17" s="59">
        <v>65283603</v>
      </c>
      <c r="X17" s="59">
        <v>-6842651</v>
      </c>
      <c r="Y17" s="60">
        <v>-10.48</v>
      </c>
      <c r="Z17" s="61">
        <v>356054986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1404161111</v>
      </c>
      <c r="E18" s="72">
        <f t="shared" si="1"/>
        <v>1404161111</v>
      </c>
      <c r="F18" s="72">
        <f t="shared" si="1"/>
        <v>71324508</v>
      </c>
      <c r="G18" s="72">
        <f t="shared" si="1"/>
        <v>112718815</v>
      </c>
      <c r="H18" s="72">
        <f t="shared" si="1"/>
        <v>117949138</v>
      </c>
      <c r="I18" s="72">
        <f t="shared" si="1"/>
        <v>301992461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301992461</v>
      </c>
      <c r="W18" s="72">
        <f t="shared" si="1"/>
        <v>311700881</v>
      </c>
      <c r="X18" s="72">
        <f t="shared" si="1"/>
        <v>-9708420</v>
      </c>
      <c r="Y18" s="66">
        <f>+IF(W18&lt;&gt;0,(X18/W18)*100,0)</f>
        <v>-3.1146591465681484</v>
      </c>
      <c r="Z18" s="73">
        <f t="shared" si="1"/>
        <v>1404161111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-33980347</v>
      </c>
      <c r="E19" s="76">
        <f t="shared" si="2"/>
        <v>-33980347</v>
      </c>
      <c r="F19" s="76">
        <f t="shared" si="2"/>
        <v>84755073</v>
      </c>
      <c r="G19" s="76">
        <f t="shared" si="2"/>
        <v>-9084474</v>
      </c>
      <c r="H19" s="76">
        <f t="shared" si="2"/>
        <v>-7379650</v>
      </c>
      <c r="I19" s="76">
        <f t="shared" si="2"/>
        <v>68290949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68290949</v>
      </c>
      <c r="W19" s="76">
        <f>IF(E10=E18,0,W10-W18)</f>
        <v>50390477</v>
      </c>
      <c r="X19" s="76">
        <f t="shared" si="2"/>
        <v>17900472</v>
      </c>
      <c r="Y19" s="77">
        <f>+IF(W19&lt;&gt;0,(X19/W19)*100,0)</f>
        <v>35.523521636836264</v>
      </c>
      <c r="Z19" s="78">
        <f t="shared" si="2"/>
        <v>-33980347</v>
      </c>
    </row>
    <row r="20" spans="1:26" ht="13.5">
      <c r="A20" s="57" t="s">
        <v>44</v>
      </c>
      <c r="B20" s="18">
        <v>0</v>
      </c>
      <c r="C20" s="18">
        <v>0</v>
      </c>
      <c r="D20" s="58">
        <v>76717905</v>
      </c>
      <c r="E20" s="59">
        <v>76717905</v>
      </c>
      <c r="F20" s="59">
        <v>0</v>
      </c>
      <c r="G20" s="59">
        <v>345028</v>
      </c>
      <c r="H20" s="59">
        <v>18285</v>
      </c>
      <c r="I20" s="59">
        <v>363313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363313</v>
      </c>
      <c r="W20" s="59">
        <v>8214622</v>
      </c>
      <c r="X20" s="59">
        <v>-7851309</v>
      </c>
      <c r="Y20" s="60">
        <v>-95.58</v>
      </c>
      <c r="Z20" s="61">
        <v>76717905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42737558</v>
      </c>
      <c r="E22" s="87">
        <f t="shared" si="3"/>
        <v>42737558</v>
      </c>
      <c r="F22" s="87">
        <f t="shared" si="3"/>
        <v>84755073</v>
      </c>
      <c r="G22" s="87">
        <f t="shared" si="3"/>
        <v>-8739446</v>
      </c>
      <c r="H22" s="87">
        <f t="shared" si="3"/>
        <v>-7361365</v>
      </c>
      <c r="I22" s="87">
        <f t="shared" si="3"/>
        <v>68654262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68654262</v>
      </c>
      <c r="W22" s="87">
        <f t="shared" si="3"/>
        <v>58605099</v>
      </c>
      <c r="X22" s="87">
        <f t="shared" si="3"/>
        <v>10049163</v>
      </c>
      <c r="Y22" s="88">
        <f>+IF(W22&lt;&gt;0,(X22/W22)*100,0)</f>
        <v>17.147250275952953</v>
      </c>
      <c r="Z22" s="89">
        <f t="shared" si="3"/>
        <v>42737558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42737558</v>
      </c>
      <c r="E24" s="76">
        <f t="shared" si="4"/>
        <v>42737558</v>
      </c>
      <c r="F24" s="76">
        <f t="shared" si="4"/>
        <v>84755073</v>
      </c>
      <c r="G24" s="76">
        <f t="shared" si="4"/>
        <v>-8739446</v>
      </c>
      <c r="H24" s="76">
        <f t="shared" si="4"/>
        <v>-7361365</v>
      </c>
      <c r="I24" s="76">
        <f t="shared" si="4"/>
        <v>68654262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68654262</v>
      </c>
      <c r="W24" s="76">
        <f t="shared" si="4"/>
        <v>58605099</v>
      </c>
      <c r="X24" s="76">
        <f t="shared" si="4"/>
        <v>10049163</v>
      </c>
      <c r="Y24" s="77">
        <f>+IF(W24&lt;&gt;0,(X24/W24)*100,0)</f>
        <v>17.147250275952953</v>
      </c>
      <c r="Z24" s="78">
        <f t="shared" si="4"/>
        <v>42737558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257134759</v>
      </c>
      <c r="E27" s="99">
        <v>314511144</v>
      </c>
      <c r="F27" s="99">
        <v>257493</v>
      </c>
      <c r="G27" s="99">
        <v>12149446</v>
      </c>
      <c r="H27" s="99">
        <v>5010900</v>
      </c>
      <c r="I27" s="99">
        <v>17417839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17417839</v>
      </c>
      <c r="W27" s="99">
        <v>78627786</v>
      </c>
      <c r="X27" s="99">
        <v>-61209947</v>
      </c>
      <c r="Y27" s="100">
        <v>-77.85</v>
      </c>
      <c r="Z27" s="101">
        <v>314511144</v>
      </c>
    </row>
    <row r="28" spans="1:26" ht="13.5">
      <c r="A28" s="102" t="s">
        <v>44</v>
      </c>
      <c r="B28" s="18">
        <v>0</v>
      </c>
      <c r="C28" s="18">
        <v>0</v>
      </c>
      <c r="D28" s="58">
        <v>73434905</v>
      </c>
      <c r="E28" s="59">
        <v>84927201</v>
      </c>
      <c r="F28" s="59">
        <v>20</v>
      </c>
      <c r="G28" s="59">
        <v>1694301</v>
      </c>
      <c r="H28" s="59">
        <v>18285</v>
      </c>
      <c r="I28" s="59">
        <v>1712606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1712606</v>
      </c>
      <c r="W28" s="59">
        <v>21231800</v>
      </c>
      <c r="X28" s="59">
        <v>-19519194</v>
      </c>
      <c r="Y28" s="60">
        <v>-91.93</v>
      </c>
      <c r="Z28" s="61">
        <v>84927201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99454354</v>
      </c>
      <c r="E30" s="59">
        <v>130097269</v>
      </c>
      <c r="F30" s="59">
        <v>49615</v>
      </c>
      <c r="G30" s="59">
        <v>1619015</v>
      </c>
      <c r="H30" s="59">
        <v>3026240</v>
      </c>
      <c r="I30" s="59">
        <v>4694870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4694870</v>
      </c>
      <c r="W30" s="59">
        <v>32524317</v>
      </c>
      <c r="X30" s="59">
        <v>-27829447</v>
      </c>
      <c r="Y30" s="60">
        <v>-85.57</v>
      </c>
      <c r="Z30" s="61">
        <v>130097269</v>
      </c>
    </row>
    <row r="31" spans="1:26" ht="13.5">
      <c r="A31" s="57" t="s">
        <v>49</v>
      </c>
      <c r="B31" s="18">
        <v>0</v>
      </c>
      <c r="C31" s="18">
        <v>0</v>
      </c>
      <c r="D31" s="58">
        <v>84245500</v>
      </c>
      <c r="E31" s="59">
        <v>99486674</v>
      </c>
      <c r="F31" s="59">
        <v>207858</v>
      </c>
      <c r="G31" s="59">
        <v>8836130</v>
      </c>
      <c r="H31" s="59">
        <v>1966374</v>
      </c>
      <c r="I31" s="59">
        <v>11010362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11010362</v>
      </c>
      <c r="W31" s="59">
        <v>24871669</v>
      </c>
      <c r="X31" s="59">
        <v>-13861307</v>
      </c>
      <c r="Y31" s="60">
        <v>-55.73</v>
      </c>
      <c r="Z31" s="61">
        <v>99486674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257134759</v>
      </c>
      <c r="E32" s="99">
        <f t="shared" si="5"/>
        <v>314511144</v>
      </c>
      <c r="F32" s="99">
        <f t="shared" si="5"/>
        <v>257493</v>
      </c>
      <c r="G32" s="99">
        <f t="shared" si="5"/>
        <v>12149446</v>
      </c>
      <c r="H32" s="99">
        <f t="shared" si="5"/>
        <v>5010899</v>
      </c>
      <c r="I32" s="99">
        <f t="shared" si="5"/>
        <v>17417838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17417838</v>
      </c>
      <c r="W32" s="99">
        <f t="shared" si="5"/>
        <v>78627786</v>
      </c>
      <c r="X32" s="99">
        <f t="shared" si="5"/>
        <v>-61209948</v>
      </c>
      <c r="Y32" s="100">
        <f>+IF(W32&lt;&gt;0,(X32/W32)*100,0)</f>
        <v>-77.84773184380393</v>
      </c>
      <c r="Z32" s="101">
        <f t="shared" si="5"/>
        <v>314511144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821691015</v>
      </c>
      <c r="E35" s="59">
        <v>764314630</v>
      </c>
      <c r="F35" s="59">
        <v>863543614</v>
      </c>
      <c r="G35" s="59">
        <v>873040962</v>
      </c>
      <c r="H35" s="59">
        <v>877478303</v>
      </c>
      <c r="I35" s="59">
        <v>877478303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877478303</v>
      </c>
      <c r="W35" s="59">
        <v>191078658</v>
      </c>
      <c r="X35" s="59">
        <v>686399645</v>
      </c>
      <c r="Y35" s="60">
        <v>359.22</v>
      </c>
      <c r="Z35" s="61">
        <v>764314630</v>
      </c>
    </row>
    <row r="36" spans="1:26" ht="13.5">
      <c r="A36" s="57" t="s">
        <v>53</v>
      </c>
      <c r="B36" s="18">
        <v>0</v>
      </c>
      <c r="C36" s="18">
        <v>0</v>
      </c>
      <c r="D36" s="58">
        <v>6270753552</v>
      </c>
      <c r="E36" s="59">
        <v>6328129937</v>
      </c>
      <c r="F36" s="59">
        <v>6008912683</v>
      </c>
      <c r="G36" s="59">
        <v>6046998713</v>
      </c>
      <c r="H36" s="59">
        <v>6039118227</v>
      </c>
      <c r="I36" s="59">
        <v>6039118227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6039118227</v>
      </c>
      <c r="W36" s="59">
        <v>1582032484</v>
      </c>
      <c r="X36" s="59">
        <v>4457085743</v>
      </c>
      <c r="Y36" s="60">
        <v>281.73</v>
      </c>
      <c r="Z36" s="61">
        <v>6328129937</v>
      </c>
    </row>
    <row r="37" spans="1:26" ht="13.5">
      <c r="A37" s="57" t="s">
        <v>54</v>
      </c>
      <c r="B37" s="18">
        <v>0</v>
      </c>
      <c r="C37" s="18">
        <v>0</v>
      </c>
      <c r="D37" s="58">
        <v>285952694</v>
      </c>
      <c r="E37" s="59">
        <v>285952694</v>
      </c>
      <c r="F37" s="59">
        <v>197802833</v>
      </c>
      <c r="G37" s="59">
        <v>168855051</v>
      </c>
      <c r="H37" s="59">
        <v>159584804</v>
      </c>
      <c r="I37" s="59">
        <v>159584804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159584804</v>
      </c>
      <c r="W37" s="59">
        <v>71488174</v>
      </c>
      <c r="X37" s="59">
        <v>88096630</v>
      </c>
      <c r="Y37" s="60">
        <v>123.23</v>
      </c>
      <c r="Z37" s="61">
        <v>285952694</v>
      </c>
    </row>
    <row r="38" spans="1:26" ht="13.5">
      <c r="A38" s="57" t="s">
        <v>55</v>
      </c>
      <c r="B38" s="18">
        <v>0</v>
      </c>
      <c r="C38" s="18">
        <v>0</v>
      </c>
      <c r="D38" s="58">
        <v>395080505</v>
      </c>
      <c r="E38" s="59">
        <v>395080505</v>
      </c>
      <c r="F38" s="59">
        <v>177906694</v>
      </c>
      <c r="G38" s="59">
        <v>100829231</v>
      </c>
      <c r="H38" s="59">
        <v>100829231</v>
      </c>
      <c r="I38" s="59">
        <v>100829231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100829231</v>
      </c>
      <c r="W38" s="59">
        <v>98770126</v>
      </c>
      <c r="X38" s="59">
        <v>2059105</v>
      </c>
      <c r="Y38" s="60">
        <v>2.08</v>
      </c>
      <c r="Z38" s="61">
        <v>395080505</v>
      </c>
    </row>
    <row r="39" spans="1:26" ht="13.5">
      <c r="A39" s="57" t="s">
        <v>56</v>
      </c>
      <c r="B39" s="18">
        <v>0</v>
      </c>
      <c r="C39" s="18">
        <v>0</v>
      </c>
      <c r="D39" s="58">
        <v>6411411369</v>
      </c>
      <c r="E39" s="59">
        <v>6411411369</v>
      </c>
      <c r="F39" s="59">
        <v>6496746770</v>
      </c>
      <c r="G39" s="59">
        <v>6650355393</v>
      </c>
      <c r="H39" s="59">
        <v>6656182495</v>
      </c>
      <c r="I39" s="59">
        <v>6656182495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6656182495</v>
      </c>
      <c r="W39" s="59">
        <v>1602852842</v>
      </c>
      <c r="X39" s="59">
        <v>5053329653</v>
      </c>
      <c r="Y39" s="60">
        <v>315.27</v>
      </c>
      <c r="Z39" s="61">
        <v>6411411369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187375253</v>
      </c>
      <c r="E42" s="59">
        <v>187375253</v>
      </c>
      <c r="F42" s="59">
        <v>19619585</v>
      </c>
      <c r="G42" s="59">
        <v>7010301</v>
      </c>
      <c r="H42" s="59">
        <v>12849226</v>
      </c>
      <c r="I42" s="59">
        <v>39479112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39479112</v>
      </c>
      <c r="W42" s="59">
        <v>99768051</v>
      </c>
      <c r="X42" s="59">
        <v>-60288939</v>
      </c>
      <c r="Y42" s="60">
        <v>-60.43</v>
      </c>
      <c r="Z42" s="61">
        <v>187375253</v>
      </c>
    </row>
    <row r="43" spans="1:26" ht="13.5">
      <c r="A43" s="57" t="s">
        <v>59</v>
      </c>
      <c r="B43" s="18">
        <v>0</v>
      </c>
      <c r="C43" s="18">
        <v>0</v>
      </c>
      <c r="D43" s="58">
        <v>-401024759</v>
      </c>
      <c r="E43" s="59">
        <v>-401024759</v>
      </c>
      <c r="F43" s="59">
        <v>71742507</v>
      </c>
      <c r="G43" s="59">
        <v>84850555</v>
      </c>
      <c r="H43" s="59">
        <v>127989101</v>
      </c>
      <c r="I43" s="59">
        <v>284582163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284582163</v>
      </c>
      <c r="W43" s="59">
        <v>-116788589</v>
      </c>
      <c r="X43" s="59">
        <v>401370752</v>
      </c>
      <c r="Y43" s="60">
        <v>-343.67</v>
      </c>
      <c r="Z43" s="61">
        <v>-401024759</v>
      </c>
    </row>
    <row r="44" spans="1:26" ht="13.5">
      <c r="A44" s="57" t="s">
        <v>60</v>
      </c>
      <c r="B44" s="18">
        <v>0</v>
      </c>
      <c r="C44" s="18">
        <v>0</v>
      </c>
      <c r="D44" s="58">
        <v>213157939</v>
      </c>
      <c r="E44" s="59">
        <v>213157939</v>
      </c>
      <c r="F44" s="59">
        <v>237728</v>
      </c>
      <c r="G44" s="59">
        <v>54197</v>
      </c>
      <c r="H44" s="59">
        <v>111417</v>
      </c>
      <c r="I44" s="59">
        <v>403342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403342</v>
      </c>
      <c r="W44" s="59">
        <v>-1941478</v>
      </c>
      <c r="X44" s="59">
        <v>2344820</v>
      </c>
      <c r="Y44" s="60">
        <v>-120.77</v>
      </c>
      <c r="Z44" s="61">
        <v>213157939</v>
      </c>
    </row>
    <row r="45" spans="1:26" ht="13.5">
      <c r="A45" s="69" t="s">
        <v>61</v>
      </c>
      <c r="B45" s="21">
        <v>0</v>
      </c>
      <c r="C45" s="21">
        <v>0</v>
      </c>
      <c r="D45" s="98">
        <v>61227034</v>
      </c>
      <c r="E45" s="99">
        <v>61227034</v>
      </c>
      <c r="F45" s="99">
        <v>172230403</v>
      </c>
      <c r="G45" s="99">
        <v>264145456</v>
      </c>
      <c r="H45" s="99">
        <v>405095200</v>
      </c>
      <c r="I45" s="99">
        <v>405095200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405095200</v>
      </c>
      <c r="W45" s="99">
        <v>42756585</v>
      </c>
      <c r="X45" s="99">
        <v>362338615</v>
      </c>
      <c r="Y45" s="100">
        <v>847.45</v>
      </c>
      <c r="Z45" s="101">
        <v>61227034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59307255</v>
      </c>
      <c r="C49" s="51">
        <v>0</v>
      </c>
      <c r="D49" s="128">
        <v>6171968</v>
      </c>
      <c r="E49" s="53">
        <v>4267767</v>
      </c>
      <c r="F49" s="53">
        <v>0</v>
      </c>
      <c r="G49" s="53">
        <v>0</v>
      </c>
      <c r="H49" s="53">
        <v>0</v>
      </c>
      <c r="I49" s="53">
        <v>6912056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5600766</v>
      </c>
      <c r="W49" s="53">
        <v>31802090</v>
      </c>
      <c r="X49" s="53">
        <v>0</v>
      </c>
      <c r="Y49" s="53">
        <v>0</v>
      </c>
      <c r="Z49" s="129">
        <v>114061902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87612931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87612931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99.99999893757861</v>
      </c>
      <c r="G58" s="7">
        <f t="shared" si="6"/>
        <v>99.99999893619973</v>
      </c>
      <c r="H58" s="7">
        <f t="shared" si="6"/>
        <v>99.99999896796</v>
      </c>
      <c r="I58" s="7">
        <f t="shared" si="6"/>
        <v>99.99999894745221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99.99999894745221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99.99999854844934</v>
      </c>
      <c r="H60" s="13">
        <f t="shared" si="7"/>
        <v>99.99999858407087</v>
      </c>
      <c r="I60" s="13">
        <f t="shared" si="7"/>
        <v>99.99999903034615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99.99999903034615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99.99999825399654</v>
      </c>
      <c r="H61" s="13">
        <f t="shared" si="7"/>
        <v>100</v>
      </c>
      <c r="I61" s="13">
        <f t="shared" si="7"/>
        <v>99.99999936527031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99.99999936527031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99.99997884529586</v>
      </c>
      <c r="I63" s="13">
        <f t="shared" si="7"/>
        <v>99.99999293024263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99.99999293024263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99.99958492273336</v>
      </c>
      <c r="G66" s="16">
        <f t="shared" si="7"/>
        <v>100</v>
      </c>
      <c r="H66" s="16">
        <f t="shared" si="7"/>
        <v>100</v>
      </c>
      <c r="I66" s="16">
        <f t="shared" si="7"/>
        <v>99.99987150179705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99.99987150179705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109</v>
      </c>
      <c r="B67" s="23"/>
      <c r="C67" s="23"/>
      <c r="D67" s="24">
        <v>1080571159</v>
      </c>
      <c r="E67" s="25">
        <v>1080571159</v>
      </c>
      <c r="F67" s="25">
        <v>94124610</v>
      </c>
      <c r="G67" s="25">
        <v>94002608</v>
      </c>
      <c r="H67" s="25">
        <v>96895469</v>
      </c>
      <c r="I67" s="25">
        <v>285022687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285022687</v>
      </c>
      <c r="W67" s="25">
        <v>283648671</v>
      </c>
      <c r="X67" s="25"/>
      <c r="Y67" s="24"/>
      <c r="Z67" s="26">
        <v>1080571159</v>
      </c>
    </row>
    <row r="68" spans="1:26" ht="13.5" hidden="1">
      <c r="A68" s="36" t="s">
        <v>31</v>
      </c>
      <c r="B68" s="18"/>
      <c r="C68" s="18"/>
      <c r="D68" s="19">
        <v>304861283</v>
      </c>
      <c r="E68" s="20">
        <v>304861283</v>
      </c>
      <c r="F68" s="20">
        <v>27141366</v>
      </c>
      <c r="G68" s="20">
        <v>24852085</v>
      </c>
      <c r="H68" s="20">
        <v>25991844</v>
      </c>
      <c r="I68" s="20">
        <v>77985295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77985295</v>
      </c>
      <c r="W68" s="20">
        <v>74600115</v>
      </c>
      <c r="X68" s="20"/>
      <c r="Y68" s="19"/>
      <c r="Z68" s="22">
        <v>304861283</v>
      </c>
    </row>
    <row r="69" spans="1:26" ht="13.5" hidden="1">
      <c r="A69" s="37" t="s">
        <v>32</v>
      </c>
      <c r="B69" s="18"/>
      <c r="C69" s="18"/>
      <c r="D69" s="19">
        <v>773395343</v>
      </c>
      <c r="E69" s="20">
        <v>773395343</v>
      </c>
      <c r="F69" s="20">
        <v>66742325</v>
      </c>
      <c r="G69" s="20">
        <v>68891843</v>
      </c>
      <c r="H69" s="20">
        <v>70625003</v>
      </c>
      <c r="I69" s="20">
        <v>206259171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206259171</v>
      </c>
      <c r="W69" s="20">
        <v>208547339</v>
      </c>
      <c r="X69" s="20"/>
      <c r="Y69" s="19"/>
      <c r="Z69" s="22">
        <v>773395343</v>
      </c>
    </row>
    <row r="70" spans="1:26" ht="13.5" hidden="1">
      <c r="A70" s="38" t="s">
        <v>103</v>
      </c>
      <c r="B70" s="18"/>
      <c r="C70" s="18"/>
      <c r="D70" s="19">
        <v>574066169</v>
      </c>
      <c r="E70" s="20">
        <v>574066169</v>
      </c>
      <c r="F70" s="20">
        <v>46546017</v>
      </c>
      <c r="G70" s="20">
        <v>57273655</v>
      </c>
      <c r="H70" s="20">
        <v>53727707</v>
      </c>
      <c r="I70" s="20">
        <v>157547379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157547379</v>
      </c>
      <c r="W70" s="20">
        <v>158606781</v>
      </c>
      <c r="X70" s="20"/>
      <c r="Y70" s="19"/>
      <c r="Z70" s="22">
        <v>574066169</v>
      </c>
    </row>
    <row r="71" spans="1:26" ht="13.5" hidden="1">
      <c r="A71" s="38" t="s">
        <v>104</v>
      </c>
      <c r="B71" s="18"/>
      <c r="C71" s="18"/>
      <c r="D71" s="19">
        <v>83158369</v>
      </c>
      <c r="E71" s="20">
        <v>83158369</v>
      </c>
      <c r="F71" s="20">
        <v>6856185</v>
      </c>
      <c r="G71" s="20">
        <v>5154173</v>
      </c>
      <c r="H71" s="20">
        <v>6991446</v>
      </c>
      <c r="I71" s="20">
        <v>19001804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19001804</v>
      </c>
      <c r="W71" s="20">
        <v>21066497</v>
      </c>
      <c r="X71" s="20"/>
      <c r="Y71" s="19"/>
      <c r="Z71" s="22">
        <v>83158369</v>
      </c>
    </row>
    <row r="72" spans="1:26" ht="13.5" hidden="1">
      <c r="A72" s="38" t="s">
        <v>105</v>
      </c>
      <c r="B72" s="18"/>
      <c r="C72" s="18"/>
      <c r="D72" s="19">
        <v>56122768</v>
      </c>
      <c r="E72" s="20">
        <v>56122768</v>
      </c>
      <c r="F72" s="20">
        <v>6243108</v>
      </c>
      <c r="G72" s="20">
        <v>3174568</v>
      </c>
      <c r="H72" s="20">
        <v>4727081</v>
      </c>
      <c r="I72" s="20">
        <v>14144757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14144757</v>
      </c>
      <c r="W72" s="20">
        <v>14063636</v>
      </c>
      <c r="X72" s="20"/>
      <c r="Y72" s="19"/>
      <c r="Z72" s="22">
        <v>56122768</v>
      </c>
    </row>
    <row r="73" spans="1:26" ht="13.5" hidden="1">
      <c r="A73" s="38" t="s">
        <v>106</v>
      </c>
      <c r="B73" s="18"/>
      <c r="C73" s="18"/>
      <c r="D73" s="19">
        <v>60048037</v>
      </c>
      <c r="E73" s="20">
        <v>60048037</v>
      </c>
      <c r="F73" s="20">
        <v>7097015</v>
      </c>
      <c r="G73" s="20">
        <v>3289447</v>
      </c>
      <c r="H73" s="20">
        <v>5178769</v>
      </c>
      <c r="I73" s="20">
        <v>15565231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15565231</v>
      </c>
      <c r="W73" s="20">
        <v>14810425</v>
      </c>
      <c r="X73" s="20"/>
      <c r="Y73" s="19"/>
      <c r="Z73" s="22">
        <v>60048037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2314533</v>
      </c>
      <c r="E75" s="29">
        <v>2314533</v>
      </c>
      <c r="F75" s="29">
        <v>240919</v>
      </c>
      <c r="G75" s="29">
        <v>258680</v>
      </c>
      <c r="H75" s="29">
        <v>278622</v>
      </c>
      <c r="I75" s="29">
        <v>778221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778221</v>
      </c>
      <c r="W75" s="29">
        <v>501217</v>
      </c>
      <c r="X75" s="29"/>
      <c r="Y75" s="28"/>
      <c r="Z75" s="30">
        <v>2314533</v>
      </c>
    </row>
    <row r="76" spans="1:26" ht="13.5" hidden="1">
      <c r="A76" s="41" t="s">
        <v>110</v>
      </c>
      <c r="B76" s="31"/>
      <c r="C76" s="31"/>
      <c r="D76" s="32">
        <v>1080571159</v>
      </c>
      <c r="E76" s="33">
        <v>1080571159</v>
      </c>
      <c r="F76" s="33">
        <v>94124609</v>
      </c>
      <c r="G76" s="33">
        <v>94002607</v>
      </c>
      <c r="H76" s="33">
        <v>96895468</v>
      </c>
      <c r="I76" s="33">
        <v>285022684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285022684</v>
      </c>
      <c r="W76" s="33">
        <v>283648671</v>
      </c>
      <c r="X76" s="33"/>
      <c r="Y76" s="32"/>
      <c r="Z76" s="34">
        <v>1080571159</v>
      </c>
    </row>
    <row r="77" spans="1:26" ht="13.5" hidden="1">
      <c r="A77" s="36" t="s">
        <v>31</v>
      </c>
      <c r="B77" s="18"/>
      <c r="C77" s="18"/>
      <c r="D77" s="19">
        <v>304861283</v>
      </c>
      <c r="E77" s="20">
        <v>304861283</v>
      </c>
      <c r="F77" s="20">
        <v>27141366</v>
      </c>
      <c r="G77" s="20">
        <v>24852085</v>
      </c>
      <c r="H77" s="20">
        <v>25991844</v>
      </c>
      <c r="I77" s="20">
        <v>77985295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77985295</v>
      </c>
      <c r="W77" s="20">
        <v>74600115</v>
      </c>
      <c r="X77" s="20"/>
      <c r="Y77" s="19"/>
      <c r="Z77" s="22">
        <v>304861283</v>
      </c>
    </row>
    <row r="78" spans="1:26" ht="13.5" hidden="1">
      <c r="A78" s="37" t="s">
        <v>32</v>
      </c>
      <c r="B78" s="18"/>
      <c r="C78" s="18"/>
      <c r="D78" s="19">
        <v>773395343</v>
      </c>
      <c r="E78" s="20">
        <v>773395343</v>
      </c>
      <c r="F78" s="20">
        <v>66742325</v>
      </c>
      <c r="G78" s="20">
        <v>68891842</v>
      </c>
      <c r="H78" s="20">
        <v>70625002</v>
      </c>
      <c r="I78" s="20">
        <v>206259169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206259169</v>
      </c>
      <c r="W78" s="20">
        <v>208547339</v>
      </c>
      <c r="X78" s="20"/>
      <c r="Y78" s="19"/>
      <c r="Z78" s="22">
        <v>773395343</v>
      </c>
    </row>
    <row r="79" spans="1:26" ht="13.5" hidden="1">
      <c r="A79" s="38" t="s">
        <v>103</v>
      </c>
      <c r="B79" s="18"/>
      <c r="C79" s="18"/>
      <c r="D79" s="19">
        <v>574066169</v>
      </c>
      <c r="E79" s="20">
        <v>574066169</v>
      </c>
      <c r="F79" s="20">
        <v>46546017</v>
      </c>
      <c r="G79" s="20">
        <v>57273654</v>
      </c>
      <c r="H79" s="20">
        <v>53727707</v>
      </c>
      <c r="I79" s="20">
        <v>157547378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157547378</v>
      </c>
      <c r="W79" s="20">
        <v>158606781</v>
      </c>
      <c r="X79" s="20"/>
      <c r="Y79" s="19"/>
      <c r="Z79" s="22">
        <v>574066169</v>
      </c>
    </row>
    <row r="80" spans="1:26" ht="13.5" hidden="1">
      <c r="A80" s="38" t="s">
        <v>104</v>
      </c>
      <c r="B80" s="18"/>
      <c r="C80" s="18"/>
      <c r="D80" s="19">
        <v>83158369</v>
      </c>
      <c r="E80" s="20">
        <v>83158369</v>
      </c>
      <c r="F80" s="20">
        <v>6856185</v>
      </c>
      <c r="G80" s="20">
        <v>5154173</v>
      </c>
      <c r="H80" s="20">
        <v>6991446</v>
      </c>
      <c r="I80" s="20">
        <v>19001804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19001804</v>
      </c>
      <c r="W80" s="20">
        <v>21066497</v>
      </c>
      <c r="X80" s="20"/>
      <c r="Y80" s="19"/>
      <c r="Z80" s="22">
        <v>83158369</v>
      </c>
    </row>
    <row r="81" spans="1:26" ht="13.5" hidden="1">
      <c r="A81" s="38" t="s">
        <v>105</v>
      </c>
      <c r="B81" s="18"/>
      <c r="C81" s="18"/>
      <c r="D81" s="19">
        <v>56122768</v>
      </c>
      <c r="E81" s="20">
        <v>56122768</v>
      </c>
      <c r="F81" s="20">
        <v>6243108</v>
      </c>
      <c r="G81" s="20">
        <v>3174568</v>
      </c>
      <c r="H81" s="20">
        <v>4727080</v>
      </c>
      <c r="I81" s="20">
        <v>14144756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14144756</v>
      </c>
      <c r="W81" s="20">
        <v>14063636</v>
      </c>
      <c r="X81" s="20"/>
      <c r="Y81" s="19"/>
      <c r="Z81" s="22">
        <v>56122768</v>
      </c>
    </row>
    <row r="82" spans="1:26" ht="13.5" hidden="1">
      <c r="A82" s="38" t="s">
        <v>106</v>
      </c>
      <c r="B82" s="18"/>
      <c r="C82" s="18"/>
      <c r="D82" s="19">
        <v>60048037</v>
      </c>
      <c r="E82" s="20">
        <v>60048037</v>
      </c>
      <c r="F82" s="20">
        <v>7097015</v>
      </c>
      <c r="G82" s="20">
        <v>3289447</v>
      </c>
      <c r="H82" s="20">
        <v>5178769</v>
      </c>
      <c r="I82" s="20">
        <v>15565231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15565231</v>
      </c>
      <c r="W82" s="20">
        <v>14810425</v>
      </c>
      <c r="X82" s="20"/>
      <c r="Y82" s="19"/>
      <c r="Z82" s="22">
        <v>60048037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2314533</v>
      </c>
      <c r="E84" s="29">
        <v>2314533</v>
      </c>
      <c r="F84" s="29">
        <v>240918</v>
      </c>
      <c r="G84" s="29">
        <v>258680</v>
      </c>
      <c r="H84" s="29">
        <v>278622</v>
      </c>
      <c r="I84" s="29">
        <v>778220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778220</v>
      </c>
      <c r="W84" s="29">
        <v>501217</v>
      </c>
      <c r="X84" s="29"/>
      <c r="Y84" s="28"/>
      <c r="Z84" s="30">
        <v>2314533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39647122</v>
      </c>
      <c r="E5" s="59">
        <v>39647122</v>
      </c>
      <c r="F5" s="59">
        <v>4816254</v>
      </c>
      <c r="G5" s="59">
        <v>6064172</v>
      </c>
      <c r="H5" s="59">
        <v>2676180</v>
      </c>
      <c r="I5" s="59">
        <v>13556606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13556606</v>
      </c>
      <c r="W5" s="59">
        <v>9911781</v>
      </c>
      <c r="X5" s="59">
        <v>3644825</v>
      </c>
      <c r="Y5" s="60">
        <v>36.77</v>
      </c>
      <c r="Z5" s="61">
        <v>39647122</v>
      </c>
    </row>
    <row r="6" spans="1:26" ht="13.5">
      <c r="A6" s="57" t="s">
        <v>32</v>
      </c>
      <c r="B6" s="18">
        <v>0</v>
      </c>
      <c r="C6" s="18">
        <v>0</v>
      </c>
      <c r="D6" s="58">
        <v>81520865</v>
      </c>
      <c r="E6" s="59">
        <v>81520865</v>
      </c>
      <c r="F6" s="59">
        <v>6261966</v>
      </c>
      <c r="G6" s="59">
        <v>6933359</v>
      </c>
      <c r="H6" s="59">
        <v>9935310</v>
      </c>
      <c r="I6" s="59">
        <v>23130635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23130635</v>
      </c>
      <c r="W6" s="59">
        <v>20380215</v>
      </c>
      <c r="X6" s="59">
        <v>2750420</v>
      </c>
      <c r="Y6" s="60">
        <v>13.5</v>
      </c>
      <c r="Z6" s="61">
        <v>81520865</v>
      </c>
    </row>
    <row r="7" spans="1:26" ht="13.5">
      <c r="A7" s="57" t="s">
        <v>33</v>
      </c>
      <c r="B7" s="18">
        <v>0</v>
      </c>
      <c r="C7" s="18">
        <v>0</v>
      </c>
      <c r="D7" s="58">
        <v>351000</v>
      </c>
      <c r="E7" s="59">
        <v>351000</v>
      </c>
      <c r="F7" s="59">
        <v>42098</v>
      </c>
      <c r="G7" s="59">
        <v>97789</v>
      </c>
      <c r="H7" s="59">
        <v>90427</v>
      </c>
      <c r="I7" s="59">
        <v>230314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230314</v>
      </c>
      <c r="W7" s="59">
        <v>87750</v>
      </c>
      <c r="X7" s="59">
        <v>142564</v>
      </c>
      <c r="Y7" s="60">
        <v>162.47</v>
      </c>
      <c r="Z7" s="61">
        <v>351000</v>
      </c>
    </row>
    <row r="8" spans="1:26" ht="13.5">
      <c r="A8" s="57" t="s">
        <v>34</v>
      </c>
      <c r="B8" s="18">
        <v>0</v>
      </c>
      <c r="C8" s="18">
        <v>0</v>
      </c>
      <c r="D8" s="58">
        <v>56899200</v>
      </c>
      <c r="E8" s="59">
        <v>56899200</v>
      </c>
      <c r="F8" s="59">
        <v>24299000</v>
      </c>
      <c r="G8" s="59">
        <v>304000</v>
      </c>
      <c r="H8" s="59">
        <v>1825000</v>
      </c>
      <c r="I8" s="59">
        <v>26428000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26428000</v>
      </c>
      <c r="W8" s="59">
        <v>24702824</v>
      </c>
      <c r="X8" s="59">
        <v>1725176</v>
      </c>
      <c r="Y8" s="60">
        <v>6.98</v>
      </c>
      <c r="Z8" s="61">
        <v>56899200</v>
      </c>
    </row>
    <row r="9" spans="1:26" ht="13.5">
      <c r="A9" s="57" t="s">
        <v>35</v>
      </c>
      <c r="B9" s="18">
        <v>0</v>
      </c>
      <c r="C9" s="18">
        <v>0</v>
      </c>
      <c r="D9" s="58">
        <v>48536544</v>
      </c>
      <c r="E9" s="59">
        <v>48536544</v>
      </c>
      <c r="F9" s="59">
        <v>101688</v>
      </c>
      <c r="G9" s="59">
        <v>145859</v>
      </c>
      <c r="H9" s="59">
        <v>4380514</v>
      </c>
      <c r="I9" s="59">
        <v>4628061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4628061</v>
      </c>
      <c r="W9" s="59">
        <v>4764168</v>
      </c>
      <c r="X9" s="59">
        <v>-136107</v>
      </c>
      <c r="Y9" s="60">
        <v>-2.86</v>
      </c>
      <c r="Z9" s="61">
        <v>48536544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226954731</v>
      </c>
      <c r="E10" s="65">
        <f t="shared" si="0"/>
        <v>226954731</v>
      </c>
      <c r="F10" s="65">
        <f t="shared" si="0"/>
        <v>35521006</v>
      </c>
      <c r="G10" s="65">
        <f t="shared" si="0"/>
        <v>13545179</v>
      </c>
      <c r="H10" s="65">
        <f t="shared" si="0"/>
        <v>18907431</v>
      </c>
      <c r="I10" s="65">
        <f t="shared" si="0"/>
        <v>67973616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67973616</v>
      </c>
      <c r="W10" s="65">
        <f t="shared" si="0"/>
        <v>59846738</v>
      </c>
      <c r="X10" s="65">
        <f t="shared" si="0"/>
        <v>8126878</v>
      </c>
      <c r="Y10" s="66">
        <f>+IF(W10&lt;&gt;0,(X10/W10)*100,0)</f>
        <v>13.579483647045224</v>
      </c>
      <c r="Z10" s="67">
        <f t="shared" si="0"/>
        <v>226954731</v>
      </c>
    </row>
    <row r="11" spans="1:26" ht="13.5">
      <c r="A11" s="57" t="s">
        <v>36</v>
      </c>
      <c r="B11" s="18">
        <v>0</v>
      </c>
      <c r="C11" s="18">
        <v>0</v>
      </c>
      <c r="D11" s="58">
        <v>85181540</v>
      </c>
      <c r="E11" s="59">
        <v>85181540</v>
      </c>
      <c r="F11" s="59">
        <v>6037231</v>
      </c>
      <c r="G11" s="59">
        <v>6072494</v>
      </c>
      <c r="H11" s="59">
        <v>6375913</v>
      </c>
      <c r="I11" s="59">
        <v>18485638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18485638</v>
      </c>
      <c r="W11" s="59">
        <v>21295386</v>
      </c>
      <c r="X11" s="59">
        <v>-2809748</v>
      </c>
      <c r="Y11" s="60">
        <v>-13.19</v>
      </c>
      <c r="Z11" s="61">
        <v>85181540</v>
      </c>
    </row>
    <row r="12" spans="1:26" ht="13.5">
      <c r="A12" s="57" t="s">
        <v>37</v>
      </c>
      <c r="B12" s="18">
        <v>0</v>
      </c>
      <c r="C12" s="18">
        <v>0</v>
      </c>
      <c r="D12" s="58">
        <v>5743220</v>
      </c>
      <c r="E12" s="59">
        <v>5743220</v>
      </c>
      <c r="F12" s="59">
        <v>424527</v>
      </c>
      <c r="G12" s="59">
        <v>421454</v>
      </c>
      <c r="H12" s="59">
        <v>448414</v>
      </c>
      <c r="I12" s="59">
        <v>1294395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1294395</v>
      </c>
      <c r="W12" s="59">
        <v>1435806</v>
      </c>
      <c r="X12" s="59">
        <v>-141411</v>
      </c>
      <c r="Y12" s="60">
        <v>-9.85</v>
      </c>
      <c r="Z12" s="61">
        <v>5743220</v>
      </c>
    </row>
    <row r="13" spans="1:26" ht="13.5">
      <c r="A13" s="57" t="s">
        <v>96</v>
      </c>
      <c r="B13" s="18">
        <v>0</v>
      </c>
      <c r="C13" s="18">
        <v>0</v>
      </c>
      <c r="D13" s="58">
        <v>44243000</v>
      </c>
      <c r="E13" s="59">
        <v>44243000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11060751</v>
      </c>
      <c r="X13" s="59">
        <v>-11060751</v>
      </c>
      <c r="Y13" s="60">
        <v>-100</v>
      </c>
      <c r="Z13" s="61">
        <v>44243000</v>
      </c>
    </row>
    <row r="14" spans="1:26" ht="13.5">
      <c r="A14" s="57" t="s">
        <v>38</v>
      </c>
      <c r="B14" s="18">
        <v>0</v>
      </c>
      <c r="C14" s="18">
        <v>0</v>
      </c>
      <c r="D14" s="58">
        <v>3700000</v>
      </c>
      <c r="E14" s="59">
        <v>3700000</v>
      </c>
      <c r="F14" s="59">
        <v>1189</v>
      </c>
      <c r="G14" s="59">
        <v>816762</v>
      </c>
      <c r="H14" s="59">
        <v>0</v>
      </c>
      <c r="I14" s="59">
        <v>817951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817951</v>
      </c>
      <c r="W14" s="59">
        <v>924999</v>
      </c>
      <c r="X14" s="59">
        <v>-107048</v>
      </c>
      <c r="Y14" s="60">
        <v>-11.57</v>
      </c>
      <c r="Z14" s="61">
        <v>3700000</v>
      </c>
    </row>
    <row r="15" spans="1:26" ht="13.5">
      <c r="A15" s="57" t="s">
        <v>39</v>
      </c>
      <c r="B15" s="18">
        <v>0</v>
      </c>
      <c r="C15" s="18">
        <v>0</v>
      </c>
      <c r="D15" s="58">
        <v>56285114</v>
      </c>
      <c r="E15" s="59">
        <v>56285114</v>
      </c>
      <c r="F15" s="59">
        <v>6019</v>
      </c>
      <c r="G15" s="59">
        <v>12482375</v>
      </c>
      <c r="H15" s="59">
        <v>142235</v>
      </c>
      <c r="I15" s="59">
        <v>12630629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12630629</v>
      </c>
      <c r="W15" s="59">
        <v>14071281</v>
      </c>
      <c r="X15" s="59">
        <v>-1440652</v>
      </c>
      <c r="Y15" s="60">
        <v>-10.24</v>
      </c>
      <c r="Z15" s="61">
        <v>56285114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65728469</v>
      </c>
      <c r="E17" s="59">
        <v>65728469</v>
      </c>
      <c r="F17" s="59">
        <v>811730</v>
      </c>
      <c r="G17" s="59">
        <v>4421646</v>
      </c>
      <c r="H17" s="59">
        <v>1595421</v>
      </c>
      <c r="I17" s="59">
        <v>6828797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6828797</v>
      </c>
      <c r="W17" s="59">
        <v>16432116</v>
      </c>
      <c r="X17" s="59">
        <v>-9603319</v>
      </c>
      <c r="Y17" s="60">
        <v>-58.44</v>
      </c>
      <c r="Z17" s="61">
        <v>65728469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260881343</v>
      </c>
      <c r="E18" s="72">
        <f t="shared" si="1"/>
        <v>260881343</v>
      </c>
      <c r="F18" s="72">
        <f t="shared" si="1"/>
        <v>7280696</v>
      </c>
      <c r="G18" s="72">
        <f t="shared" si="1"/>
        <v>24214731</v>
      </c>
      <c r="H18" s="72">
        <f t="shared" si="1"/>
        <v>8561983</v>
      </c>
      <c r="I18" s="72">
        <f t="shared" si="1"/>
        <v>40057410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40057410</v>
      </c>
      <c r="W18" s="72">
        <f t="shared" si="1"/>
        <v>65220339</v>
      </c>
      <c r="X18" s="72">
        <f t="shared" si="1"/>
        <v>-25162929</v>
      </c>
      <c r="Y18" s="66">
        <f>+IF(W18&lt;&gt;0,(X18/W18)*100,0)</f>
        <v>-38.58141399725015</v>
      </c>
      <c r="Z18" s="73">
        <f t="shared" si="1"/>
        <v>260881343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-33926612</v>
      </c>
      <c r="E19" s="76">
        <f t="shared" si="2"/>
        <v>-33926612</v>
      </c>
      <c r="F19" s="76">
        <f t="shared" si="2"/>
        <v>28240310</v>
      </c>
      <c r="G19" s="76">
        <f t="shared" si="2"/>
        <v>-10669552</v>
      </c>
      <c r="H19" s="76">
        <f t="shared" si="2"/>
        <v>10345448</v>
      </c>
      <c r="I19" s="76">
        <f t="shared" si="2"/>
        <v>27916206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27916206</v>
      </c>
      <c r="W19" s="76">
        <f>IF(E10=E18,0,W10-W18)</f>
        <v>-5373601</v>
      </c>
      <c r="X19" s="76">
        <f t="shared" si="2"/>
        <v>33289807</v>
      </c>
      <c r="Y19" s="77">
        <f>+IF(W19&lt;&gt;0,(X19/W19)*100,0)</f>
        <v>-619.5064910848424</v>
      </c>
      <c r="Z19" s="78">
        <f t="shared" si="2"/>
        <v>-33926612</v>
      </c>
    </row>
    <row r="20" spans="1:26" ht="13.5">
      <c r="A20" s="57" t="s">
        <v>44</v>
      </c>
      <c r="B20" s="18">
        <v>0</v>
      </c>
      <c r="C20" s="18">
        <v>0</v>
      </c>
      <c r="D20" s="58">
        <v>32133800</v>
      </c>
      <c r="E20" s="59">
        <v>32133800</v>
      </c>
      <c r="F20" s="59">
        <v>9615000</v>
      </c>
      <c r="G20" s="59">
        <v>0</v>
      </c>
      <c r="H20" s="59">
        <v>0</v>
      </c>
      <c r="I20" s="59">
        <v>9615000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9615000</v>
      </c>
      <c r="W20" s="59">
        <v>11851707</v>
      </c>
      <c r="X20" s="59">
        <v>-2236707</v>
      </c>
      <c r="Y20" s="60">
        <v>-18.87</v>
      </c>
      <c r="Z20" s="61">
        <v>32133800</v>
      </c>
    </row>
    <row r="21" spans="1:26" ht="13.5">
      <c r="A21" s="57" t="s">
        <v>97</v>
      </c>
      <c r="B21" s="79">
        <v>0</v>
      </c>
      <c r="C21" s="79">
        <v>0</v>
      </c>
      <c r="D21" s="80">
        <v>13000000</v>
      </c>
      <c r="E21" s="81">
        <v>13000000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13000000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11207188</v>
      </c>
      <c r="E22" s="87">
        <f t="shared" si="3"/>
        <v>11207188</v>
      </c>
      <c r="F22" s="87">
        <f t="shared" si="3"/>
        <v>37855310</v>
      </c>
      <c r="G22" s="87">
        <f t="shared" si="3"/>
        <v>-10669552</v>
      </c>
      <c r="H22" s="87">
        <f t="shared" si="3"/>
        <v>10345448</v>
      </c>
      <c r="I22" s="87">
        <f t="shared" si="3"/>
        <v>37531206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37531206</v>
      </c>
      <c r="W22" s="87">
        <f t="shared" si="3"/>
        <v>6478106</v>
      </c>
      <c r="X22" s="87">
        <f t="shared" si="3"/>
        <v>31053100</v>
      </c>
      <c r="Y22" s="88">
        <f>+IF(W22&lt;&gt;0,(X22/W22)*100,0)</f>
        <v>479.35461383311724</v>
      </c>
      <c r="Z22" s="89">
        <f t="shared" si="3"/>
        <v>11207188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11207188</v>
      </c>
      <c r="E24" s="76">
        <f t="shared" si="4"/>
        <v>11207188</v>
      </c>
      <c r="F24" s="76">
        <f t="shared" si="4"/>
        <v>37855310</v>
      </c>
      <c r="G24" s="76">
        <f t="shared" si="4"/>
        <v>-10669552</v>
      </c>
      <c r="H24" s="76">
        <f t="shared" si="4"/>
        <v>10345448</v>
      </c>
      <c r="I24" s="76">
        <f t="shared" si="4"/>
        <v>37531206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37531206</v>
      </c>
      <c r="W24" s="76">
        <f t="shared" si="4"/>
        <v>6478106</v>
      </c>
      <c r="X24" s="76">
        <f t="shared" si="4"/>
        <v>31053100</v>
      </c>
      <c r="Y24" s="77">
        <f>+IF(W24&lt;&gt;0,(X24/W24)*100,0)</f>
        <v>479.35461383311724</v>
      </c>
      <c r="Z24" s="78">
        <f t="shared" si="4"/>
        <v>11207188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75841250</v>
      </c>
      <c r="E27" s="99">
        <v>75841250</v>
      </c>
      <c r="F27" s="99">
        <v>46280</v>
      </c>
      <c r="G27" s="99">
        <v>516720</v>
      </c>
      <c r="H27" s="99">
        <v>881472</v>
      </c>
      <c r="I27" s="99">
        <v>1444472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1444472</v>
      </c>
      <c r="W27" s="99">
        <v>18960313</v>
      </c>
      <c r="X27" s="99">
        <v>-17515841</v>
      </c>
      <c r="Y27" s="100">
        <v>-92.38</v>
      </c>
      <c r="Z27" s="101">
        <v>75841250</v>
      </c>
    </row>
    <row r="28" spans="1:26" ht="13.5">
      <c r="A28" s="102" t="s">
        <v>44</v>
      </c>
      <c r="B28" s="18">
        <v>0</v>
      </c>
      <c r="C28" s="18">
        <v>0</v>
      </c>
      <c r="D28" s="58">
        <v>61586250</v>
      </c>
      <c r="E28" s="59">
        <v>61586250</v>
      </c>
      <c r="F28" s="59">
        <v>0</v>
      </c>
      <c r="G28" s="59">
        <v>516720</v>
      </c>
      <c r="H28" s="59">
        <v>881472</v>
      </c>
      <c r="I28" s="59">
        <v>1398192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1398192</v>
      </c>
      <c r="W28" s="59">
        <v>15396563</v>
      </c>
      <c r="X28" s="59">
        <v>-13998371</v>
      </c>
      <c r="Y28" s="60">
        <v>-90.92</v>
      </c>
      <c r="Z28" s="61">
        <v>61586250</v>
      </c>
    </row>
    <row r="29" spans="1:26" ht="13.5">
      <c r="A29" s="57" t="s">
        <v>100</v>
      </c>
      <c r="B29" s="18">
        <v>0</v>
      </c>
      <c r="C29" s="18">
        <v>0</v>
      </c>
      <c r="D29" s="58">
        <v>13000000</v>
      </c>
      <c r="E29" s="59">
        <v>13000000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3250000</v>
      </c>
      <c r="X29" s="59">
        <v>-3250000</v>
      </c>
      <c r="Y29" s="60">
        <v>-100</v>
      </c>
      <c r="Z29" s="61">
        <v>13000000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1255000</v>
      </c>
      <c r="E31" s="59">
        <v>1255000</v>
      </c>
      <c r="F31" s="59">
        <v>46280</v>
      </c>
      <c r="G31" s="59">
        <v>0</v>
      </c>
      <c r="H31" s="59">
        <v>0</v>
      </c>
      <c r="I31" s="59">
        <v>46280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46280</v>
      </c>
      <c r="W31" s="59">
        <v>313750</v>
      </c>
      <c r="X31" s="59">
        <v>-267470</v>
      </c>
      <c r="Y31" s="60">
        <v>-85.25</v>
      </c>
      <c r="Z31" s="61">
        <v>1255000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75841250</v>
      </c>
      <c r="E32" s="99">
        <f t="shared" si="5"/>
        <v>75841250</v>
      </c>
      <c r="F32" s="99">
        <f t="shared" si="5"/>
        <v>46280</v>
      </c>
      <c r="G32" s="99">
        <f t="shared" si="5"/>
        <v>516720</v>
      </c>
      <c r="H32" s="99">
        <f t="shared" si="5"/>
        <v>881472</v>
      </c>
      <c r="I32" s="99">
        <f t="shared" si="5"/>
        <v>1444472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1444472</v>
      </c>
      <c r="W32" s="99">
        <f t="shared" si="5"/>
        <v>18960313</v>
      </c>
      <c r="X32" s="99">
        <f t="shared" si="5"/>
        <v>-17515841</v>
      </c>
      <c r="Y32" s="100">
        <f>+IF(W32&lt;&gt;0,(X32/W32)*100,0)</f>
        <v>-92.38160256109697</v>
      </c>
      <c r="Z32" s="101">
        <f t="shared" si="5"/>
        <v>75841250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196455963</v>
      </c>
      <c r="E35" s="59">
        <v>196455963</v>
      </c>
      <c r="F35" s="59">
        <v>119902532</v>
      </c>
      <c r="G35" s="59">
        <v>144852516</v>
      </c>
      <c r="H35" s="59">
        <v>70845804</v>
      </c>
      <c r="I35" s="59">
        <v>70845804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70845804</v>
      </c>
      <c r="W35" s="59">
        <v>49113991</v>
      </c>
      <c r="X35" s="59">
        <v>21731813</v>
      </c>
      <c r="Y35" s="60">
        <v>44.25</v>
      </c>
      <c r="Z35" s="61">
        <v>196455963</v>
      </c>
    </row>
    <row r="36" spans="1:26" ht="13.5">
      <c r="A36" s="57" t="s">
        <v>53</v>
      </c>
      <c r="B36" s="18">
        <v>0</v>
      </c>
      <c r="C36" s="18">
        <v>0</v>
      </c>
      <c r="D36" s="58">
        <v>671418642</v>
      </c>
      <c r="E36" s="59">
        <v>671418642</v>
      </c>
      <c r="F36" s="59">
        <v>688541993</v>
      </c>
      <c r="G36" s="59">
        <v>705969404</v>
      </c>
      <c r="H36" s="59">
        <v>1032856173</v>
      </c>
      <c r="I36" s="59">
        <v>1032856173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1032856173</v>
      </c>
      <c r="W36" s="59">
        <v>167854661</v>
      </c>
      <c r="X36" s="59">
        <v>865001512</v>
      </c>
      <c r="Y36" s="60">
        <v>515.33</v>
      </c>
      <c r="Z36" s="61">
        <v>671418642</v>
      </c>
    </row>
    <row r="37" spans="1:26" ht="13.5">
      <c r="A37" s="57" t="s">
        <v>54</v>
      </c>
      <c r="B37" s="18">
        <v>0</v>
      </c>
      <c r="C37" s="18">
        <v>0</v>
      </c>
      <c r="D37" s="58">
        <v>71052960</v>
      </c>
      <c r="E37" s="59">
        <v>71052960</v>
      </c>
      <c r="F37" s="59">
        <v>122589259</v>
      </c>
      <c r="G37" s="59">
        <v>111696651</v>
      </c>
      <c r="H37" s="59">
        <v>121793961</v>
      </c>
      <c r="I37" s="59">
        <v>121793961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121793961</v>
      </c>
      <c r="W37" s="59">
        <v>17763240</v>
      </c>
      <c r="X37" s="59">
        <v>104030721</v>
      </c>
      <c r="Y37" s="60">
        <v>585.65</v>
      </c>
      <c r="Z37" s="61">
        <v>71052960</v>
      </c>
    </row>
    <row r="38" spans="1:26" ht="13.5">
      <c r="A38" s="57" t="s">
        <v>55</v>
      </c>
      <c r="B38" s="18">
        <v>0</v>
      </c>
      <c r="C38" s="18">
        <v>0</v>
      </c>
      <c r="D38" s="58">
        <v>56923000</v>
      </c>
      <c r="E38" s="59">
        <v>56923000</v>
      </c>
      <c r="F38" s="59">
        <v>47590585</v>
      </c>
      <c r="G38" s="59">
        <v>50825392</v>
      </c>
      <c r="H38" s="59">
        <v>40340255</v>
      </c>
      <c r="I38" s="59">
        <v>40340255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40340255</v>
      </c>
      <c r="W38" s="59">
        <v>14230750</v>
      </c>
      <c r="X38" s="59">
        <v>26109505</v>
      </c>
      <c r="Y38" s="60">
        <v>183.47</v>
      </c>
      <c r="Z38" s="61">
        <v>56923000</v>
      </c>
    </row>
    <row r="39" spans="1:26" ht="13.5">
      <c r="A39" s="57" t="s">
        <v>56</v>
      </c>
      <c r="B39" s="18">
        <v>0</v>
      </c>
      <c r="C39" s="18">
        <v>0</v>
      </c>
      <c r="D39" s="58">
        <v>739898644</v>
      </c>
      <c r="E39" s="59">
        <v>739898644</v>
      </c>
      <c r="F39" s="59">
        <v>638264681</v>
      </c>
      <c r="G39" s="59">
        <v>688299877</v>
      </c>
      <c r="H39" s="59">
        <v>941567761</v>
      </c>
      <c r="I39" s="59">
        <v>941567761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941567761</v>
      </c>
      <c r="W39" s="59">
        <v>184974661</v>
      </c>
      <c r="X39" s="59">
        <v>756593100</v>
      </c>
      <c r="Y39" s="60">
        <v>409.03</v>
      </c>
      <c r="Z39" s="61">
        <v>739898644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28585084</v>
      </c>
      <c r="E42" s="59">
        <v>28585084</v>
      </c>
      <c r="F42" s="59">
        <v>37855310</v>
      </c>
      <c r="G42" s="59">
        <v>-10669557</v>
      </c>
      <c r="H42" s="59">
        <v>9347235</v>
      </c>
      <c r="I42" s="59">
        <v>36532988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36532988</v>
      </c>
      <c r="W42" s="59">
        <v>18030841</v>
      </c>
      <c r="X42" s="59">
        <v>18502147</v>
      </c>
      <c r="Y42" s="60">
        <v>102.61</v>
      </c>
      <c r="Z42" s="61">
        <v>28585084</v>
      </c>
    </row>
    <row r="43" spans="1:26" ht="13.5">
      <c r="A43" s="57" t="s">
        <v>59</v>
      </c>
      <c r="B43" s="18">
        <v>0</v>
      </c>
      <c r="C43" s="18">
        <v>0</v>
      </c>
      <c r="D43" s="58">
        <v>-46388800</v>
      </c>
      <c r="E43" s="59">
        <v>-46388800</v>
      </c>
      <c r="F43" s="59">
        <v>-46280</v>
      </c>
      <c r="G43" s="59">
        <v>-516720</v>
      </c>
      <c r="H43" s="59">
        <v>-881472</v>
      </c>
      <c r="I43" s="59">
        <v>-1444472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-1444472</v>
      </c>
      <c r="W43" s="59">
        <v>-9097200</v>
      </c>
      <c r="X43" s="59">
        <v>7652728</v>
      </c>
      <c r="Y43" s="60">
        <v>-84.12</v>
      </c>
      <c r="Z43" s="61">
        <v>-46388800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4044</v>
      </c>
      <c r="G44" s="59">
        <v>-7030</v>
      </c>
      <c r="H44" s="59">
        <v>-2519</v>
      </c>
      <c r="I44" s="59">
        <v>-5505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-5505</v>
      </c>
      <c r="W44" s="59"/>
      <c r="X44" s="59">
        <v>-5505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-11167355</v>
      </c>
      <c r="E45" s="99">
        <v>-11167355</v>
      </c>
      <c r="F45" s="99">
        <v>47081419</v>
      </c>
      <c r="G45" s="99">
        <v>35888112</v>
      </c>
      <c r="H45" s="99">
        <v>44351356</v>
      </c>
      <c r="I45" s="99">
        <v>44351356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44351356</v>
      </c>
      <c r="W45" s="99">
        <v>15570002</v>
      </c>
      <c r="X45" s="99">
        <v>28781354</v>
      </c>
      <c r="Y45" s="100">
        <v>184.85</v>
      </c>
      <c r="Z45" s="101">
        <v>-11167355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10892957</v>
      </c>
      <c r="C49" s="51">
        <v>0</v>
      </c>
      <c r="D49" s="128">
        <v>10236291</v>
      </c>
      <c r="E49" s="53">
        <v>8226197</v>
      </c>
      <c r="F49" s="53">
        <v>0</v>
      </c>
      <c r="G49" s="53">
        <v>0</v>
      </c>
      <c r="H49" s="53">
        <v>0</v>
      </c>
      <c r="I49" s="53">
        <v>4128741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4484858</v>
      </c>
      <c r="W49" s="53">
        <v>136692109</v>
      </c>
      <c r="X49" s="53">
        <v>0</v>
      </c>
      <c r="Y49" s="53">
        <v>0</v>
      </c>
      <c r="Z49" s="129">
        <v>174661153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11246102</v>
      </c>
      <c r="C51" s="51">
        <v>0</v>
      </c>
      <c r="D51" s="128">
        <v>4436736</v>
      </c>
      <c r="E51" s="53">
        <v>2034864</v>
      </c>
      <c r="F51" s="53">
        <v>0</v>
      </c>
      <c r="G51" s="53">
        <v>0</v>
      </c>
      <c r="H51" s="53">
        <v>0</v>
      </c>
      <c r="I51" s="53">
        <v>61648284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79365986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88.36318068084644</v>
      </c>
      <c r="E58" s="7">
        <f t="shared" si="6"/>
        <v>88.36318068084644</v>
      </c>
      <c r="F58" s="7">
        <f t="shared" si="6"/>
        <v>99.99927786232806</v>
      </c>
      <c r="G58" s="7">
        <f t="shared" si="6"/>
        <v>100</v>
      </c>
      <c r="H58" s="7">
        <f t="shared" si="6"/>
        <v>99.97989928232111</v>
      </c>
      <c r="I58" s="7">
        <f t="shared" si="6"/>
        <v>99.9928721813668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99.9928721813668</v>
      </c>
      <c r="W58" s="7">
        <f t="shared" si="6"/>
        <v>88.36318421325309</v>
      </c>
      <c r="X58" s="7">
        <f t="shared" si="6"/>
        <v>0</v>
      </c>
      <c r="Y58" s="7">
        <f t="shared" si="6"/>
        <v>0</v>
      </c>
      <c r="Z58" s="8">
        <f t="shared" si="6"/>
        <v>88.36318068084644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86.99998955788014</v>
      </c>
      <c r="E59" s="10">
        <f t="shared" si="7"/>
        <v>86.99998955788014</v>
      </c>
      <c r="F59" s="10">
        <f t="shared" si="7"/>
        <v>100</v>
      </c>
      <c r="G59" s="10">
        <f t="shared" si="7"/>
        <v>100</v>
      </c>
      <c r="H59" s="10">
        <f t="shared" si="7"/>
        <v>99.99996263330569</v>
      </c>
      <c r="I59" s="10">
        <f t="shared" si="7"/>
        <v>99.99999262352245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99.99999262352245</v>
      </c>
      <c r="W59" s="10">
        <f t="shared" si="7"/>
        <v>86.99998516916385</v>
      </c>
      <c r="X59" s="10">
        <f t="shared" si="7"/>
        <v>0</v>
      </c>
      <c r="Y59" s="10">
        <f t="shared" si="7"/>
        <v>0</v>
      </c>
      <c r="Z59" s="11">
        <f t="shared" si="7"/>
        <v>86.99998955788014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88.46844301762499</v>
      </c>
      <c r="E60" s="13">
        <f t="shared" si="7"/>
        <v>88.46844301762499</v>
      </c>
      <c r="F60" s="13">
        <f t="shared" si="7"/>
        <v>99.99872244595387</v>
      </c>
      <c r="G60" s="13">
        <f t="shared" si="7"/>
        <v>100</v>
      </c>
      <c r="H60" s="13">
        <f t="shared" si="7"/>
        <v>99.9744950082081</v>
      </c>
      <c r="I60" s="13">
        <f t="shared" si="7"/>
        <v>99.98869897000233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99.98869897000233</v>
      </c>
      <c r="W60" s="13">
        <f t="shared" si="7"/>
        <v>88.46844844374802</v>
      </c>
      <c r="X60" s="13">
        <f t="shared" si="7"/>
        <v>0</v>
      </c>
      <c r="Y60" s="13">
        <f t="shared" si="7"/>
        <v>0</v>
      </c>
      <c r="Z60" s="14">
        <f t="shared" si="7"/>
        <v>88.46844301762499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90.0000084037466</v>
      </c>
      <c r="E61" s="13">
        <f t="shared" si="7"/>
        <v>90.0000084037466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90.0000168074948</v>
      </c>
      <c r="X61" s="13">
        <f t="shared" si="7"/>
        <v>0</v>
      </c>
      <c r="Y61" s="13">
        <f t="shared" si="7"/>
        <v>0</v>
      </c>
      <c r="Z61" s="14">
        <f t="shared" si="7"/>
        <v>90.0000084037466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87.00003142307902</v>
      </c>
      <c r="E62" s="13">
        <f t="shared" si="7"/>
        <v>87.00003142307902</v>
      </c>
      <c r="F62" s="13">
        <f t="shared" si="7"/>
        <v>99.99253756403704</v>
      </c>
      <c r="G62" s="13">
        <f t="shared" si="7"/>
        <v>100</v>
      </c>
      <c r="H62" s="13">
        <f t="shared" si="7"/>
        <v>100</v>
      </c>
      <c r="I62" s="13">
        <f t="shared" si="7"/>
        <v>99.99828708168394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99.99828708168394</v>
      </c>
      <c r="W62" s="13">
        <f t="shared" si="7"/>
        <v>87.00002094871681</v>
      </c>
      <c r="X62" s="13">
        <f t="shared" si="7"/>
        <v>0</v>
      </c>
      <c r="Y62" s="13">
        <f t="shared" si="7"/>
        <v>0</v>
      </c>
      <c r="Z62" s="14">
        <f t="shared" si="7"/>
        <v>87.00003142307902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87.00004523454109</v>
      </c>
      <c r="E63" s="13">
        <f t="shared" si="7"/>
        <v>87.00004523454109</v>
      </c>
      <c r="F63" s="13">
        <f t="shared" si="7"/>
        <v>100</v>
      </c>
      <c r="G63" s="13">
        <f t="shared" si="7"/>
        <v>100</v>
      </c>
      <c r="H63" s="13">
        <f t="shared" si="7"/>
        <v>99.66669121979965</v>
      </c>
      <c r="I63" s="13">
        <f t="shared" si="7"/>
        <v>99.88559803918471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99.88559803918471</v>
      </c>
      <c r="W63" s="13">
        <f t="shared" si="7"/>
        <v>87.00004523454109</v>
      </c>
      <c r="X63" s="13">
        <f t="shared" si="7"/>
        <v>0</v>
      </c>
      <c r="Y63" s="13">
        <f t="shared" si="7"/>
        <v>0</v>
      </c>
      <c r="Z63" s="14">
        <f t="shared" si="7"/>
        <v>87.00004523454109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85.99997615434272</v>
      </c>
      <c r="E64" s="13">
        <f t="shared" si="7"/>
        <v>85.99997615434272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86.00000545043781</v>
      </c>
      <c r="X64" s="13">
        <f t="shared" si="7"/>
        <v>0</v>
      </c>
      <c r="Y64" s="13">
        <f t="shared" si="7"/>
        <v>0</v>
      </c>
      <c r="Z64" s="14">
        <f t="shared" si="7"/>
        <v>85.99997615434272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99.99994881058842</v>
      </c>
      <c r="E66" s="16">
        <f t="shared" si="7"/>
        <v>99.99994881058842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99.99994881058842</v>
      </c>
    </row>
    <row r="67" spans="1:26" ht="13.5" hidden="1">
      <c r="A67" s="40" t="s">
        <v>109</v>
      </c>
      <c r="B67" s="23"/>
      <c r="C67" s="23"/>
      <c r="D67" s="24">
        <v>125075045</v>
      </c>
      <c r="E67" s="25">
        <v>125075045</v>
      </c>
      <c r="F67" s="25">
        <v>11078220</v>
      </c>
      <c r="G67" s="25">
        <v>12997531</v>
      </c>
      <c r="H67" s="25">
        <v>12611490</v>
      </c>
      <c r="I67" s="25">
        <v>36687241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36687241</v>
      </c>
      <c r="W67" s="25">
        <v>31268760</v>
      </c>
      <c r="X67" s="25"/>
      <c r="Y67" s="24"/>
      <c r="Z67" s="26">
        <v>125075045</v>
      </c>
    </row>
    <row r="68" spans="1:26" ht="13.5" hidden="1">
      <c r="A68" s="36" t="s">
        <v>31</v>
      </c>
      <c r="B68" s="18"/>
      <c r="C68" s="18"/>
      <c r="D68" s="19">
        <v>39647122</v>
      </c>
      <c r="E68" s="20">
        <v>39647122</v>
      </c>
      <c r="F68" s="20">
        <v>4816254</v>
      </c>
      <c r="G68" s="20">
        <v>6064172</v>
      </c>
      <c r="H68" s="20">
        <v>2676180</v>
      </c>
      <c r="I68" s="20">
        <v>13556606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13556606</v>
      </c>
      <c r="W68" s="20">
        <v>9911781</v>
      </c>
      <c r="X68" s="20"/>
      <c r="Y68" s="19"/>
      <c r="Z68" s="22">
        <v>39647122</v>
      </c>
    </row>
    <row r="69" spans="1:26" ht="13.5" hidden="1">
      <c r="A69" s="37" t="s">
        <v>32</v>
      </c>
      <c r="B69" s="18"/>
      <c r="C69" s="18"/>
      <c r="D69" s="19">
        <v>81520865</v>
      </c>
      <c r="E69" s="20">
        <v>81520865</v>
      </c>
      <c r="F69" s="20">
        <v>6261966</v>
      </c>
      <c r="G69" s="20">
        <v>6933359</v>
      </c>
      <c r="H69" s="20">
        <v>9935310</v>
      </c>
      <c r="I69" s="20">
        <v>23130635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23130635</v>
      </c>
      <c r="W69" s="20">
        <v>20380215</v>
      </c>
      <c r="X69" s="20"/>
      <c r="Y69" s="19"/>
      <c r="Z69" s="22">
        <v>81520865</v>
      </c>
    </row>
    <row r="70" spans="1:26" ht="13.5" hidden="1">
      <c r="A70" s="38" t="s">
        <v>103</v>
      </c>
      <c r="B70" s="18"/>
      <c r="C70" s="18"/>
      <c r="D70" s="19">
        <v>42838036</v>
      </c>
      <c r="E70" s="20">
        <v>42838036</v>
      </c>
      <c r="F70" s="20">
        <v>3763198</v>
      </c>
      <c r="G70" s="20">
        <v>4033533</v>
      </c>
      <c r="H70" s="20">
        <v>6136915</v>
      </c>
      <c r="I70" s="20">
        <v>13933646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13933646</v>
      </c>
      <c r="W70" s="20">
        <v>10709508</v>
      </c>
      <c r="X70" s="20"/>
      <c r="Y70" s="19"/>
      <c r="Z70" s="22">
        <v>42838036</v>
      </c>
    </row>
    <row r="71" spans="1:26" ht="13.5" hidden="1">
      <c r="A71" s="38" t="s">
        <v>104</v>
      </c>
      <c r="B71" s="18"/>
      <c r="C71" s="18"/>
      <c r="D71" s="19">
        <v>16611994</v>
      </c>
      <c r="E71" s="20">
        <v>16611994</v>
      </c>
      <c r="F71" s="20">
        <v>1072036</v>
      </c>
      <c r="G71" s="20">
        <v>1351625</v>
      </c>
      <c r="H71" s="20">
        <v>2246731</v>
      </c>
      <c r="I71" s="20">
        <v>4670392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4670392</v>
      </c>
      <c r="W71" s="20">
        <v>4152999</v>
      </c>
      <c r="X71" s="20"/>
      <c r="Y71" s="19"/>
      <c r="Z71" s="22">
        <v>16611994</v>
      </c>
    </row>
    <row r="72" spans="1:26" ht="13.5" hidden="1">
      <c r="A72" s="38" t="s">
        <v>105</v>
      </c>
      <c r="B72" s="18"/>
      <c r="C72" s="18"/>
      <c r="D72" s="19">
        <v>13264200</v>
      </c>
      <c r="E72" s="20">
        <v>13264200</v>
      </c>
      <c r="F72" s="20">
        <v>697019</v>
      </c>
      <c r="G72" s="20">
        <v>757722</v>
      </c>
      <c r="H72" s="20">
        <v>760256</v>
      </c>
      <c r="I72" s="20">
        <v>2214997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2214997</v>
      </c>
      <c r="W72" s="20">
        <v>3316050</v>
      </c>
      <c r="X72" s="20"/>
      <c r="Y72" s="19"/>
      <c r="Z72" s="22">
        <v>13264200</v>
      </c>
    </row>
    <row r="73" spans="1:26" ht="13.5" hidden="1">
      <c r="A73" s="38" t="s">
        <v>106</v>
      </c>
      <c r="B73" s="18"/>
      <c r="C73" s="18"/>
      <c r="D73" s="19">
        <v>8806635</v>
      </c>
      <c r="E73" s="20">
        <v>8806635</v>
      </c>
      <c r="F73" s="20">
        <v>729713</v>
      </c>
      <c r="G73" s="20">
        <v>790479</v>
      </c>
      <c r="H73" s="20">
        <v>791408</v>
      </c>
      <c r="I73" s="20">
        <v>2311600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2311600</v>
      </c>
      <c r="W73" s="20">
        <v>2201658</v>
      </c>
      <c r="X73" s="20"/>
      <c r="Y73" s="19"/>
      <c r="Z73" s="22">
        <v>8806635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3907058</v>
      </c>
      <c r="E75" s="29">
        <v>3907058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976764</v>
      </c>
      <c r="X75" s="29"/>
      <c r="Y75" s="28"/>
      <c r="Z75" s="30">
        <v>3907058</v>
      </c>
    </row>
    <row r="76" spans="1:26" ht="13.5" hidden="1">
      <c r="A76" s="41" t="s">
        <v>110</v>
      </c>
      <c r="B76" s="31"/>
      <c r="C76" s="31"/>
      <c r="D76" s="32">
        <v>110520288</v>
      </c>
      <c r="E76" s="33">
        <v>110520288</v>
      </c>
      <c r="F76" s="33">
        <v>11078140</v>
      </c>
      <c r="G76" s="33">
        <v>12997531</v>
      </c>
      <c r="H76" s="33">
        <v>12608955</v>
      </c>
      <c r="I76" s="33">
        <v>36684626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36684626</v>
      </c>
      <c r="W76" s="33">
        <v>27630072</v>
      </c>
      <c r="X76" s="33"/>
      <c r="Y76" s="32"/>
      <c r="Z76" s="34">
        <v>110520288</v>
      </c>
    </row>
    <row r="77" spans="1:26" ht="13.5" hidden="1">
      <c r="A77" s="36" t="s">
        <v>31</v>
      </c>
      <c r="B77" s="18"/>
      <c r="C77" s="18"/>
      <c r="D77" s="19">
        <v>34492992</v>
      </c>
      <c r="E77" s="20">
        <v>34492992</v>
      </c>
      <c r="F77" s="20">
        <v>4816254</v>
      </c>
      <c r="G77" s="20">
        <v>6064172</v>
      </c>
      <c r="H77" s="20">
        <v>2676179</v>
      </c>
      <c r="I77" s="20">
        <v>13556605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13556605</v>
      </c>
      <c r="W77" s="20">
        <v>8623248</v>
      </c>
      <c r="X77" s="20"/>
      <c r="Y77" s="19"/>
      <c r="Z77" s="22">
        <v>34492992</v>
      </c>
    </row>
    <row r="78" spans="1:26" ht="13.5" hidden="1">
      <c r="A78" s="37" t="s">
        <v>32</v>
      </c>
      <c r="B78" s="18"/>
      <c r="C78" s="18"/>
      <c r="D78" s="19">
        <v>72120240</v>
      </c>
      <c r="E78" s="20">
        <v>72120240</v>
      </c>
      <c r="F78" s="20">
        <v>6261886</v>
      </c>
      <c r="G78" s="20">
        <v>6933359</v>
      </c>
      <c r="H78" s="20">
        <v>9932776</v>
      </c>
      <c r="I78" s="20">
        <v>23128021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23128021</v>
      </c>
      <c r="W78" s="20">
        <v>18030060</v>
      </c>
      <c r="X78" s="20"/>
      <c r="Y78" s="19"/>
      <c r="Z78" s="22">
        <v>72120240</v>
      </c>
    </row>
    <row r="79" spans="1:26" ht="13.5" hidden="1">
      <c r="A79" s="38" t="s">
        <v>103</v>
      </c>
      <c r="B79" s="18"/>
      <c r="C79" s="18"/>
      <c r="D79" s="19">
        <v>38554236</v>
      </c>
      <c r="E79" s="20">
        <v>38554236</v>
      </c>
      <c r="F79" s="20">
        <v>3763198</v>
      </c>
      <c r="G79" s="20">
        <v>4033533</v>
      </c>
      <c r="H79" s="20">
        <v>6136915</v>
      </c>
      <c r="I79" s="20">
        <v>13933646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13933646</v>
      </c>
      <c r="W79" s="20">
        <v>9638559</v>
      </c>
      <c r="X79" s="20"/>
      <c r="Y79" s="19"/>
      <c r="Z79" s="22">
        <v>38554236</v>
      </c>
    </row>
    <row r="80" spans="1:26" ht="13.5" hidden="1">
      <c r="A80" s="38" t="s">
        <v>104</v>
      </c>
      <c r="B80" s="18"/>
      <c r="C80" s="18"/>
      <c r="D80" s="19">
        <v>14452440</v>
      </c>
      <c r="E80" s="20">
        <v>14452440</v>
      </c>
      <c r="F80" s="20">
        <v>1071956</v>
      </c>
      <c r="G80" s="20">
        <v>1351625</v>
      </c>
      <c r="H80" s="20">
        <v>2246731</v>
      </c>
      <c r="I80" s="20">
        <v>4670312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4670312</v>
      </c>
      <c r="W80" s="20">
        <v>3613110</v>
      </c>
      <c r="X80" s="20"/>
      <c r="Y80" s="19"/>
      <c r="Z80" s="22">
        <v>14452440</v>
      </c>
    </row>
    <row r="81" spans="1:26" ht="13.5" hidden="1">
      <c r="A81" s="38" t="s">
        <v>105</v>
      </c>
      <c r="B81" s="18"/>
      <c r="C81" s="18"/>
      <c r="D81" s="19">
        <v>11539860</v>
      </c>
      <c r="E81" s="20">
        <v>11539860</v>
      </c>
      <c r="F81" s="20">
        <v>697019</v>
      </c>
      <c r="G81" s="20">
        <v>757722</v>
      </c>
      <c r="H81" s="20">
        <v>757722</v>
      </c>
      <c r="I81" s="20">
        <v>2212463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2212463</v>
      </c>
      <c r="W81" s="20">
        <v>2884965</v>
      </c>
      <c r="X81" s="20"/>
      <c r="Y81" s="19"/>
      <c r="Z81" s="22">
        <v>11539860</v>
      </c>
    </row>
    <row r="82" spans="1:26" ht="13.5" hidden="1">
      <c r="A82" s="38" t="s">
        <v>106</v>
      </c>
      <c r="B82" s="18"/>
      <c r="C82" s="18"/>
      <c r="D82" s="19">
        <v>7573704</v>
      </c>
      <c r="E82" s="20">
        <v>7573704</v>
      </c>
      <c r="F82" s="20">
        <v>729713</v>
      </c>
      <c r="G82" s="20">
        <v>790479</v>
      </c>
      <c r="H82" s="20">
        <v>791408</v>
      </c>
      <c r="I82" s="20">
        <v>2311600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2311600</v>
      </c>
      <c r="W82" s="20">
        <v>1893426</v>
      </c>
      <c r="X82" s="20"/>
      <c r="Y82" s="19"/>
      <c r="Z82" s="22">
        <v>7573704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3907056</v>
      </c>
      <c r="E84" s="29">
        <v>3907056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976764</v>
      </c>
      <c r="X84" s="29"/>
      <c r="Y84" s="28"/>
      <c r="Z84" s="30">
        <v>3907056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33183557</v>
      </c>
      <c r="C5" s="18">
        <v>0</v>
      </c>
      <c r="D5" s="58">
        <v>41379809</v>
      </c>
      <c r="E5" s="59">
        <v>41379809</v>
      </c>
      <c r="F5" s="59">
        <v>3235191</v>
      </c>
      <c r="G5" s="59">
        <v>3235191</v>
      </c>
      <c r="H5" s="59">
        <v>3468413</v>
      </c>
      <c r="I5" s="59">
        <v>9938795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9938795</v>
      </c>
      <c r="W5" s="59">
        <v>10344951</v>
      </c>
      <c r="X5" s="59">
        <v>-406156</v>
      </c>
      <c r="Y5" s="60">
        <v>-3.93</v>
      </c>
      <c r="Z5" s="61">
        <v>41379809</v>
      </c>
    </row>
    <row r="6" spans="1:26" ht="13.5">
      <c r="A6" s="57" t="s">
        <v>32</v>
      </c>
      <c r="B6" s="18">
        <v>102775567</v>
      </c>
      <c r="C6" s="18">
        <v>0</v>
      </c>
      <c r="D6" s="58">
        <v>91318207</v>
      </c>
      <c r="E6" s="59">
        <v>91318207</v>
      </c>
      <c r="F6" s="59">
        <v>12523517</v>
      </c>
      <c r="G6" s="59">
        <v>12523517</v>
      </c>
      <c r="H6" s="59">
        <v>3761803</v>
      </c>
      <c r="I6" s="59">
        <v>28808837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28808837</v>
      </c>
      <c r="W6" s="59">
        <v>22829553</v>
      </c>
      <c r="X6" s="59">
        <v>5979284</v>
      </c>
      <c r="Y6" s="60">
        <v>26.19</v>
      </c>
      <c r="Z6" s="61">
        <v>91318207</v>
      </c>
    </row>
    <row r="7" spans="1:26" ht="13.5">
      <c r="A7" s="57" t="s">
        <v>33</v>
      </c>
      <c r="B7" s="18">
        <v>10066429</v>
      </c>
      <c r="C7" s="18">
        <v>0</v>
      </c>
      <c r="D7" s="58">
        <v>4905536</v>
      </c>
      <c r="E7" s="59">
        <v>4905536</v>
      </c>
      <c r="F7" s="59">
        <v>0</v>
      </c>
      <c r="G7" s="59">
        <v>0</v>
      </c>
      <c r="H7" s="59">
        <v>1071693</v>
      </c>
      <c r="I7" s="59">
        <v>1071693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1071693</v>
      </c>
      <c r="W7" s="59">
        <v>1226385</v>
      </c>
      <c r="X7" s="59">
        <v>-154692</v>
      </c>
      <c r="Y7" s="60">
        <v>-12.61</v>
      </c>
      <c r="Z7" s="61">
        <v>4905536</v>
      </c>
    </row>
    <row r="8" spans="1:26" ht="13.5">
      <c r="A8" s="57" t="s">
        <v>34</v>
      </c>
      <c r="B8" s="18">
        <v>390998451</v>
      </c>
      <c r="C8" s="18">
        <v>0</v>
      </c>
      <c r="D8" s="58">
        <v>342061200</v>
      </c>
      <c r="E8" s="59">
        <v>342061200</v>
      </c>
      <c r="F8" s="59">
        <v>0</v>
      </c>
      <c r="G8" s="59">
        <v>2186000</v>
      </c>
      <c r="H8" s="59">
        <v>0</v>
      </c>
      <c r="I8" s="59">
        <v>2186000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2186000</v>
      </c>
      <c r="W8" s="59">
        <v>85515300</v>
      </c>
      <c r="X8" s="59">
        <v>-83329300</v>
      </c>
      <c r="Y8" s="60">
        <v>-97.44</v>
      </c>
      <c r="Z8" s="61">
        <v>342061200</v>
      </c>
    </row>
    <row r="9" spans="1:26" ht="13.5">
      <c r="A9" s="57" t="s">
        <v>35</v>
      </c>
      <c r="B9" s="18">
        <v>40724379</v>
      </c>
      <c r="C9" s="18">
        <v>0</v>
      </c>
      <c r="D9" s="58">
        <v>33558096</v>
      </c>
      <c r="E9" s="59">
        <v>33558096</v>
      </c>
      <c r="F9" s="59">
        <v>17187442</v>
      </c>
      <c r="G9" s="59">
        <v>5796617</v>
      </c>
      <c r="H9" s="59">
        <v>18176363</v>
      </c>
      <c r="I9" s="59">
        <v>41160422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41160422</v>
      </c>
      <c r="W9" s="59">
        <v>8389527</v>
      </c>
      <c r="X9" s="59">
        <v>32770895</v>
      </c>
      <c r="Y9" s="60">
        <v>390.62</v>
      </c>
      <c r="Z9" s="61">
        <v>33558096</v>
      </c>
    </row>
    <row r="10" spans="1:26" ht="25.5">
      <c r="A10" s="62" t="s">
        <v>95</v>
      </c>
      <c r="B10" s="63">
        <f>SUM(B5:B9)</f>
        <v>577748383</v>
      </c>
      <c r="C10" s="63">
        <f>SUM(C5:C9)</f>
        <v>0</v>
      </c>
      <c r="D10" s="64">
        <f aca="true" t="shared" si="0" ref="D10:Z10">SUM(D5:D9)</f>
        <v>513222848</v>
      </c>
      <c r="E10" s="65">
        <f t="shared" si="0"/>
        <v>513222848</v>
      </c>
      <c r="F10" s="65">
        <f t="shared" si="0"/>
        <v>32946150</v>
      </c>
      <c r="G10" s="65">
        <f t="shared" si="0"/>
        <v>23741325</v>
      </c>
      <c r="H10" s="65">
        <f t="shared" si="0"/>
        <v>26478272</v>
      </c>
      <c r="I10" s="65">
        <f t="shared" si="0"/>
        <v>83165747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83165747</v>
      </c>
      <c r="W10" s="65">
        <f t="shared" si="0"/>
        <v>128305716</v>
      </c>
      <c r="X10" s="65">
        <f t="shared" si="0"/>
        <v>-45139969</v>
      </c>
      <c r="Y10" s="66">
        <f>+IF(W10&lt;&gt;0,(X10/W10)*100,0)</f>
        <v>-35.18157289266832</v>
      </c>
      <c r="Z10" s="67">
        <f t="shared" si="0"/>
        <v>513222848</v>
      </c>
    </row>
    <row r="11" spans="1:26" ht="13.5">
      <c r="A11" s="57" t="s">
        <v>36</v>
      </c>
      <c r="B11" s="18">
        <v>108510078</v>
      </c>
      <c r="C11" s="18">
        <v>0</v>
      </c>
      <c r="D11" s="58">
        <v>113813858</v>
      </c>
      <c r="E11" s="59">
        <v>113813858</v>
      </c>
      <c r="F11" s="59">
        <v>8913805</v>
      </c>
      <c r="G11" s="59">
        <v>10450104</v>
      </c>
      <c r="H11" s="59">
        <v>8807830</v>
      </c>
      <c r="I11" s="59">
        <v>28171739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28171739</v>
      </c>
      <c r="W11" s="59">
        <v>28453464</v>
      </c>
      <c r="X11" s="59">
        <v>-281725</v>
      </c>
      <c r="Y11" s="60">
        <v>-0.99</v>
      </c>
      <c r="Z11" s="61">
        <v>113813858</v>
      </c>
    </row>
    <row r="12" spans="1:26" ht="13.5">
      <c r="A12" s="57" t="s">
        <v>37</v>
      </c>
      <c r="B12" s="18">
        <v>20009378</v>
      </c>
      <c r="C12" s="18">
        <v>0</v>
      </c>
      <c r="D12" s="58">
        <v>21529439</v>
      </c>
      <c r="E12" s="59">
        <v>21529439</v>
      </c>
      <c r="F12" s="59">
        <v>1673399</v>
      </c>
      <c r="G12" s="59">
        <v>1568985</v>
      </c>
      <c r="H12" s="59">
        <v>1684329</v>
      </c>
      <c r="I12" s="59">
        <v>4926713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4926713</v>
      </c>
      <c r="W12" s="59">
        <v>5382360</v>
      </c>
      <c r="X12" s="59">
        <v>-455647</v>
      </c>
      <c r="Y12" s="60">
        <v>-8.47</v>
      </c>
      <c r="Z12" s="61">
        <v>21529439</v>
      </c>
    </row>
    <row r="13" spans="1:26" ht="13.5">
      <c r="A13" s="57" t="s">
        <v>96</v>
      </c>
      <c r="B13" s="18">
        <v>143287189</v>
      </c>
      <c r="C13" s="18">
        <v>0</v>
      </c>
      <c r="D13" s="58">
        <v>160966106</v>
      </c>
      <c r="E13" s="59">
        <v>160966106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160966106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120488577</v>
      </c>
      <c r="C15" s="18">
        <v>0</v>
      </c>
      <c r="D15" s="58">
        <v>132227397</v>
      </c>
      <c r="E15" s="59">
        <v>132227397</v>
      </c>
      <c r="F15" s="59">
        <v>2568411</v>
      </c>
      <c r="G15" s="59">
        <v>8380000</v>
      </c>
      <c r="H15" s="59">
        <v>8994534</v>
      </c>
      <c r="I15" s="59">
        <v>19942945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19942945</v>
      </c>
      <c r="W15" s="59">
        <v>33056850</v>
      </c>
      <c r="X15" s="59">
        <v>-13113905</v>
      </c>
      <c r="Y15" s="60">
        <v>-39.67</v>
      </c>
      <c r="Z15" s="61">
        <v>132227397</v>
      </c>
    </row>
    <row r="16" spans="1:26" ht="13.5">
      <c r="A16" s="68" t="s">
        <v>40</v>
      </c>
      <c r="B16" s="18">
        <v>58070145</v>
      </c>
      <c r="C16" s="18">
        <v>0</v>
      </c>
      <c r="D16" s="58">
        <v>28073982</v>
      </c>
      <c r="E16" s="59">
        <v>28073982</v>
      </c>
      <c r="F16" s="59">
        <v>284809</v>
      </c>
      <c r="G16" s="59">
        <v>203320</v>
      </c>
      <c r="H16" s="59">
        <v>3920163</v>
      </c>
      <c r="I16" s="59">
        <v>4408292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4408292</v>
      </c>
      <c r="W16" s="59">
        <v>7018494</v>
      </c>
      <c r="X16" s="59">
        <v>-2610202</v>
      </c>
      <c r="Y16" s="60">
        <v>-37.19</v>
      </c>
      <c r="Z16" s="61">
        <v>28073982</v>
      </c>
    </row>
    <row r="17" spans="1:26" ht="13.5">
      <c r="A17" s="57" t="s">
        <v>41</v>
      </c>
      <c r="B17" s="18">
        <v>284171894</v>
      </c>
      <c r="C17" s="18">
        <v>0</v>
      </c>
      <c r="D17" s="58">
        <v>156674559</v>
      </c>
      <c r="E17" s="59">
        <v>156674559</v>
      </c>
      <c r="F17" s="59">
        <v>5607455</v>
      </c>
      <c r="G17" s="59">
        <v>8311727</v>
      </c>
      <c r="H17" s="59">
        <v>4796961</v>
      </c>
      <c r="I17" s="59">
        <v>18716143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18716143</v>
      </c>
      <c r="W17" s="59">
        <v>22869600</v>
      </c>
      <c r="X17" s="59">
        <v>-4153457</v>
      </c>
      <c r="Y17" s="60">
        <v>-18.16</v>
      </c>
      <c r="Z17" s="61">
        <v>156674559</v>
      </c>
    </row>
    <row r="18" spans="1:26" ht="13.5">
      <c r="A18" s="69" t="s">
        <v>42</v>
      </c>
      <c r="B18" s="70">
        <f>SUM(B11:B17)</f>
        <v>734537261</v>
      </c>
      <c r="C18" s="70">
        <f>SUM(C11:C17)</f>
        <v>0</v>
      </c>
      <c r="D18" s="71">
        <f aca="true" t="shared" si="1" ref="D18:Z18">SUM(D11:D17)</f>
        <v>613285341</v>
      </c>
      <c r="E18" s="72">
        <f t="shared" si="1"/>
        <v>613285341</v>
      </c>
      <c r="F18" s="72">
        <f t="shared" si="1"/>
        <v>19047879</v>
      </c>
      <c r="G18" s="72">
        <f t="shared" si="1"/>
        <v>28914136</v>
      </c>
      <c r="H18" s="72">
        <f t="shared" si="1"/>
        <v>28203817</v>
      </c>
      <c r="I18" s="72">
        <f t="shared" si="1"/>
        <v>76165832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76165832</v>
      </c>
      <c r="W18" s="72">
        <f t="shared" si="1"/>
        <v>96780768</v>
      </c>
      <c r="X18" s="72">
        <f t="shared" si="1"/>
        <v>-20614936</v>
      </c>
      <c r="Y18" s="66">
        <f>+IF(W18&lt;&gt;0,(X18/W18)*100,0)</f>
        <v>-21.30065345214041</v>
      </c>
      <c r="Z18" s="73">
        <f t="shared" si="1"/>
        <v>613285341</v>
      </c>
    </row>
    <row r="19" spans="1:26" ht="13.5">
      <c r="A19" s="69" t="s">
        <v>43</v>
      </c>
      <c r="B19" s="74">
        <f>+B10-B18</f>
        <v>-156788878</v>
      </c>
      <c r="C19" s="74">
        <f>+C10-C18</f>
        <v>0</v>
      </c>
      <c r="D19" s="75">
        <f aca="true" t="shared" si="2" ref="D19:Z19">+D10-D18</f>
        <v>-100062493</v>
      </c>
      <c r="E19" s="76">
        <f t="shared" si="2"/>
        <v>-100062493</v>
      </c>
      <c r="F19" s="76">
        <f t="shared" si="2"/>
        <v>13898271</v>
      </c>
      <c r="G19" s="76">
        <f t="shared" si="2"/>
        <v>-5172811</v>
      </c>
      <c r="H19" s="76">
        <f t="shared" si="2"/>
        <v>-1725545</v>
      </c>
      <c r="I19" s="76">
        <f t="shared" si="2"/>
        <v>6999915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6999915</v>
      </c>
      <c r="W19" s="76">
        <f>IF(E10=E18,0,W10-W18)</f>
        <v>31524948</v>
      </c>
      <c r="X19" s="76">
        <f t="shared" si="2"/>
        <v>-24525033</v>
      </c>
      <c r="Y19" s="77">
        <f>+IF(W19&lt;&gt;0,(X19/W19)*100,0)</f>
        <v>-77.79563347733357</v>
      </c>
      <c r="Z19" s="78">
        <f t="shared" si="2"/>
        <v>-100062493</v>
      </c>
    </row>
    <row r="20" spans="1:26" ht="13.5">
      <c r="A20" s="57" t="s">
        <v>44</v>
      </c>
      <c r="B20" s="18">
        <v>125087054</v>
      </c>
      <c r="C20" s="18">
        <v>0</v>
      </c>
      <c r="D20" s="58">
        <v>113628800</v>
      </c>
      <c r="E20" s="59">
        <v>113628800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28407201</v>
      </c>
      <c r="X20" s="59">
        <v>-28407201</v>
      </c>
      <c r="Y20" s="60">
        <v>-100</v>
      </c>
      <c r="Z20" s="61">
        <v>113628800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-31701824</v>
      </c>
      <c r="C22" s="85">
        <f>SUM(C19:C21)</f>
        <v>0</v>
      </c>
      <c r="D22" s="86">
        <f aca="true" t="shared" si="3" ref="D22:Z22">SUM(D19:D21)</f>
        <v>13566307</v>
      </c>
      <c r="E22" s="87">
        <f t="shared" si="3"/>
        <v>13566307</v>
      </c>
      <c r="F22" s="87">
        <f t="shared" si="3"/>
        <v>13898271</v>
      </c>
      <c r="G22" s="87">
        <f t="shared" si="3"/>
        <v>-5172811</v>
      </c>
      <c r="H22" s="87">
        <f t="shared" si="3"/>
        <v>-1725545</v>
      </c>
      <c r="I22" s="87">
        <f t="shared" si="3"/>
        <v>6999915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6999915</v>
      </c>
      <c r="W22" s="87">
        <f t="shared" si="3"/>
        <v>59932149</v>
      </c>
      <c r="X22" s="87">
        <f t="shared" si="3"/>
        <v>-52932234</v>
      </c>
      <c r="Y22" s="88">
        <f>+IF(W22&lt;&gt;0,(X22/W22)*100,0)</f>
        <v>-88.32026697390745</v>
      </c>
      <c r="Z22" s="89">
        <f t="shared" si="3"/>
        <v>13566307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-31701824</v>
      </c>
      <c r="C24" s="74">
        <f>SUM(C22:C23)</f>
        <v>0</v>
      </c>
      <c r="D24" s="75">
        <f aca="true" t="shared" si="4" ref="D24:Z24">SUM(D22:D23)</f>
        <v>13566307</v>
      </c>
      <c r="E24" s="76">
        <f t="shared" si="4"/>
        <v>13566307</v>
      </c>
      <c r="F24" s="76">
        <f t="shared" si="4"/>
        <v>13898271</v>
      </c>
      <c r="G24" s="76">
        <f t="shared" si="4"/>
        <v>-5172811</v>
      </c>
      <c r="H24" s="76">
        <f t="shared" si="4"/>
        <v>-1725545</v>
      </c>
      <c r="I24" s="76">
        <f t="shared" si="4"/>
        <v>6999915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6999915</v>
      </c>
      <c r="W24" s="76">
        <f t="shared" si="4"/>
        <v>59932149</v>
      </c>
      <c r="X24" s="76">
        <f t="shared" si="4"/>
        <v>-52932234</v>
      </c>
      <c r="Y24" s="77">
        <f>+IF(W24&lt;&gt;0,(X24/W24)*100,0)</f>
        <v>-88.32026697390745</v>
      </c>
      <c r="Z24" s="78">
        <f t="shared" si="4"/>
        <v>13566307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103990254</v>
      </c>
      <c r="C27" s="21">
        <v>0</v>
      </c>
      <c r="D27" s="98">
        <v>135671781</v>
      </c>
      <c r="E27" s="99">
        <v>135671781</v>
      </c>
      <c r="F27" s="99">
        <v>0</v>
      </c>
      <c r="G27" s="99">
        <v>4991981</v>
      </c>
      <c r="H27" s="99">
        <v>1818521</v>
      </c>
      <c r="I27" s="99">
        <v>6810502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6810502</v>
      </c>
      <c r="W27" s="99">
        <v>33917945</v>
      </c>
      <c r="X27" s="99">
        <v>-27107443</v>
      </c>
      <c r="Y27" s="100">
        <v>-79.92</v>
      </c>
      <c r="Z27" s="101">
        <v>135671781</v>
      </c>
    </row>
    <row r="28" spans="1:26" ht="13.5">
      <c r="A28" s="102" t="s">
        <v>44</v>
      </c>
      <c r="B28" s="18">
        <v>103990254</v>
      </c>
      <c r="C28" s="18">
        <v>0</v>
      </c>
      <c r="D28" s="58">
        <v>135671781</v>
      </c>
      <c r="E28" s="59">
        <v>135671781</v>
      </c>
      <c r="F28" s="59">
        <v>0</v>
      </c>
      <c r="G28" s="59">
        <v>4991981</v>
      </c>
      <c r="H28" s="59">
        <v>1818521</v>
      </c>
      <c r="I28" s="59">
        <v>6810502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6810502</v>
      </c>
      <c r="W28" s="59">
        <v>33917945</v>
      </c>
      <c r="X28" s="59">
        <v>-27107443</v>
      </c>
      <c r="Y28" s="60">
        <v>-79.92</v>
      </c>
      <c r="Z28" s="61">
        <v>135671781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103990254</v>
      </c>
      <c r="C32" s="21">
        <f>SUM(C28:C31)</f>
        <v>0</v>
      </c>
      <c r="D32" s="98">
        <f aca="true" t="shared" si="5" ref="D32:Z32">SUM(D28:D31)</f>
        <v>135671781</v>
      </c>
      <c r="E32" s="99">
        <f t="shared" si="5"/>
        <v>135671781</v>
      </c>
      <c r="F32" s="99">
        <f t="shared" si="5"/>
        <v>0</v>
      </c>
      <c r="G32" s="99">
        <f t="shared" si="5"/>
        <v>4991981</v>
      </c>
      <c r="H32" s="99">
        <f t="shared" si="5"/>
        <v>1818521</v>
      </c>
      <c r="I32" s="99">
        <f t="shared" si="5"/>
        <v>6810502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6810502</v>
      </c>
      <c r="W32" s="99">
        <f t="shared" si="5"/>
        <v>33917945</v>
      </c>
      <c r="X32" s="99">
        <f t="shared" si="5"/>
        <v>-27107443</v>
      </c>
      <c r="Y32" s="100">
        <f>+IF(W32&lt;&gt;0,(X32/W32)*100,0)</f>
        <v>-79.92065262208546</v>
      </c>
      <c r="Z32" s="101">
        <f t="shared" si="5"/>
        <v>135671781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212348037</v>
      </c>
      <c r="C35" s="18">
        <v>0</v>
      </c>
      <c r="D35" s="58">
        <v>72402145</v>
      </c>
      <c r="E35" s="59">
        <v>72402145</v>
      </c>
      <c r="F35" s="59">
        <v>616876864</v>
      </c>
      <c r="G35" s="59">
        <v>806812352</v>
      </c>
      <c r="H35" s="59">
        <v>873912423</v>
      </c>
      <c r="I35" s="59">
        <v>873912423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873912423</v>
      </c>
      <c r="W35" s="59">
        <v>18100536</v>
      </c>
      <c r="X35" s="59">
        <v>855811887</v>
      </c>
      <c r="Y35" s="60">
        <v>4728.1</v>
      </c>
      <c r="Z35" s="61">
        <v>72402145</v>
      </c>
    </row>
    <row r="36" spans="1:26" ht="13.5">
      <c r="A36" s="57" t="s">
        <v>53</v>
      </c>
      <c r="B36" s="18">
        <v>1860621593</v>
      </c>
      <c r="C36" s="18">
        <v>0</v>
      </c>
      <c r="D36" s="58">
        <v>1361034740</v>
      </c>
      <c r="E36" s="59">
        <v>1361034740</v>
      </c>
      <c r="F36" s="59">
        <v>2580006033</v>
      </c>
      <c r="G36" s="59">
        <v>3563734599</v>
      </c>
      <c r="H36" s="59">
        <v>1853298223</v>
      </c>
      <c r="I36" s="59">
        <v>1853298223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1853298223</v>
      </c>
      <c r="W36" s="59">
        <v>340258685</v>
      </c>
      <c r="X36" s="59">
        <v>1513039538</v>
      </c>
      <c r="Y36" s="60">
        <v>444.67</v>
      </c>
      <c r="Z36" s="61">
        <v>1361034740</v>
      </c>
    </row>
    <row r="37" spans="1:26" ht="13.5">
      <c r="A37" s="57" t="s">
        <v>54</v>
      </c>
      <c r="B37" s="18">
        <v>123783073</v>
      </c>
      <c r="C37" s="18">
        <v>0</v>
      </c>
      <c r="D37" s="58">
        <v>15120420</v>
      </c>
      <c r="E37" s="59">
        <v>15120420</v>
      </c>
      <c r="F37" s="59">
        <v>678110220</v>
      </c>
      <c r="G37" s="59">
        <v>714655266</v>
      </c>
      <c r="H37" s="59">
        <v>180805650</v>
      </c>
      <c r="I37" s="59">
        <v>180805650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180805650</v>
      </c>
      <c r="W37" s="59">
        <v>3780105</v>
      </c>
      <c r="X37" s="59">
        <v>177025545</v>
      </c>
      <c r="Y37" s="60">
        <v>4683.09</v>
      </c>
      <c r="Z37" s="61">
        <v>15120420</v>
      </c>
    </row>
    <row r="38" spans="1:26" ht="13.5">
      <c r="A38" s="57" t="s">
        <v>55</v>
      </c>
      <c r="B38" s="18">
        <v>22673173</v>
      </c>
      <c r="C38" s="18">
        <v>0</v>
      </c>
      <c r="D38" s="58">
        <v>22784271</v>
      </c>
      <c r="E38" s="59">
        <v>22784271</v>
      </c>
      <c r="F38" s="59">
        <v>24291717</v>
      </c>
      <c r="G38" s="59">
        <v>22673173</v>
      </c>
      <c r="H38" s="59">
        <v>22673173</v>
      </c>
      <c r="I38" s="59">
        <v>22673173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22673173</v>
      </c>
      <c r="W38" s="59">
        <v>5696068</v>
      </c>
      <c r="X38" s="59">
        <v>16977105</v>
      </c>
      <c r="Y38" s="60">
        <v>298.05</v>
      </c>
      <c r="Z38" s="61">
        <v>22784271</v>
      </c>
    </row>
    <row r="39" spans="1:26" ht="13.5">
      <c r="A39" s="57" t="s">
        <v>56</v>
      </c>
      <c r="B39" s="18">
        <v>1926513384</v>
      </c>
      <c r="C39" s="18">
        <v>0</v>
      </c>
      <c r="D39" s="58">
        <v>1395532194</v>
      </c>
      <c r="E39" s="59">
        <v>1395532194</v>
      </c>
      <c r="F39" s="59">
        <v>2494480960</v>
      </c>
      <c r="G39" s="59">
        <v>3633218512</v>
      </c>
      <c r="H39" s="59">
        <v>2523731823</v>
      </c>
      <c r="I39" s="59">
        <v>2523731823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2523731823</v>
      </c>
      <c r="W39" s="59">
        <v>348883049</v>
      </c>
      <c r="X39" s="59">
        <v>2174848774</v>
      </c>
      <c r="Y39" s="60">
        <v>623.37</v>
      </c>
      <c r="Z39" s="61">
        <v>1395532194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81556951</v>
      </c>
      <c r="C42" s="18">
        <v>0</v>
      </c>
      <c r="D42" s="58">
        <v>126776217</v>
      </c>
      <c r="E42" s="59">
        <v>126776217</v>
      </c>
      <c r="F42" s="59">
        <v>168805317</v>
      </c>
      <c r="G42" s="59">
        <v>-22882049</v>
      </c>
      <c r="H42" s="59">
        <v>-21745111</v>
      </c>
      <c r="I42" s="59">
        <v>124178157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124178157</v>
      </c>
      <c r="W42" s="59">
        <v>69443221</v>
      </c>
      <c r="X42" s="59">
        <v>54734936</v>
      </c>
      <c r="Y42" s="60">
        <v>78.82</v>
      </c>
      <c r="Z42" s="61">
        <v>126776217</v>
      </c>
    </row>
    <row r="43" spans="1:26" ht="13.5">
      <c r="A43" s="57" t="s">
        <v>59</v>
      </c>
      <c r="B43" s="18">
        <v>-99165424</v>
      </c>
      <c r="C43" s="18">
        <v>0</v>
      </c>
      <c r="D43" s="58">
        <v>-135671785</v>
      </c>
      <c r="E43" s="59">
        <v>-135671785</v>
      </c>
      <c r="F43" s="59">
        <v>-21911503</v>
      </c>
      <c r="G43" s="59">
        <v>-4991981</v>
      </c>
      <c r="H43" s="59">
        <v>-1818521</v>
      </c>
      <c r="I43" s="59">
        <v>-28722005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-28722005</v>
      </c>
      <c r="W43" s="59">
        <v>-30244116</v>
      </c>
      <c r="X43" s="59">
        <v>1522111</v>
      </c>
      <c r="Y43" s="60">
        <v>-5.03</v>
      </c>
      <c r="Z43" s="61">
        <v>-135671785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68831678</v>
      </c>
      <c r="C45" s="21">
        <v>0</v>
      </c>
      <c r="D45" s="98">
        <v>26950410</v>
      </c>
      <c r="E45" s="99">
        <v>26950410</v>
      </c>
      <c r="F45" s="99">
        <v>213346588</v>
      </c>
      <c r="G45" s="99">
        <v>185472558</v>
      </c>
      <c r="H45" s="99">
        <v>161908926</v>
      </c>
      <c r="I45" s="99">
        <v>161908926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161908926</v>
      </c>
      <c r="W45" s="99">
        <v>75045083</v>
      </c>
      <c r="X45" s="99">
        <v>86863843</v>
      </c>
      <c r="Y45" s="100">
        <v>115.75</v>
      </c>
      <c r="Z45" s="101">
        <v>26950410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23199426</v>
      </c>
      <c r="C49" s="51">
        <v>0</v>
      </c>
      <c r="D49" s="128">
        <v>107088270</v>
      </c>
      <c r="E49" s="53">
        <v>13444427</v>
      </c>
      <c r="F49" s="53">
        <v>0</v>
      </c>
      <c r="G49" s="53">
        <v>0</v>
      </c>
      <c r="H49" s="53">
        <v>0</v>
      </c>
      <c r="I49" s="53">
        <v>12709623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11917699</v>
      </c>
      <c r="W49" s="53">
        <v>281624272</v>
      </c>
      <c r="X49" s="53">
        <v>0</v>
      </c>
      <c r="Y49" s="53">
        <v>0</v>
      </c>
      <c r="Z49" s="129">
        <v>449983717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14057847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14057847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2.414612411725474</v>
      </c>
      <c r="C58" s="5">
        <f>IF(C67=0,0,+(C76/C67)*100)</f>
        <v>0</v>
      </c>
      <c r="D58" s="6">
        <f aca="true" t="shared" si="6" ref="D58:Z58">IF(D67=0,0,+(D76/D67)*100)</f>
        <v>8.272051823370138</v>
      </c>
      <c r="E58" s="7">
        <f t="shared" si="6"/>
        <v>8.272051823370138</v>
      </c>
      <c r="F58" s="7">
        <f t="shared" si="6"/>
        <v>1.469514117948405</v>
      </c>
      <c r="G58" s="7">
        <f t="shared" si="6"/>
        <v>2.3860553444721644</v>
      </c>
      <c r="H58" s="7">
        <f t="shared" si="6"/>
        <v>0.6604401477691763</v>
      </c>
      <c r="I58" s="7">
        <f t="shared" si="6"/>
        <v>1.6643848401720813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1.6643848401720813</v>
      </c>
      <c r="W58" s="7">
        <f t="shared" si="6"/>
        <v>8.272051932633719</v>
      </c>
      <c r="X58" s="7">
        <f t="shared" si="6"/>
        <v>0</v>
      </c>
      <c r="Y58" s="7">
        <f t="shared" si="6"/>
        <v>0</v>
      </c>
      <c r="Z58" s="8">
        <f t="shared" si="6"/>
        <v>8.272051823370138</v>
      </c>
    </row>
    <row r="59" spans="1:26" ht="13.5">
      <c r="A59" s="36" t="s">
        <v>31</v>
      </c>
      <c r="B59" s="9">
        <f aca="true" t="shared" si="7" ref="B59:Z66">IF(B68=0,0,+(B77/B68)*100)</f>
        <v>3.171142864521727</v>
      </c>
      <c r="C59" s="9">
        <f t="shared" si="7"/>
        <v>0</v>
      </c>
      <c r="D59" s="2">
        <f t="shared" si="7"/>
        <v>5.253779687576615</v>
      </c>
      <c r="E59" s="10">
        <f t="shared" si="7"/>
        <v>5.253779687576615</v>
      </c>
      <c r="F59" s="10">
        <f t="shared" si="7"/>
        <v>2.259062911586982</v>
      </c>
      <c r="G59" s="10">
        <f t="shared" si="7"/>
        <v>8.40349147855567</v>
      </c>
      <c r="H59" s="10">
        <f t="shared" si="7"/>
        <v>0.3715820463134004</v>
      </c>
      <c r="I59" s="10">
        <f t="shared" si="7"/>
        <v>3.600456594587171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3.600456594587171</v>
      </c>
      <c r="W59" s="10">
        <f t="shared" si="7"/>
        <v>5.253780322400754</v>
      </c>
      <c r="X59" s="10">
        <f t="shared" si="7"/>
        <v>0</v>
      </c>
      <c r="Y59" s="10">
        <f t="shared" si="7"/>
        <v>0</v>
      </c>
      <c r="Z59" s="11">
        <f t="shared" si="7"/>
        <v>5.253779687576615</v>
      </c>
    </row>
    <row r="60" spans="1:26" ht="13.5">
      <c r="A60" s="37" t="s">
        <v>32</v>
      </c>
      <c r="B60" s="12">
        <f t="shared" si="7"/>
        <v>2.5774501443519156</v>
      </c>
      <c r="C60" s="12">
        <f t="shared" si="7"/>
        <v>0</v>
      </c>
      <c r="D60" s="3">
        <f t="shared" si="7"/>
        <v>3.4232998026341015</v>
      </c>
      <c r="E60" s="13">
        <f t="shared" si="7"/>
        <v>3.4232998026341015</v>
      </c>
      <c r="F60" s="13">
        <f t="shared" si="7"/>
        <v>1.4667684804516177</v>
      </c>
      <c r="G60" s="13">
        <f t="shared" si="7"/>
        <v>1.1643614170045045</v>
      </c>
      <c r="H60" s="13">
        <f t="shared" si="7"/>
        <v>1.197617206430002</v>
      </c>
      <c r="I60" s="13">
        <f t="shared" si="7"/>
        <v>1.3001635574528747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1.3001635574528747</v>
      </c>
      <c r="W60" s="13">
        <f t="shared" si="7"/>
        <v>3.4232996151961452</v>
      </c>
      <c r="X60" s="13">
        <f t="shared" si="7"/>
        <v>0</v>
      </c>
      <c r="Y60" s="13">
        <f t="shared" si="7"/>
        <v>0</v>
      </c>
      <c r="Z60" s="14">
        <f t="shared" si="7"/>
        <v>3.4232998026341015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1.9106329434995677</v>
      </c>
      <c r="C62" s="12">
        <f t="shared" si="7"/>
        <v>0</v>
      </c>
      <c r="D62" s="3">
        <f t="shared" si="7"/>
        <v>6.299755377246657</v>
      </c>
      <c r="E62" s="13">
        <f t="shared" si="7"/>
        <v>6.299755377246657</v>
      </c>
      <c r="F62" s="13">
        <f t="shared" si="7"/>
        <v>1.017763784950086</v>
      </c>
      <c r="G62" s="13">
        <f t="shared" si="7"/>
        <v>0.8976210431907874</v>
      </c>
      <c r="H62" s="13">
        <f t="shared" si="7"/>
        <v>2.5060427269588197</v>
      </c>
      <c r="I62" s="13">
        <f t="shared" si="7"/>
        <v>1.0386899616733662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1.0386899616733662</v>
      </c>
      <c r="W62" s="13">
        <f t="shared" si="7"/>
        <v>6.299755993918789</v>
      </c>
      <c r="X62" s="13">
        <f t="shared" si="7"/>
        <v>0</v>
      </c>
      <c r="Y62" s="13">
        <f t="shared" si="7"/>
        <v>0</v>
      </c>
      <c r="Z62" s="14">
        <f t="shared" si="7"/>
        <v>6.299755377246657</v>
      </c>
    </row>
    <row r="63" spans="1:26" ht="13.5">
      <c r="A63" s="38" t="s">
        <v>105</v>
      </c>
      <c r="B63" s="12">
        <f t="shared" si="7"/>
        <v>16.568753300413128</v>
      </c>
      <c r="C63" s="12">
        <f t="shared" si="7"/>
        <v>0</v>
      </c>
      <c r="D63" s="3">
        <f t="shared" si="7"/>
        <v>30.812087069983225</v>
      </c>
      <c r="E63" s="13">
        <f t="shared" si="7"/>
        <v>30.812087069983225</v>
      </c>
      <c r="F63" s="13">
        <f t="shared" si="7"/>
        <v>644.4257467395877</v>
      </c>
      <c r="G63" s="13">
        <f t="shared" si="7"/>
        <v>418.3845183003786</v>
      </c>
      <c r="H63" s="13">
        <f t="shared" si="7"/>
        <v>3.7144618088397725</v>
      </c>
      <c r="I63" s="13">
        <f t="shared" si="7"/>
        <v>32.65236675298908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32.65236675298908</v>
      </c>
      <c r="W63" s="13">
        <f t="shared" si="7"/>
        <v>30.811959439308083</v>
      </c>
      <c r="X63" s="13">
        <f t="shared" si="7"/>
        <v>0</v>
      </c>
      <c r="Y63" s="13">
        <f t="shared" si="7"/>
        <v>0</v>
      </c>
      <c r="Z63" s="14">
        <f t="shared" si="7"/>
        <v>30.812087069983225</v>
      </c>
    </row>
    <row r="64" spans="1:26" ht="13.5">
      <c r="A64" s="38" t="s">
        <v>106</v>
      </c>
      <c r="B64" s="12">
        <f t="shared" si="7"/>
        <v>3.6303871509435393</v>
      </c>
      <c r="C64" s="12">
        <f t="shared" si="7"/>
        <v>0</v>
      </c>
      <c r="D64" s="3">
        <f t="shared" si="7"/>
        <v>0.5138288878192595</v>
      </c>
      <c r="E64" s="13">
        <f t="shared" si="7"/>
        <v>0.5138288878192595</v>
      </c>
      <c r="F64" s="13">
        <f t="shared" si="7"/>
        <v>1.912750249018758</v>
      </c>
      <c r="G64" s="13">
        <f t="shared" si="7"/>
        <v>1.3708072535482119</v>
      </c>
      <c r="H64" s="13">
        <f t="shared" si="7"/>
        <v>0.48404817023709945</v>
      </c>
      <c r="I64" s="13">
        <f t="shared" si="7"/>
        <v>1.286979838739934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1.286979838739934</v>
      </c>
      <c r="W64" s="13">
        <f t="shared" si="7"/>
        <v>0.5138288359064783</v>
      </c>
      <c r="X64" s="13">
        <f t="shared" si="7"/>
        <v>0</v>
      </c>
      <c r="Y64" s="13">
        <f t="shared" si="7"/>
        <v>0</v>
      </c>
      <c r="Z64" s="14">
        <f t="shared" si="7"/>
        <v>0.5138288878192595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38.60206278852053</v>
      </c>
      <c r="E66" s="16">
        <f t="shared" si="7"/>
        <v>38.60206278852053</v>
      </c>
      <c r="F66" s="16">
        <f t="shared" si="7"/>
        <v>0.4122243289134774</v>
      </c>
      <c r="G66" s="16">
        <f t="shared" si="7"/>
        <v>0.6374477586954159</v>
      </c>
      <c r="H66" s="16">
        <f t="shared" si="7"/>
        <v>0.21541858994293941</v>
      </c>
      <c r="I66" s="16">
        <f t="shared" si="7"/>
        <v>0.424442322469027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0.424442322469027</v>
      </c>
      <c r="W66" s="16">
        <f t="shared" si="7"/>
        <v>38.60206691342083</v>
      </c>
      <c r="X66" s="16">
        <f t="shared" si="7"/>
        <v>0</v>
      </c>
      <c r="Y66" s="16">
        <f t="shared" si="7"/>
        <v>0</v>
      </c>
      <c r="Z66" s="17">
        <f t="shared" si="7"/>
        <v>38.60206278852053</v>
      </c>
    </row>
    <row r="67" spans="1:26" ht="13.5" hidden="1">
      <c r="A67" s="40" t="s">
        <v>109</v>
      </c>
      <c r="B67" s="23">
        <v>153287003</v>
      </c>
      <c r="C67" s="23"/>
      <c r="D67" s="24">
        <v>151414622</v>
      </c>
      <c r="E67" s="25">
        <v>151414622</v>
      </c>
      <c r="F67" s="25">
        <v>18142119</v>
      </c>
      <c r="G67" s="25">
        <v>18142119</v>
      </c>
      <c r="H67" s="25">
        <v>9519712</v>
      </c>
      <c r="I67" s="25">
        <v>45803950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45803950</v>
      </c>
      <c r="W67" s="25">
        <v>37853655</v>
      </c>
      <c r="X67" s="25"/>
      <c r="Y67" s="24"/>
      <c r="Z67" s="26">
        <v>151414622</v>
      </c>
    </row>
    <row r="68" spans="1:26" ht="13.5" hidden="1">
      <c r="A68" s="36" t="s">
        <v>31</v>
      </c>
      <c r="B68" s="18">
        <v>33183557</v>
      </c>
      <c r="C68" s="18"/>
      <c r="D68" s="19">
        <v>41379809</v>
      </c>
      <c r="E68" s="20">
        <v>41379809</v>
      </c>
      <c r="F68" s="20">
        <v>3235191</v>
      </c>
      <c r="G68" s="20">
        <v>3235191</v>
      </c>
      <c r="H68" s="20">
        <v>3468413</v>
      </c>
      <c r="I68" s="20">
        <v>9938795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9938795</v>
      </c>
      <c r="W68" s="20">
        <v>10344951</v>
      </c>
      <c r="X68" s="20"/>
      <c r="Y68" s="19"/>
      <c r="Z68" s="22">
        <v>41379809</v>
      </c>
    </row>
    <row r="69" spans="1:26" ht="13.5" hidden="1">
      <c r="A69" s="37" t="s">
        <v>32</v>
      </c>
      <c r="B69" s="18">
        <v>102775567</v>
      </c>
      <c r="C69" s="18"/>
      <c r="D69" s="19">
        <v>91318207</v>
      </c>
      <c r="E69" s="20">
        <v>91318207</v>
      </c>
      <c r="F69" s="20">
        <v>12523517</v>
      </c>
      <c r="G69" s="20">
        <v>12523517</v>
      </c>
      <c r="H69" s="20">
        <v>3761803</v>
      </c>
      <c r="I69" s="20">
        <v>28808837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28808837</v>
      </c>
      <c r="W69" s="20">
        <v>22829553</v>
      </c>
      <c r="X69" s="20"/>
      <c r="Y69" s="19"/>
      <c r="Z69" s="22">
        <v>91318207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>
        <v>77044207</v>
      </c>
      <c r="C71" s="18"/>
      <c r="D71" s="19">
        <v>40862920</v>
      </c>
      <c r="E71" s="20">
        <v>40862920</v>
      </c>
      <c r="F71" s="20">
        <v>9653517</v>
      </c>
      <c r="G71" s="20">
        <v>9653517</v>
      </c>
      <c r="H71" s="20">
        <v>1065744</v>
      </c>
      <c r="I71" s="20">
        <v>20372778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20372778</v>
      </c>
      <c r="W71" s="20">
        <v>10215729</v>
      </c>
      <c r="X71" s="20"/>
      <c r="Y71" s="19"/>
      <c r="Z71" s="22">
        <v>40862920</v>
      </c>
    </row>
    <row r="72" spans="1:26" ht="13.5" hidden="1">
      <c r="A72" s="38" t="s">
        <v>105</v>
      </c>
      <c r="B72" s="18">
        <v>1876659</v>
      </c>
      <c r="C72" s="18"/>
      <c r="D72" s="19">
        <v>965660</v>
      </c>
      <c r="E72" s="20">
        <v>965660</v>
      </c>
      <c r="F72" s="20">
        <v>4754</v>
      </c>
      <c r="G72" s="20">
        <v>4754</v>
      </c>
      <c r="H72" s="20">
        <v>163873</v>
      </c>
      <c r="I72" s="20">
        <v>173381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173381</v>
      </c>
      <c r="W72" s="20">
        <v>241416</v>
      </c>
      <c r="X72" s="20"/>
      <c r="Y72" s="19"/>
      <c r="Z72" s="22">
        <v>965660</v>
      </c>
    </row>
    <row r="73" spans="1:26" ht="13.5" hidden="1">
      <c r="A73" s="38" t="s">
        <v>106</v>
      </c>
      <c r="B73" s="18">
        <v>23854701</v>
      </c>
      <c r="C73" s="18"/>
      <c r="D73" s="19">
        <v>49489627</v>
      </c>
      <c r="E73" s="20">
        <v>49489627</v>
      </c>
      <c r="F73" s="20">
        <v>2865246</v>
      </c>
      <c r="G73" s="20">
        <v>2865246</v>
      </c>
      <c r="H73" s="20">
        <v>2532186</v>
      </c>
      <c r="I73" s="20">
        <v>8262678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8262678</v>
      </c>
      <c r="W73" s="20">
        <v>12372408</v>
      </c>
      <c r="X73" s="20"/>
      <c r="Y73" s="19"/>
      <c r="Z73" s="22">
        <v>49489627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17327879</v>
      </c>
      <c r="C75" s="27"/>
      <c r="D75" s="28">
        <v>18716606</v>
      </c>
      <c r="E75" s="29">
        <v>18716606</v>
      </c>
      <c r="F75" s="29">
        <v>2383411</v>
      </c>
      <c r="G75" s="29">
        <v>2383411</v>
      </c>
      <c r="H75" s="29">
        <v>2289496</v>
      </c>
      <c r="I75" s="29">
        <v>7056318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7056318</v>
      </c>
      <c r="W75" s="29">
        <v>4679151</v>
      </c>
      <c r="X75" s="29"/>
      <c r="Y75" s="28"/>
      <c r="Z75" s="30">
        <v>18716606</v>
      </c>
    </row>
    <row r="76" spans="1:26" ht="13.5" hidden="1">
      <c r="A76" s="41" t="s">
        <v>110</v>
      </c>
      <c r="B76" s="31">
        <v>3701287</v>
      </c>
      <c r="C76" s="31"/>
      <c r="D76" s="32">
        <v>12525096</v>
      </c>
      <c r="E76" s="33">
        <v>12525096</v>
      </c>
      <c r="F76" s="33">
        <v>266601</v>
      </c>
      <c r="G76" s="33">
        <v>432881</v>
      </c>
      <c r="H76" s="33">
        <v>62872</v>
      </c>
      <c r="I76" s="33">
        <v>762354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762354</v>
      </c>
      <c r="W76" s="33">
        <v>3131274</v>
      </c>
      <c r="X76" s="33"/>
      <c r="Y76" s="32"/>
      <c r="Z76" s="34">
        <v>12525096</v>
      </c>
    </row>
    <row r="77" spans="1:26" ht="13.5" hidden="1">
      <c r="A77" s="36" t="s">
        <v>31</v>
      </c>
      <c r="B77" s="18">
        <v>1052298</v>
      </c>
      <c r="C77" s="18"/>
      <c r="D77" s="19">
        <v>2174004</v>
      </c>
      <c r="E77" s="20">
        <v>2174004</v>
      </c>
      <c r="F77" s="20">
        <v>73085</v>
      </c>
      <c r="G77" s="20">
        <v>271869</v>
      </c>
      <c r="H77" s="20">
        <v>12888</v>
      </c>
      <c r="I77" s="20">
        <v>357842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357842</v>
      </c>
      <c r="W77" s="20">
        <v>543501</v>
      </c>
      <c r="X77" s="20"/>
      <c r="Y77" s="19"/>
      <c r="Z77" s="22">
        <v>2174004</v>
      </c>
    </row>
    <row r="78" spans="1:26" ht="13.5" hidden="1">
      <c r="A78" s="37" t="s">
        <v>32</v>
      </c>
      <c r="B78" s="18">
        <v>2648989</v>
      </c>
      <c r="C78" s="18"/>
      <c r="D78" s="19">
        <v>3126096</v>
      </c>
      <c r="E78" s="20">
        <v>3126096</v>
      </c>
      <c r="F78" s="20">
        <v>183691</v>
      </c>
      <c r="G78" s="20">
        <v>145819</v>
      </c>
      <c r="H78" s="20">
        <v>45052</v>
      </c>
      <c r="I78" s="20">
        <v>374562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374562</v>
      </c>
      <c r="W78" s="20">
        <v>781524</v>
      </c>
      <c r="X78" s="20"/>
      <c r="Y78" s="19"/>
      <c r="Z78" s="22">
        <v>3126096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>
        <v>1472032</v>
      </c>
      <c r="C80" s="18"/>
      <c r="D80" s="19">
        <v>2574264</v>
      </c>
      <c r="E80" s="20">
        <v>2574264</v>
      </c>
      <c r="F80" s="20">
        <v>98250</v>
      </c>
      <c r="G80" s="20">
        <v>86652</v>
      </c>
      <c r="H80" s="20">
        <v>26708</v>
      </c>
      <c r="I80" s="20">
        <v>211610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211610</v>
      </c>
      <c r="W80" s="20">
        <v>643566</v>
      </c>
      <c r="X80" s="20"/>
      <c r="Y80" s="19"/>
      <c r="Z80" s="22">
        <v>2574264</v>
      </c>
    </row>
    <row r="81" spans="1:26" ht="13.5" hidden="1">
      <c r="A81" s="38" t="s">
        <v>105</v>
      </c>
      <c r="B81" s="18">
        <v>310939</v>
      </c>
      <c r="C81" s="18"/>
      <c r="D81" s="19">
        <v>297540</v>
      </c>
      <c r="E81" s="20">
        <v>297540</v>
      </c>
      <c r="F81" s="20">
        <v>30636</v>
      </c>
      <c r="G81" s="20">
        <v>19890</v>
      </c>
      <c r="H81" s="20">
        <v>6087</v>
      </c>
      <c r="I81" s="20">
        <v>56613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56613</v>
      </c>
      <c r="W81" s="20">
        <v>74385</v>
      </c>
      <c r="X81" s="20"/>
      <c r="Y81" s="19"/>
      <c r="Z81" s="22">
        <v>297540</v>
      </c>
    </row>
    <row r="82" spans="1:26" ht="13.5" hidden="1">
      <c r="A82" s="38" t="s">
        <v>106</v>
      </c>
      <c r="B82" s="18">
        <v>866018</v>
      </c>
      <c r="C82" s="18"/>
      <c r="D82" s="19">
        <v>254292</v>
      </c>
      <c r="E82" s="20">
        <v>254292</v>
      </c>
      <c r="F82" s="20">
        <v>54805</v>
      </c>
      <c r="G82" s="20">
        <v>39277</v>
      </c>
      <c r="H82" s="20">
        <v>12257</v>
      </c>
      <c r="I82" s="20">
        <v>106339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106339</v>
      </c>
      <c r="W82" s="20">
        <v>63573</v>
      </c>
      <c r="X82" s="20"/>
      <c r="Y82" s="19"/>
      <c r="Z82" s="22">
        <v>254292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7224996</v>
      </c>
      <c r="E84" s="29">
        <v>7224996</v>
      </c>
      <c r="F84" s="29">
        <v>9825</v>
      </c>
      <c r="G84" s="29">
        <v>15193</v>
      </c>
      <c r="H84" s="29">
        <v>4932</v>
      </c>
      <c r="I84" s="29">
        <v>29950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29950</v>
      </c>
      <c r="W84" s="29">
        <v>1806249</v>
      </c>
      <c r="X84" s="29"/>
      <c r="Y84" s="28"/>
      <c r="Z84" s="30">
        <v>7224996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27366000</v>
      </c>
      <c r="E5" s="59">
        <v>27366000</v>
      </c>
      <c r="F5" s="59">
        <v>32110</v>
      </c>
      <c r="G5" s="59">
        <v>2741000</v>
      </c>
      <c r="H5" s="59">
        <v>2741000</v>
      </c>
      <c r="I5" s="59">
        <v>5514110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5514110</v>
      </c>
      <c r="W5" s="59">
        <v>6841500</v>
      </c>
      <c r="X5" s="59">
        <v>-1327390</v>
      </c>
      <c r="Y5" s="60">
        <v>-19.4</v>
      </c>
      <c r="Z5" s="61">
        <v>27366000</v>
      </c>
    </row>
    <row r="6" spans="1:26" ht="13.5">
      <c r="A6" s="57" t="s">
        <v>32</v>
      </c>
      <c r="B6" s="18">
        <v>0</v>
      </c>
      <c r="C6" s="18">
        <v>0</v>
      </c>
      <c r="D6" s="58">
        <v>27026000</v>
      </c>
      <c r="E6" s="59">
        <v>27026000</v>
      </c>
      <c r="F6" s="59">
        <v>17093870</v>
      </c>
      <c r="G6" s="59">
        <v>6596000</v>
      </c>
      <c r="H6" s="59">
        <v>12546000</v>
      </c>
      <c r="I6" s="59">
        <v>36235870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36235870</v>
      </c>
      <c r="W6" s="59">
        <v>6756747</v>
      </c>
      <c r="X6" s="59">
        <v>29479123</v>
      </c>
      <c r="Y6" s="60">
        <v>436.29</v>
      </c>
      <c r="Z6" s="61">
        <v>27026000</v>
      </c>
    </row>
    <row r="7" spans="1:26" ht="13.5">
      <c r="A7" s="57" t="s">
        <v>33</v>
      </c>
      <c r="B7" s="18">
        <v>0</v>
      </c>
      <c r="C7" s="18">
        <v>0</v>
      </c>
      <c r="D7" s="58">
        <v>10500000</v>
      </c>
      <c r="E7" s="59">
        <v>10500000</v>
      </c>
      <c r="F7" s="59">
        <v>33539</v>
      </c>
      <c r="G7" s="59">
        <v>358000</v>
      </c>
      <c r="H7" s="59">
        <v>460000</v>
      </c>
      <c r="I7" s="59">
        <v>851539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851539</v>
      </c>
      <c r="W7" s="59">
        <v>875000</v>
      </c>
      <c r="X7" s="59">
        <v>-23461</v>
      </c>
      <c r="Y7" s="60">
        <v>-2.68</v>
      </c>
      <c r="Z7" s="61">
        <v>10500000</v>
      </c>
    </row>
    <row r="8" spans="1:26" ht="13.5">
      <c r="A8" s="57" t="s">
        <v>34</v>
      </c>
      <c r="B8" s="18">
        <v>0</v>
      </c>
      <c r="C8" s="18">
        <v>0</v>
      </c>
      <c r="D8" s="58">
        <v>320490000</v>
      </c>
      <c r="E8" s="59">
        <v>320490000</v>
      </c>
      <c r="F8" s="59">
        <v>131087000</v>
      </c>
      <c r="G8" s="59">
        <v>1625000</v>
      </c>
      <c r="H8" s="59">
        <v>1064000</v>
      </c>
      <c r="I8" s="59">
        <v>133776000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133776000</v>
      </c>
      <c r="W8" s="59">
        <v>79722000</v>
      </c>
      <c r="X8" s="59">
        <v>54054000</v>
      </c>
      <c r="Y8" s="60">
        <v>67.8</v>
      </c>
      <c r="Z8" s="61">
        <v>320490000</v>
      </c>
    </row>
    <row r="9" spans="1:26" ht="13.5">
      <c r="A9" s="57" t="s">
        <v>35</v>
      </c>
      <c r="B9" s="18">
        <v>0</v>
      </c>
      <c r="C9" s="18">
        <v>0</v>
      </c>
      <c r="D9" s="58">
        <v>51808000</v>
      </c>
      <c r="E9" s="59">
        <v>51808000</v>
      </c>
      <c r="F9" s="59">
        <v>1541358</v>
      </c>
      <c r="G9" s="59">
        <v>8955000</v>
      </c>
      <c r="H9" s="59">
        <v>4117000</v>
      </c>
      <c r="I9" s="59">
        <v>14613358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14613358</v>
      </c>
      <c r="W9" s="59">
        <v>2037501</v>
      </c>
      <c r="X9" s="59">
        <v>12575857</v>
      </c>
      <c r="Y9" s="60">
        <v>617.22</v>
      </c>
      <c r="Z9" s="61">
        <v>51808000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437190000</v>
      </c>
      <c r="E10" s="65">
        <f t="shared" si="0"/>
        <v>437190000</v>
      </c>
      <c r="F10" s="65">
        <f t="shared" si="0"/>
        <v>149787877</v>
      </c>
      <c r="G10" s="65">
        <f t="shared" si="0"/>
        <v>20275000</v>
      </c>
      <c r="H10" s="65">
        <f t="shared" si="0"/>
        <v>20928000</v>
      </c>
      <c r="I10" s="65">
        <f t="shared" si="0"/>
        <v>190990877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190990877</v>
      </c>
      <c r="W10" s="65">
        <f t="shared" si="0"/>
        <v>96232748</v>
      </c>
      <c r="X10" s="65">
        <f t="shared" si="0"/>
        <v>94758129</v>
      </c>
      <c r="Y10" s="66">
        <f>+IF(W10&lt;&gt;0,(X10/W10)*100,0)</f>
        <v>98.46765365154074</v>
      </c>
      <c r="Z10" s="67">
        <f t="shared" si="0"/>
        <v>437190000</v>
      </c>
    </row>
    <row r="11" spans="1:26" ht="13.5">
      <c r="A11" s="57" t="s">
        <v>36</v>
      </c>
      <c r="B11" s="18">
        <v>0</v>
      </c>
      <c r="C11" s="18">
        <v>0</v>
      </c>
      <c r="D11" s="58">
        <v>192049563</v>
      </c>
      <c r="E11" s="59">
        <v>192049563</v>
      </c>
      <c r="F11" s="59">
        <v>13304521</v>
      </c>
      <c r="G11" s="59">
        <v>12866957</v>
      </c>
      <c r="H11" s="59">
        <v>13815619</v>
      </c>
      <c r="I11" s="59">
        <v>39987097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39987097</v>
      </c>
      <c r="W11" s="59">
        <v>48012501</v>
      </c>
      <c r="X11" s="59">
        <v>-8025404</v>
      </c>
      <c r="Y11" s="60">
        <v>-16.72</v>
      </c>
      <c r="Z11" s="61">
        <v>192049563</v>
      </c>
    </row>
    <row r="12" spans="1:26" ht="13.5">
      <c r="A12" s="57" t="s">
        <v>37</v>
      </c>
      <c r="B12" s="18">
        <v>0</v>
      </c>
      <c r="C12" s="18">
        <v>0</v>
      </c>
      <c r="D12" s="58">
        <v>21175934</v>
      </c>
      <c r="E12" s="59">
        <v>21175934</v>
      </c>
      <c r="F12" s="59">
        <v>1444843</v>
      </c>
      <c r="G12" s="59">
        <v>1551580</v>
      </c>
      <c r="H12" s="59">
        <v>1387623</v>
      </c>
      <c r="I12" s="59">
        <v>4384046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4384046</v>
      </c>
      <c r="W12" s="59">
        <v>5294001</v>
      </c>
      <c r="X12" s="59">
        <v>-909955</v>
      </c>
      <c r="Y12" s="60">
        <v>-17.19</v>
      </c>
      <c r="Z12" s="61">
        <v>21175934</v>
      </c>
    </row>
    <row r="13" spans="1:26" ht="13.5">
      <c r="A13" s="57" t="s">
        <v>96</v>
      </c>
      <c r="B13" s="18">
        <v>0</v>
      </c>
      <c r="C13" s="18">
        <v>0</v>
      </c>
      <c r="D13" s="58">
        <v>140000000</v>
      </c>
      <c r="E13" s="59">
        <v>140000000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140000000</v>
      </c>
    </row>
    <row r="14" spans="1:26" ht="13.5">
      <c r="A14" s="57" t="s">
        <v>38</v>
      </c>
      <c r="B14" s="18">
        <v>0</v>
      </c>
      <c r="C14" s="18">
        <v>0</v>
      </c>
      <c r="D14" s="58">
        <v>159000</v>
      </c>
      <c r="E14" s="59">
        <v>159000</v>
      </c>
      <c r="F14" s="59">
        <v>0</v>
      </c>
      <c r="G14" s="59">
        <v>9311</v>
      </c>
      <c r="H14" s="59">
        <v>29120</v>
      </c>
      <c r="I14" s="59">
        <v>38431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38431</v>
      </c>
      <c r="W14" s="59">
        <v>39750</v>
      </c>
      <c r="X14" s="59">
        <v>-1319</v>
      </c>
      <c r="Y14" s="60">
        <v>-3.32</v>
      </c>
      <c r="Z14" s="61">
        <v>159000</v>
      </c>
    </row>
    <row r="15" spans="1:26" ht="13.5">
      <c r="A15" s="57" t="s">
        <v>39</v>
      </c>
      <c r="B15" s="18">
        <v>0</v>
      </c>
      <c r="C15" s="18">
        <v>0</v>
      </c>
      <c r="D15" s="58">
        <v>40810000</v>
      </c>
      <c r="E15" s="59">
        <v>40810000</v>
      </c>
      <c r="F15" s="59">
        <v>609100</v>
      </c>
      <c r="G15" s="59">
        <v>4253486</v>
      </c>
      <c r="H15" s="59">
        <v>7493337</v>
      </c>
      <c r="I15" s="59">
        <v>12355923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12355923</v>
      </c>
      <c r="W15" s="59">
        <v>10202499</v>
      </c>
      <c r="X15" s="59">
        <v>2153424</v>
      </c>
      <c r="Y15" s="60">
        <v>21.11</v>
      </c>
      <c r="Z15" s="61">
        <v>40810000</v>
      </c>
    </row>
    <row r="16" spans="1:26" ht="13.5">
      <c r="A16" s="68" t="s">
        <v>40</v>
      </c>
      <c r="B16" s="18">
        <v>0</v>
      </c>
      <c r="C16" s="18">
        <v>0</v>
      </c>
      <c r="D16" s="58">
        <v>3568900</v>
      </c>
      <c r="E16" s="59">
        <v>3568900</v>
      </c>
      <c r="F16" s="59">
        <v>0</v>
      </c>
      <c r="G16" s="59">
        <v>2203630</v>
      </c>
      <c r="H16" s="59">
        <v>255507</v>
      </c>
      <c r="I16" s="59">
        <v>2459137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2459137</v>
      </c>
      <c r="W16" s="59">
        <v>3492750</v>
      </c>
      <c r="X16" s="59">
        <v>-1033613</v>
      </c>
      <c r="Y16" s="60">
        <v>-29.59</v>
      </c>
      <c r="Z16" s="61">
        <v>3568900</v>
      </c>
    </row>
    <row r="17" spans="1:26" ht="13.5">
      <c r="A17" s="57" t="s">
        <v>41</v>
      </c>
      <c r="B17" s="18">
        <v>0</v>
      </c>
      <c r="C17" s="18">
        <v>0</v>
      </c>
      <c r="D17" s="58">
        <v>223494603</v>
      </c>
      <c r="E17" s="59">
        <v>223494603</v>
      </c>
      <c r="F17" s="59">
        <v>10197984</v>
      </c>
      <c r="G17" s="59">
        <v>16352067</v>
      </c>
      <c r="H17" s="59">
        <v>26510886</v>
      </c>
      <c r="I17" s="59">
        <v>53060937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53060937</v>
      </c>
      <c r="W17" s="59">
        <v>43373499</v>
      </c>
      <c r="X17" s="59">
        <v>9687438</v>
      </c>
      <c r="Y17" s="60">
        <v>22.33</v>
      </c>
      <c r="Z17" s="61">
        <v>223494603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621258000</v>
      </c>
      <c r="E18" s="72">
        <f t="shared" si="1"/>
        <v>621258000</v>
      </c>
      <c r="F18" s="72">
        <f t="shared" si="1"/>
        <v>25556448</v>
      </c>
      <c r="G18" s="72">
        <f t="shared" si="1"/>
        <v>37237031</v>
      </c>
      <c r="H18" s="72">
        <f t="shared" si="1"/>
        <v>49492092</v>
      </c>
      <c r="I18" s="72">
        <f t="shared" si="1"/>
        <v>112285571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112285571</v>
      </c>
      <c r="W18" s="72">
        <f t="shared" si="1"/>
        <v>110415000</v>
      </c>
      <c r="X18" s="72">
        <f t="shared" si="1"/>
        <v>1870571</v>
      </c>
      <c r="Y18" s="66">
        <f>+IF(W18&lt;&gt;0,(X18/W18)*100,0)</f>
        <v>1.6941276094733504</v>
      </c>
      <c r="Z18" s="73">
        <f t="shared" si="1"/>
        <v>621258000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-184068000</v>
      </c>
      <c r="E19" s="76">
        <f t="shared" si="2"/>
        <v>-184068000</v>
      </c>
      <c r="F19" s="76">
        <f t="shared" si="2"/>
        <v>124231429</v>
      </c>
      <c r="G19" s="76">
        <f t="shared" si="2"/>
        <v>-16962031</v>
      </c>
      <c r="H19" s="76">
        <f t="shared" si="2"/>
        <v>-28564092</v>
      </c>
      <c r="I19" s="76">
        <f t="shared" si="2"/>
        <v>78705306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78705306</v>
      </c>
      <c r="W19" s="76">
        <f>IF(E10=E18,0,W10-W18)</f>
        <v>-14182252</v>
      </c>
      <c r="X19" s="76">
        <f t="shared" si="2"/>
        <v>92887558</v>
      </c>
      <c r="Y19" s="77">
        <f>+IF(W19&lt;&gt;0,(X19/W19)*100,0)</f>
        <v>-654.956335566453</v>
      </c>
      <c r="Z19" s="78">
        <f t="shared" si="2"/>
        <v>-184068000</v>
      </c>
    </row>
    <row r="20" spans="1:26" ht="13.5">
      <c r="A20" s="57" t="s">
        <v>44</v>
      </c>
      <c r="B20" s="18">
        <v>0</v>
      </c>
      <c r="C20" s="18">
        <v>0</v>
      </c>
      <c r="D20" s="58">
        <v>119102000</v>
      </c>
      <c r="E20" s="59">
        <v>119102000</v>
      </c>
      <c r="F20" s="59">
        <v>0</v>
      </c>
      <c r="G20" s="59">
        <v>37924000</v>
      </c>
      <c r="H20" s="59">
        <v>0</v>
      </c>
      <c r="I20" s="59">
        <v>37924000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37924000</v>
      </c>
      <c r="W20" s="59"/>
      <c r="X20" s="59">
        <v>37924000</v>
      </c>
      <c r="Y20" s="60">
        <v>0</v>
      </c>
      <c r="Z20" s="61">
        <v>119102000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-64966000</v>
      </c>
      <c r="E22" s="87">
        <f t="shared" si="3"/>
        <v>-64966000</v>
      </c>
      <c r="F22" s="87">
        <f t="shared" si="3"/>
        <v>124231429</v>
      </c>
      <c r="G22" s="87">
        <f t="shared" si="3"/>
        <v>20961969</v>
      </c>
      <c r="H22" s="87">
        <f t="shared" si="3"/>
        <v>-28564092</v>
      </c>
      <c r="I22" s="87">
        <f t="shared" si="3"/>
        <v>116629306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116629306</v>
      </c>
      <c r="W22" s="87">
        <f t="shared" si="3"/>
        <v>-14182252</v>
      </c>
      <c r="X22" s="87">
        <f t="shared" si="3"/>
        <v>130811558</v>
      </c>
      <c r="Y22" s="88">
        <f>+IF(W22&lt;&gt;0,(X22/W22)*100,0)</f>
        <v>-922.3609762398806</v>
      </c>
      <c r="Z22" s="89">
        <f t="shared" si="3"/>
        <v>-64966000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-64966000</v>
      </c>
      <c r="E24" s="76">
        <f t="shared" si="4"/>
        <v>-64966000</v>
      </c>
      <c r="F24" s="76">
        <f t="shared" si="4"/>
        <v>124231429</v>
      </c>
      <c r="G24" s="76">
        <f t="shared" si="4"/>
        <v>20961969</v>
      </c>
      <c r="H24" s="76">
        <f t="shared" si="4"/>
        <v>-28564092</v>
      </c>
      <c r="I24" s="76">
        <f t="shared" si="4"/>
        <v>116629306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116629306</v>
      </c>
      <c r="W24" s="76">
        <f t="shared" si="4"/>
        <v>-14182252</v>
      </c>
      <c r="X24" s="76">
        <f t="shared" si="4"/>
        <v>130811558</v>
      </c>
      <c r="Y24" s="77">
        <f>+IF(W24&lt;&gt;0,(X24/W24)*100,0)</f>
        <v>-922.3609762398806</v>
      </c>
      <c r="Z24" s="78">
        <f t="shared" si="4"/>
        <v>-64966000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123602000</v>
      </c>
      <c r="E27" s="99">
        <v>123602000</v>
      </c>
      <c r="F27" s="99">
        <v>360000</v>
      </c>
      <c r="G27" s="99">
        <v>3776000</v>
      </c>
      <c r="H27" s="99">
        <v>7874320</v>
      </c>
      <c r="I27" s="99">
        <v>12010320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12010320</v>
      </c>
      <c r="W27" s="99">
        <v>30900500</v>
      </c>
      <c r="X27" s="99">
        <v>-18890180</v>
      </c>
      <c r="Y27" s="100">
        <v>-61.13</v>
      </c>
      <c r="Z27" s="101">
        <v>123602000</v>
      </c>
    </row>
    <row r="28" spans="1:26" ht="13.5">
      <c r="A28" s="102" t="s">
        <v>44</v>
      </c>
      <c r="B28" s="18">
        <v>0</v>
      </c>
      <c r="C28" s="18">
        <v>0</v>
      </c>
      <c r="D28" s="58">
        <v>119102000</v>
      </c>
      <c r="E28" s="59">
        <v>119102000</v>
      </c>
      <c r="F28" s="59">
        <v>0</v>
      </c>
      <c r="G28" s="59">
        <v>3776000</v>
      </c>
      <c r="H28" s="59">
        <v>7874320</v>
      </c>
      <c r="I28" s="59">
        <v>11650320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11650320</v>
      </c>
      <c r="W28" s="59">
        <v>29775500</v>
      </c>
      <c r="X28" s="59">
        <v>-18125180</v>
      </c>
      <c r="Y28" s="60">
        <v>-60.87</v>
      </c>
      <c r="Z28" s="61">
        <v>119102000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4500000</v>
      </c>
      <c r="E31" s="59">
        <v>4500000</v>
      </c>
      <c r="F31" s="59">
        <v>360000</v>
      </c>
      <c r="G31" s="59">
        <v>0</v>
      </c>
      <c r="H31" s="59">
        <v>0</v>
      </c>
      <c r="I31" s="59">
        <v>360000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360000</v>
      </c>
      <c r="W31" s="59">
        <v>1125000</v>
      </c>
      <c r="X31" s="59">
        <v>-765000</v>
      </c>
      <c r="Y31" s="60">
        <v>-68</v>
      </c>
      <c r="Z31" s="61">
        <v>4500000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123602000</v>
      </c>
      <c r="E32" s="99">
        <f t="shared" si="5"/>
        <v>123602000</v>
      </c>
      <c r="F32" s="99">
        <f t="shared" si="5"/>
        <v>360000</v>
      </c>
      <c r="G32" s="99">
        <f t="shared" si="5"/>
        <v>3776000</v>
      </c>
      <c r="H32" s="99">
        <f t="shared" si="5"/>
        <v>7874320</v>
      </c>
      <c r="I32" s="99">
        <f t="shared" si="5"/>
        <v>12010320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12010320</v>
      </c>
      <c r="W32" s="99">
        <f t="shared" si="5"/>
        <v>30900500</v>
      </c>
      <c r="X32" s="99">
        <f t="shared" si="5"/>
        <v>-18890180</v>
      </c>
      <c r="Y32" s="100">
        <f>+IF(W32&lt;&gt;0,(X32/W32)*100,0)</f>
        <v>-61.13227941295448</v>
      </c>
      <c r="Z32" s="101">
        <f t="shared" si="5"/>
        <v>123602000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101786724</v>
      </c>
      <c r="E35" s="59">
        <v>101786724</v>
      </c>
      <c r="F35" s="59">
        <v>104407000</v>
      </c>
      <c r="G35" s="59">
        <v>178564000</v>
      </c>
      <c r="H35" s="59">
        <v>108087000</v>
      </c>
      <c r="I35" s="59">
        <v>108087000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108087000</v>
      </c>
      <c r="W35" s="59">
        <v>25446681</v>
      </c>
      <c r="X35" s="59">
        <v>82640319</v>
      </c>
      <c r="Y35" s="60">
        <v>324.76</v>
      </c>
      <c r="Z35" s="61">
        <v>101786724</v>
      </c>
    </row>
    <row r="36" spans="1:26" ht="13.5">
      <c r="A36" s="57" t="s">
        <v>53</v>
      </c>
      <c r="B36" s="18">
        <v>0</v>
      </c>
      <c r="C36" s="18">
        <v>0</v>
      </c>
      <c r="D36" s="58">
        <v>1455996090</v>
      </c>
      <c r="E36" s="59">
        <v>1455996090</v>
      </c>
      <c r="F36" s="59">
        <v>1441244000</v>
      </c>
      <c r="G36" s="59">
        <v>1441244000</v>
      </c>
      <c r="H36" s="59">
        <v>1044818000</v>
      </c>
      <c r="I36" s="59">
        <v>1044818000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1044818000</v>
      </c>
      <c r="W36" s="59">
        <v>363999023</v>
      </c>
      <c r="X36" s="59">
        <v>680818977</v>
      </c>
      <c r="Y36" s="60">
        <v>187.04</v>
      </c>
      <c r="Z36" s="61">
        <v>1455996090</v>
      </c>
    </row>
    <row r="37" spans="1:26" ht="13.5">
      <c r="A37" s="57" t="s">
        <v>54</v>
      </c>
      <c r="B37" s="18">
        <v>0</v>
      </c>
      <c r="C37" s="18">
        <v>0</v>
      </c>
      <c r="D37" s="58">
        <v>13178000</v>
      </c>
      <c r="E37" s="59">
        <v>13178000</v>
      </c>
      <c r="F37" s="59">
        <v>0</v>
      </c>
      <c r="G37" s="59">
        <v>0</v>
      </c>
      <c r="H37" s="59">
        <v>28598000</v>
      </c>
      <c r="I37" s="59">
        <v>28598000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28598000</v>
      </c>
      <c r="W37" s="59">
        <v>3294500</v>
      </c>
      <c r="X37" s="59">
        <v>25303500</v>
      </c>
      <c r="Y37" s="60">
        <v>768.05</v>
      </c>
      <c r="Z37" s="61">
        <v>13178000</v>
      </c>
    </row>
    <row r="38" spans="1:26" ht="13.5">
      <c r="A38" s="57" t="s">
        <v>55</v>
      </c>
      <c r="B38" s="18">
        <v>0</v>
      </c>
      <c r="C38" s="18">
        <v>0</v>
      </c>
      <c r="D38" s="58">
        <v>2139000</v>
      </c>
      <c r="E38" s="59">
        <v>2139000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534750</v>
      </c>
      <c r="X38" s="59">
        <v>-534750</v>
      </c>
      <c r="Y38" s="60">
        <v>-100</v>
      </c>
      <c r="Z38" s="61">
        <v>2139000</v>
      </c>
    </row>
    <row r="39" spans="1:26" ht="13.5">
      <c r="A39" s="57" t="s">
        <v>56</v>
      </c>
      <c r="B39" s="18">
        <v>0</v>
      </c>
      <c r="C39" s="18">
        <v>0</v>
      </c>
      <c r="D39" s="58">
        <v>1542465814</v>
      </c>
      <c r="E39" s="59">
        <v>1542465814</v>
      </c>
      <c r="F39" s="59">
        <v>1545651000</v>
      </c>
      <c r="G39" s="59">
        <v>1619808000</v>
      </c>
      <c r="H39" s="59">
        <v>1124307000</v>
      </c>
      <c r="I39" s="59">
        <v>1124307000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1124307000</v>
      </c>
      <c r="W39" s="59">
        <v>385616454</v>
      </c>
      <c r="X39" s="59">
        <v>738690546</v>
      </c>
      <c r="Y39" s="60">
        <v>191.56</v>
      </c>
      <c r="Z39" s="61">
        <v>1542465814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125033500</v>
      </c>
      <c r="E42" s="59">
        <v>125033500</v>
      </c>
      <c r="F42" s="59">
        <v>124230877</v>
      </c>
      <c r="G42" s="59">
        <v>20882000</v>
      </c>
      <c r="H42" s="59">
        <v>-28564025</v>
      </c>
      <c r="I42" s="59">
        <v>116548852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116548852</v>
      </c>
      <c r="W42" s="59">
        <v>28658246</v>
      </c>
      <c r="X42" s="59">
        <v>87890606</v>
      </c>
      <c r="Y42" s="60">
        <v>306.69</v>
      </c>
      <c r="Z42" s="61">
        <v>125033500</v>
      </c>
    </row>
    <row r="43" spans="1:26" ht="13.5">
      <c r="A43" s="57" t="s">
        <v>59</v>
      </c>
      <c r="B43" s="18">
        <v>0</v>
      </c>
      <c r="C43" s="18">
        <v>0</v>
      </c>
      <c r="D43" s="58">
        <v>-123602004</v>
      </c>
      <c r="E43" s="59">
        <v>-123602004</v>
      </c>
      <c r="F43" s="59">
        <v>0</v>
      </c>
      <c r="G43" s="59">
        <v>-3776000</v>
      </c>
      <c r="H43" s="59">
        <v>-12164928</v>
      </c>
      <c r="I43" s="59">
        <v>-15940928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-15940928</v>
      </c>
      <c r="W43" s="59">
        <v>-30900501</v>
      </c>
      <c r="X43" s="59">
        <v>14959573</v>
      </c>
      <c r="Y43" s="60">
        <v>-48.41</v>
      </c>
      <c r="Z43" s="61">
        <v>-123602004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6256496</v>
      </c>
      <c r="E45" s="99">
        <v>6256496</v>
      </c>
      <c r="F45" s="99">
        <v>124230877</v>
      </c>
      <c r="G45" s="99">
        <v>141336877</v>
      </c>
      <c r="H45" s="99">
        <v>100607924</v>
      </c>
      <c r="I45" s="99">
        <v>100607924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100607924</v>
      </c>
      <c r="W45" s="99">
        <v>2582745</v>
      </c>
      <c r="X45" s="99">
        <v>98025179</v>
      </c>
      <c r="Y45" s="100">
        <v>3795.39</v>
      </c>
      <c r="Z45" s="101">
        <v>6256496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17203998</v>
      </c>
      <c r="C49" s="51">
        <v>0</v>
      </c>
      <c r="D49" s="128">
        <v>8579102</v>
      </c>
      <c r="E49" s="53">
        <v>45102882</v>
      </c>
      <c r="F49" s="53">
        <v>0</v>
      </c>
      <c r="G49" s="53">
        <v>0</v>
      </c>
      <c r="H49" s="53">
        <v>0</v>
      </c>
      <c r="I49" s="53">
        <v>1892941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4137205</v>
      </c>
      <c r="W49" s="53">
        <v>2182629</v>
      </c>
      <c r="X49" s="53">
        <v>19151961</v>
      </c>
      <c r="Y49" s="53">
        <v>151905030</v>
      </c>
      <c r="Z49" s="129">
        <v>250155748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57200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57200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100.0017295929129</v>
      </c>
      <c r="E58" s="7">
        <f t="shared" si="6"/>
        <v>100.0017295929129</v>
      </c>
      <c r="F58" s="7">
        <f t="shared" si="6"/>
        <v>100</v>
      </c>
      <c r="G58" s="7">
        <f t="shared" si="6"/>
        <v>100</v>
      </c>
      <c r="H58" s="7">
        <f t="shared" si="6"/>
        <v>100.00039021549215</v>
      </c>
      <c r="I58" s="7">
        <f t="shared" si="6"/>
        <v>100.00014312153318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100.00014312153318</v>
      </c>
      <c r="W58" s="7">
        <f t="shared" si="6"/>
        <v>104.59617331557516</v>
      </c>
      <c r="X58" s="7">
        <f t="shared" si="6"/>
        <v>0</v>
      </c>
      <c r="Y58" s="7">
        <f t="shared" si="6"/>
        <v>0</v>
      </c>
      <c r="Z58" s="8">
        <f t="shared" si="6"/>
        <v>100.0017295929129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100.00554542137905</v>
      </c>
      <c r="I59" s="10">
        <f t="shared" si="7"/>
        <v>100.00275656452264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100.00275656452264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100.00365573891807</v>
      </c>
      <c r="E60" s="13">
        <f t="shared" si="7"/>
        <v>100.00365573891807</v>
      </c>
      <c r="F60" s="13">
        <f t="shared" si="7"/>
        <v>100</v>
      </c>
      <c r="G60" s="13">
        <f t="shared" si="7"/>
        <v>100</v>
      </c>
      <c r="H60" s="13">
        <f t="shared" si="7"/>
        <v>99.99932249322492</v>
      </c>
      <c r="I60" s="13">
        <f t="shared" si="7"/>
        <v>99.99976542580598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99.99976542580598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100.00365573891807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99.99998312093848</v>
      </c>
      <c r="E62" s="13">
        <f t="shared" si="7"/>
        <v>99.99998312093848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99.99998312093848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100.22739726027396</v>
      </c>
      <c r="E63" s="13">
        <f t="shared" si="7"/>
        <v>100.22739726027396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100.22739726027396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99.99984095427436</v>
      </c>
      <c r="E64" s="13">
        <f t="shared" si="7"/>
        <v>99.99984095427436</v>
      </c>
      <c r="F64" s="13">
        <f t="shared" si="7"/>
        <v>100</v>
      </c>
      <c r="G64" s="13">
        <f t="shared" si="7"/>
        <v>100</v>
      </c>
      <c r="H64" s="13">
        <f t="shared" si="7"/>
        <v>99.98454545454545</v>
      </c>
      <c r="I64" s="13">
        <f t="shared" si="7"/>
        <v>99.99482054403786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99.99482054403786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99.99984095427436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99.99983999999999</v>
      </c>
      <c r="E66" s="16">
        <f t="shared" si="7"/>
        <v>99.99983999999999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99.99983999999999</v>
      </c>
    </row>
    <row r="67" spans="1:26" ht="13.5" hidden="1">
      <c r="A67" s="40" t="s">
        <v>109</v>
      </c>
      <c r="B67" s="23"/>
      <c r="C67" s="23"/>
      <c r="D67" s="24">
        <v>56892000</v>
      </c>
      <c r="E67" s="25">
        <v>56892000</v>
      </c>
      <c r="F67" s="25">
        <v>18496361</v>
      </c>
      <c r="G67" s="25">
        <v>11147000</v>
      </c>
      <c r="H67" s="25">
        <v>17170000</v>
      </c>
      <c r="I67" s="25">
        <v>46813361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46813361</v>
      </c>
      <c r="W67" s="25">
        <v>13598247</v>
      </c>
      <c r="X67" s="25"/>
      <c r="Y67" s="24"/>
      <c r="Z67" s="26">
        <v>56892000</v>
      </c>
    </row>
    <row r="68" spans="1:26" ht="13.5" hidden="1">
      <c r="A68" s="36" t="s">
        <v>31</v>
      </c>
      <c r="B68" s="18"/>
      <c r="C68" s="18"/>
      <c r="D68" s="19">
        <v>27366000</v>
      </c>
      <c r="E68" s="20">
        <v>27366000</v>
      </c>
      <c r="F68" s="20">
        <v>32110</v>
      </c>
      <c r="G68" s="20">
        <v>2741000</v>
      </c>
      <c r="H68" s="20">
        <v>2741000</v>
      </c>
      <c r="I68" s="20">
        <v>5514110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5514110</v>
      </c>
      <c r="W68" s="20">
        <v>6841500</v>
      </c>
      <c r="X68" s="20"/>
      <c r="Y68" s="19"/>
      <c r="Z68" s="22">
        <v>27366000</v>
      </c>
    </row>
    <row r="69" spans="1:26" ht="13.5" hidden="1">
      <c r="A69" s="37" t="s">
        <v>32</v>
      </c>
      <c r="B69" s="18"/>
      <c r="C69" s="18"/>
      <c r="D69" s="19">
        <v>27026000</v>
      </c>
      <c r="E69" s="20">
        <v>27026000</v>
      </c>
      <c r="F69" s="20">
        <v>17093870</v>
      </c>
      <c r="G69" s="20">
        <v>6596000</v>
      </c>
      <c r="H69" s="20">
        <v>12546000</v>
      </c>
      <c r="I69" s="20">
        <v>36235870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36235870</v>
      </c>
      <c r="W69" s="20">
        <v>6756747</v>
      </c>
      <c r="X69" s="20"/>
      <c r="Y69" s="19"/>
      <c r="Z69" s="22">
        <v>27026000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>
        <v>23698000</v>
      </c>
      <c r="E71" s="20">
        <v>23698000</v>
      </c>
      <c r="F71" s="20">
        <v>13560038</v>
      </c>
      <c r="G71" s="20">
        <v>3418000</v>
      </c>
      <c r="H71" s="20">
        <v>9268000</v>
      </c>
      <c r="I71" s="20">
        <v>26246038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26246038</v>
      </c>
      <c r="W71" s="20">
        <v>5924499</v>
      </c>
      <c r="X71" s="20"/>
      <c r="Y71" s="19"/>
      <c r="Z71" s="22">
        <v>23698000</v>
      </c>
    </row>
    <row r="72" spans="1:26" ht="13.5" hidden="1">
      <c r="A72" s="38" t="s">
        <v>105</v>
      </c>
      <c r="B72" s="18"/>
      <c r="C72" s="18"/>
      <c r="D72" s="19">
        <v>438000</v>
      </c>
      <c r="E72" s="20">
        <v>438000</v>
      </c>
      <c r="F72" s="20">
        <v>2992733</v>
      </c>
      <c r="G72" s="20">
        <v>2628000</v>
      </c>
      <c r="H72" s="20">
        <v>2728000</v>
      </c>
      <c r="I72" s="20">
        <v>8348733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8348733</v>
      </c>
      <c r="W72" s="20">
        <v>109749</v>
      </c>
      <c r="X72" s="20"/>
      <c r="Y72" s="19"/>
      <c r="Z72" s="22">
        <v>438000</v>
      </c>
    </row>
    <row r="73" spans="1:26" ht="13.5" hidden="1">
      <c r="A73" s="38" t="s">
        <v>106</v>
      </c>
      <c r="B73" s="18"/>
      <c r="C73" s="18"/>
      <c r="D73" s="19">
        <v>2515000</v>
      </c>
      <c r="E73" s="20">
        <v>2515000</v>
      </c>
      <c r="F73" s="20">
        <v>541099</v>
      </c>
      <c r="G73" s="20">
        <v>550000</v>
      </c>
      <c r="H73" s="20">
        <v>550000</v>
      </c>
      <c r="I73" s="20">
        <v>1641099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1641099</v>
      </c>
      <c r="W73" s="20">
        <v>628749</v>
      </c>
      <c r="X73" s="20"/>
      <c r="Y73" s="19"/>
      <c r="Z73" s="22">
        <v>2515000</v>
      </c>
    </row>
    <row r="74" spans="1:26" ht="13.5" hidden="1">
      <c r="A74" s="38" t="s">
        <v>107</v>
      </c>
      <c r="B74" s="18"/>
      <c r="C74" s="18"/>
      <c r="D74" s="19">
        <v>375000</v>
      </c>
      <c r="E74" s="20">
        <v>375000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93750</v>
      </c>
      <c r="X74" s="20"/>
      <c r="Y74" s="19"/>
      <c r="Z74" s="22">
        <v>375000</v>
      </c>
    </row>
    <row r="75" spans="1:26" ht="13.5" hidden="1">
      <c r="A75" s="39" t="s">
        <v>108</v>
      </c>
      <c r="B75" s="27"/>
      <c r="C75" s="27"/>
      <c r="D75" s="28">
        <v>2500000</v>
      </c>
      <c r="E75" s="29">
        <v>2500000</v>
      </c>
      <c r="F75" s="29">
        <v>1370381</v>
      </c>
      <c r="G75" s="29">
        <v>1810000</v>
      </c>
      <c r="H75" s="29">
        <v>1883000</v>
      </c>
      <c r="I75" s="29">
        <v>5063381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5063381</v>
      </c>
      <c r="W75" s="29"/>
      <c r="X75" s="29"/>
      <c r="Y75" s="28"/>
      <c r="Z75" s="30">
        <v>2500000</v>
      </c>
    </row>
    <row r="76" spans="1:26" ht="13.5" hidden="1">
      <c r="A76" s="41" t="s">
        <v>110</v>
      </c>
      <c r="B76" s="31"/>
      <c r="C76" s="31"/>
      <c r="D76" s="32">
        <v>56892984</v>
      </c>
      <c r="E76" s="33">
        <v>56892984</v>
      </c>
      <c r="F76" s="33">
        <v>18496361</v>
      </c>
      <c r="G76" s="33">
        <v>11147000</v>
      </c>
      <c r="H76" s="33">
        <v>17170067</v>
      </c>
      <c r="I76" s="33">
        <v>46813428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46813428</v>
      </c>
      <c r="W76" s="33">
        <v>14223246</v>
      </c>
      <c r="X76" s="33"/>
      <c r="Y76" s="32"/>
      <c r="Z76" s="34">
        <v>56892984</v>
      </c>
    </row>
    <row r="77" spans="1:26" ht="13.5" hidden="1">
      <c r="A77" s="36" t="s">
        <v>31</v>
      </c>
      <c r="B77" s="18"/>
      <c r="C77" s="18"/>
      <c r="D77" s="19">
        <v>27366000</v>
      </c>
      <c r="E77" s="20">
        <v>27366000</v>
      </c>
      <c r="F77" s="20">
        <v>32110</v>
      </c>
      <c r="G77" s="20">
        <v>2741000</v>
      </c>
      <c r="H77" s="20">
        <v>2741152</v>
      </c>
      <c r="I77" s="20">
        <v>5514262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5514262</v>
      </c>
      <c r="W77" s="20">
        <v>6841500</v>
      </c>
      <c r="X77" s="20"/>
      <c r="Y77" s="19"/>
      <c r="Z77" s="22">
        <v>27366000</v>
      </c>
    </row>
    <row r="78" spans="1:26" ht="13.5" hidden="1">
      <c r="A78" s="37" t="s">
        <v>32</v>
      </c>
      <c r="B78" s="18"/>
      <c r="C78" s="18"/>
      <c r="D78" s="19">
        <v>27026988</v>
      </c>
      <c r="E78" s="20">
        <v>27026988</v>
      </c>
      <c r="F78" s="20">
        <v>17093870</v>
      </c>
      <c r="G78" s="20">
        <v>6596000</v>
      </c>
      <c r="H78" s="20">
        <v>12545915</v>
      </c>
      <c r="I78" s="20">
        <v>36235785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36235785</v>
      </c>
      <c r="W78" s="20">
        <v>6756747</v>
      </c>
      <c r="X78" s="20"/>
      <c r="Y78" s="19"/>
      <c r="Z78" s="22">
        <v>27026988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>
        <v>23697996</v>
      </c>
      <c r="E80" s="20">
        <v>23697996</v>
      </c>
      <c r="F80" s="20">
        <v>13560038</v>
      </c>
      <c r="G80" s="20">
        <v>3418000</v>
      </c>
      <c r="H80" s="20">
        <v>9268000</v>
      </c>
      <c r="I80" s="20">
        <v>26246038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26246038</v>
      </c>
      <c r="W80" s="20">
        <v>5924499</v>
      </c>
      <c r="X80" s="20"/>
      <c r="Y80" s="19"/>
      <c r="Z80" s="22">
        <v>23697996</v>
      </c>
    </row>
    <row r="81" spans="1:26" ht="13.5" hidden="1">
      <c r="A81" s="38" t="s">
        <v>105</v>
      </c>
      <c r="B81" s="18"/>
      <c r="C81" s="18"/>
      <c r="D81" s="19">
        <v>438996</v>
      </c>
      <c r="E81" s="20">
        <v>438996</v>
      </c>
      <c r="F81" s="20">
        <v>2992733</v>
      </c>
      <c r="G81" s="20">
        <v>2628000</v>
      </c>
      <c r="H81" s="20">
        <v>2728000</v>
      </c>
      <c r="I81" s="20">
        <v>8348733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8348733</v>
      </c>
      <c r="W81" s="20">
        <v>109749</v>
      </c>
      <c r="X81" s="20"/>
      <c r="Y81" s="19"/>
      <c r="Z81" s="22">
        <v>438996</v>
      </c>
    </row>
    <row r="82" spans="1:26" ht="13.5" hidden="1">
      <c r="A82" s="38" t="s">
        <v>106</v>
      </c>
      <c r="B82" s="18"/>
      <c r="C82" s="18"/>
      <c r="D82" s="19">
        <v>2514996</v>
      </c>
      <c r="E82" s="20">
        <v>2514996</v>
      </c>
      <c r="F82" s="20">
        <v>541099</v>
      </c>
      <c r="G82" s="20">
        <v>550000</v>
      </c>
      <c r="H82" s="20">
        <v>549915</v>
      </c>
      <c r="I82" s="20">
        <v>1641014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1641014</v>
      </c>
      <c r="W82" s="20">
        <v>628749</v>
      </c>
      <c r="X82" s="20"/>
      <c r="Y82" s="19"/>
      <c r="Z82" s="22">
        <v>2514996</v>
      </c>
    </row>
    <row r="83" spans="1:26" ht="13.5" hidden="1">
      <c r="A83" s="38" t="s">
        <v>107</v>
      </c>
      <c r="B83" s="18"/>
      <c r="C83" s="18"/>
      <c r="D83" s="19">
        <v>375000</v>
      </c>
      <c r="E83" s="20">
        <v>375000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93750</v>
      </c>
      <c r="X83" s="20"/>
      <c r="Y83" s="19"/>
      <c r="Z83" s="22">
        <v>375000</v>
      </c>
    </row>
    <row r="84" spans="1:26" ht="13.5" hidden="1">
      <c r="A84" s="39" t="s">
        <v>108</v>
      </c>
      <c r="B84" s="27"/>
      <c r="C84" s="27"/>
      <c r="D84" s="28">
        <v>2499996</v>
      </c>
      <c r="E84" s="29">
        <v>2499996</v>
      </c>
      <c r="F84" s="29">
        <v>1370381</v>
      </c>
      <c r="G84" s="29">
        <v>1810000</v>
      </c>
      <c r="H84" s="29">
        <v>1883000</v>
      </c>
      <c r="I84" s="29">
        <v>5063381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5063381</v>
      </c>
      <c r="W84" s="29">
        <v>624999</v>
      </c>
      <c r="X84" s="29"/>
      <c r="Y84" s="28"/>
      <c r="Z84" s="30">
        <v>2499996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38235491</v>
      </c>
      <c r="C7" s="18">
        <v>0</v>
      </c>
      <c r="D7" s="58">
        <v>17879944</v>
      </c>
      <c r="E7" s="59">
        <v>17879944</v>
      </c>
      <c r="F7" s="59">
        <v>3264240</v>
      </c>
      <c r="G7" s="59">
        <v>906788</v>
      </c>
      <c r="H7" s="59">
        <v>1240026</v>
      </c>
      <c r="I7" s="59">
        <v>5411054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5411054</v>
      </c>
      <c r="W7" s="59">
        <v>3844986</v>
      </c>
      <c r="X7" s="59">
        <v>1566068</v>
      </c>
      <c r="Y7" s="60">
        <v>40.73</v>
      </c>
      <c r="Z7" s="61">
        <v>17879944</v>
      </c>
    </row>
    <row r="8" spans="1:26" ht="13.5">
      <c r="A8" s="57" t="s">
        <v>34</v>
      </c>
      <c r="B8" s="18">
        <v>338036461</v>
      </c>
      <c r="C8" s="18">
        <v>0</v>
      </c>
      <c r="D8" s="58">
        <v>337235000</v>
      </c>
      <c r="E8" s="59">
        <v>337235000</v>
      </c>
      <c r="F8" s="59">
        <v>139028000</v>
      </c>
      <c r="G8" s="59">
        <v>1032651</v>
      </c>
      <c r="H8" s="59">
        <v>0</v>
      </c>
      <c r="I8" s="59">
        <v>140060651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140060651</v>
      </c>
      <c r="W8" s="59">
        <v>135489466</v>
      </c>
      <c r="X8" s="59">
        <v>4571185</v>
      </c>
      <c r="Y8" s="60">
        <v>3.37</v>
      </c>
      <c r="Z8" s="61">
        <v>337235000</v>
      </c>
    </row>
    <row r="9" spans="1:26" ht="13.5">
      <c r="A9" s="57" t="s">
        <v>35</v>
      </c>
      <c r="B9" s="18">
        <v>3483054</v>
      </c>
      <c r="C9" s="18">
        <v>0</v>
      </c>
      <c r="D9" s="58">
        <v>691174</v>
      </c>
      <c r="E9" s="59">
        <v>691174</v>
      </c>
      <c r="F9" s="59">
        <v>122628</v>
      </c>
      <c r="G9" s="59">
        <v>168422</v>
      </c>
      <c r="H9" s="59">
        <v>74001</v>
      </c>
      <c r="I9" s="59">
        <v>365051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365051</v>
      </c>
      <c r="W9" s="59">
        <v>119844</v>
      </c>
      <c r="X9" s="59">
        <v>245207</v>
      </c>
      <c r="Y9" s="60">
        <v>204.61</v>
      </c>
      <c r="Z9" s="61">
        <v>691174</v>
      </c>
    </row>
    <row r="10" spans="1:26" ht="25.5">
      <c r="A10" s="62" t="s">
        <v>95</v>
      </c>
      <c r="B10" s="63">
        <f>SUM(B5:B9)</f>
        <v>379755006</v>
      </c>
      <c r="C10" s="63">
        <f>SUM(C5:C9)</f>
        <v>0</v>
      </c>
      <c r="D10" s="64">
        <f aca="true" t="shared" si="0" ref="D10:Z10">SUM(D5:D9)</f>
        <v>355806118</v>
      </c>
      <c r="E10" s="65">
        <f t="shared" si="0"/>
        <v>355806118</v>
      </c>
      <c r="F10" s="65">
        <f t="shared" si="0"/>
        <v>142414868</v>
      </c>
      <c r="G10" s="65">
        <f t="shared" si="0"/>
        <v>2107861</v>
      </c>
      <c r="H10" s="65">
        <f t="shared" si="0"/>
        <v>1314027</v>
      </c>
      <c r="I10" s="65">
        <f t="shared" si="0"/>
        <v>145836756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145836756</v>
      </c>
      <c r="W10" s="65">
        <f t="shared" si="0"/>
        <v>139454296</v>
      </c>
      <c r="X10" s="65">
        <f t="shared" si="0"/>
        <v>6382460</v>
      </c>
      <c r="Y10" s="66">
        <f>+IF(W10&lt;&gt;0,(X10/W10)*100,0)</f>
        <v>4.576739607935779</v>
      </c>
      <c r="Z10" s="67">
        <f t="shared" si="0"/>
        <v>355806118</v>
      </c>
    </row>
    <row r="11" spans="1:26" ht="13.5">
      <c r="A11" s="57" t="s">
        <v>36</v>
      </c>
      <c r="B11" s="18">
        <v>90059930</v>
      </c>
      <c r="C11" s="18">
        <v>0</v>
      </c>
      <c r="D11" s="58">
        <v>120522991</v>
      </c>
      <c r="E11" s="59">
        <v>120522991</v>
      </c>
      <c r="F11" s="59">
        <v>8449807</v>
      </c>
      <c r="G11" s="59">
        <v>8431212</v>
      </c>
      <c r="H11" s="59">
        <v>8500913</v>
      </c>
      <c r="I11" s="59">
        <v>25381932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25381932</v>
      </c>
      <c r="W11" s="59">
        <v>30130749</v>
      </c>
      <c r="X11" s="59">
        <v>-4748817</v>
      </c>
      <c r="Y11" s="60">
        <v>-15.76</v>
      </c>
      <c r="Z11" s="61">
        <v>120522991</v>
      </c>
    </row>
    <row r="12" spans="1:26" ht="13.5">
      <c r="A12" s="57" t="s">
        <v>37</v>
      </c>
      <c r="B12" s="18">
        <v>12881629</v>
      </c>
      <c r="C12" s="18">
        <v>0</v>
      </c>
      <c r="D12" s="58">
        <v>14347909</v>
      </c>
      <c r="E12" s="59">
        <v>14347909</v>
      </c>
      <c r="F12" s="59">
        <v>1056151</v>
      </c>
      <c r="G12" s="59">
        <v>806083</v>
      </c>
      <c r="H12" s="59">
        <v>1085826</v>
      </c>
      <c r="I12" s="59">
        <v>2948060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2948060</v>
      </c>
      <c r="W12" s="59">
        <v>3586977</v>
      </c>
      <c r="X12" s="59">
        <v>-638917</v>
      </c>
      <c r="Y12" s="60">
        <v>-17.81</v>
      </c>
      <c r="Z12" s="61">
        <v>14347909</v>
      </c>
    </row>
    <row r="13" spans="1:26" ht="13.5">
      <c r="A13" s="57" t="s">
        <v>96</v>
      </c>
      <c r="B13" s="18">
        <v>9565965</v>
      </c>
      <c r="C13" s="18">
        <v>0</v>
      </c>
      <c r="D13" s="58">
        <v>9584723</v>
      </c>
      <c r="E13" s="59">
        <v>9584723</v>
      </c>
      <c r="F13" s="59">
        <v>0</v>
      </c>
      <c r="G13" s="59">
        <v>1625325</v>
      </c>
      <c r="H13" s="59">
        <v>788693</v>
      </c>
      <c r="I13" s="59">
        <v>2414018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2414018</v>
      </c>
      <c r="W13" s="59">
        <v>2396181</v>
      </c>
      <c r="X13" s="59">
        <v>17837</v>
      </c>
      <c r="Y13" s="60">
        <v>0.74</v>
      </c>
      <c r="Z13" s="61">
        <v>9584723</v>
      </c>
    </row>
    <row r="14" spans="1:26" ht="13.5">
      <c r="A14" s="57" t="s">
        <v>38</v>
      </c>
      <c r="B14" s="18">
        <v>1519218</v>
      </c>
      <c r="C14" s="18">
        <v>0</v>
      </c>
      <c r="D14" s="58">
        <v>1583419</v>
      </c>
      <c r="E14" s="59">
        <v>1583419</v>
      </c>
      <c r="F14" s="59">
        <v>4153</v>
      </c>
      <c r="G14" s="59">
        <v>3579</v>
      </c>
      <c r="H14" s="59">
        <v>323982</v>
      </c>
      <c r="I14" s="59">
        <v>331714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331714</v>
      </c>
      <c r="W14" s="59">
        <v>390404</v>
      </c>
      <c r="X14" s="59">
        <v>-58690</v>
      </c>
      <c r="Y14" s="60">
        <v>-15.03</v>
      </c>
      <c r="Z14" s="61">
        <v>1583419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177348649</v>
      </c>
      <c r="C16" s="18">
        <v>0</v>
      </c>
      <c r="D16" s="58">
        <v>205917172</v>
      </c>
      <c r="E16" s="59">
        <v>245663752</v>
      </c>
      <c r="F16" s="59">
        <v>2542026</v>
      </c>
      <c r="G16" s="59">
        <v>2682480</v>
      </c>
      <c r="H16" s="59">
        <v>5500093</v>
      </c>
      <c r="I16" s="59">
        <v>10724599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10724599</v>
      </c>
      <c r="W16" s="59">
        <v>27722967</v>
      </c>
      <c r="X16" s="59">
        <v>-16998368</v>
      </c>
      <c r="Y16" s="60">
        <v>-61.32</v>
      </c>
      <c r="Z16" s="61">
        <v>245663752</v>
      </c>
    </row>
    <row r="17" spans="1:26" ht="13.5">
      <c r="A17" s="57" t="s">
        <v>41</v>
      </c>
      <c r="B17" s="18">
        <v>65470669</v>
      </c>
      <c r="C17" s="18">
        <v>0</v>
      </c>
      <c r="D17" s="58">
        <v>89950188</v>
      </c>
      <c r="E17" s="59">
        <v>99641246</v>
      </c>
      <c r="F17" s="59">
        <v>2629117</v>
      </c>
      <c r="G17" s="59">
        <v>4908585</v>
      </c>
      <c r="H17" s="59">
        <v>4992397</v>
      </c>
      <c r="I17" s="59">
        <v>12530099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12530099</v>
      </c>
      <c r="W17" s="59">
        <v>22857318</v>
      </c>
      <c r="X17" s="59">
        <v>-10327219</v>
      </c>
      <c r="Y17" s="60">
        <v>-45.18</v>
      </c>
      <c r="Z17" s="61">
        <v>99641246</v>
      </c>
    </row>
    <row r="18" spans="1:26" ht="13.5">
      <c r="A18" s="69" t="s">
        <v>42</v>
      </c>
      <c r="B18" s="70">
        <f>SUM(B11:B17)</f>
        <v>356846060</v>
      </c>
      <c r="C18" s="70">
        <f>SUM(C11:C17)</f>
        <v>0</v>
      </c>
      <c r="D18" s="71">
        <f aca="true" t="shared" si="1" ref="D18:Z18">SUM(D11:D17)</f>
        <v>441906402</v>
      </c>
      <c r="E18" s="72">
        <f t="shared" si="1"/>
        <v>491344040</v>
      </c>
      <c r="F18" s="72">
        <f t="shared" si="1"/>
        <v>14681254</v>
      </c>
      <c r="G18" s="72">
        <f t="shared" si="1"/>
        <v>18457264</v>
      </c>
      <c r="H18" s="72">
        <f t="shared" si="1"/>
        <v>21191904</v>
      </c>
      <c r="I18" s="72">
        <f t="shared" si="1"/>
        <v>54330422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54330422</v>
      </c>
      <c r="W18" s="72">
        <f t="shared" si="1"/>
        <v>87084596</v>
      </c>
      <c r="X18" s="72">
        <f t="shared" si="1"/>
        <v>-32754174</v>
      </c>
      <c r="Y18" s="66">
        <f>+IF(W18&lt;&gt;0,(X18/W18)*100,0)</f>
        <v>-37.61190325783908</v>
      </c>
      <c r="Z18" s="73">
        <f t="shared" si="1"/>
        <v>491344040</v>
      </c>
    </row>
    <row r="19" spans="1:26" ht="13.5">
      <c r="A19" s="69" t="s">
        <v>43</v>
      </c>
      <c r="B19" s="74">
        <f>+B10-B18</f>
        <v>22908946</v>
      </c>
      <c r="C19" s="74">
        <f>+C10-C18</f>
        <v>0</v>
      </c>
      <c r="D19" s="75">
        <f aca="true" t="shared" si="2" ref="D19:Z19">+D10-D18</f>
        <v>-86100284</v>
      </c>
      <c r="E19" s="76">
        <f t="shared" si="2"/>
        <v>-135537922</v>
      </c>
      <c r="F19" s="76">
        <f t="shared" si="2"/>
        <v>127733614</v>
      </c>
      <c r="G19" s="76">
        <f t="shared" si="2"/>
        <v>-16349403</v>
      </c>
      <c r="H19" s="76">
        <f t="shared" si="2"/>
        <v>-19877877</v>
      </c>
      <c r="I19" s="76">
        <f t="shared" si="2"/>
        <v>91506334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91506334</v>
      </c>
      <c r="W19" s="76">
        <f>IF(E10=E18,0,W10-W18)</f>
        <v>52369700</v>
      </c>
      <c r="X19" s="76">
        <f t="shared" si="2"/>
        <v>39136634</v>
      </c>
      <c r="Y19" s="77">
        <f>+IF(W19&lt;&gt;0,(X19/W19)*100,0)</f>
        <v>74.73144585514143</v>
      </c>
      <c r="Z19" s="78">
        <f t="shared" si="2"/>
        <v>-135537922</v>
      </c>
    </row>
    <row r="20" spans="1:26" ht="13.5">
      <c r="A20" s="57" t="s">
        <v>44</v>
      </c>
      <c r="B20" s="18">
        <v>2010000</v>
      </c>
      <c r="C20" s="18">
        <v>0</v>
      </c>
      <c r="D20" s="58">
        <v>2076000</v>
      </c>
      <c r="E20" s="59">
        <v>2076000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2076000</v>
      </c>
      <c r="X20" s="59">
        <v>-2076000</v>
      </c>
      <c r="Y20" s="60">
        <v>-100</v>
      </c>
      <c r="Z20" s="61">
        <v>2076000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24918946</v>
      </c>
      <c r="C22" s="85">
        <f>SUM(C19:C21)</f>
        <v>0</v>
      </c>
      <c r="D22" s="86">
        <f aca="true" t="shared" si="3" ref="D22:Z22">SUM(D19:D21)</f>
        <v>-84024284</v>
      </c>
      <c r="E22" s="87">
        <f t="shared" si="3"/>
        <v>-133461922</v>
      </c>
      <c r="F22" s="87">
        <f t="shared" si="3"/>
        <v>127733614</v>
      </c>
      <c r="G22" s="87">
        <f t="shared" si="3"/>
        <v>-16349403</v>
      </c>
      <c r="H22" s="87">
        <f t="shared" si="3"/>
        <v>-19877877</v>
      </c>
      <c r="I22" s="87">
        <f t="shared" si="3"/>
        <v>91506334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91506334</v>
      </c>
      <c r="W22" s="87">
        <f t="shared" si="3"/>
        <v>54445700</v>
      </c>
      <c r="X22" s="87">
        <f t="shared" si="3"/>
        <v>37060634</v>
      </c>
      <c r="Y22" s="88">
        <f>+IF(W22&lt;&gt;0,(X22/W22)*100,0)</f>
        <v>68.06898249081195</v>
      </c>
      <c r="Z22" s="89">
        <f t="shared" si="3"/>
        <v>-133461922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24918946</v>
      </c>
      <c r="C24" s="74">
        <f>SUM(C22:C23)</f>
        <v>0</v>
      </c>
      <c r="D24" s="75">
        <f aca="true" t="shared" si="4" ref="D24:Z24">SUM(D22:D23)</f>
        <v>-84024284</v>
      </c>
      <c r="E24" s="76">
        <f t="shared" si="4"/>
        <v>-133461922</v>
      </c>
      <c r="F24" s="76">
        <f t="shared" si="4"/>
        <v>127733614</v>
      </c>
      <c r="G24" s="76">
        <f t="shared" si="4"/>
        <v>-16349403</v>
      </c>
      <c r="H24" s="76">
        <f t="shared" si="4"/>
        <v>-19877877</v>
      </c>
      <c r="I24" s="76">
        <f t="shared" si="4"/>
        <v>91506334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91506334</v>
      </c>
      <c r="W24" s="76">
        <f t="shared" si="4"/>
        <v>54445700</v>
      </c>
      <c r="X24" s="76">
        <f t="shared" si="4"/>
        <v>37060634</v>
      </c>
      <c r="Y24" s="77">
        <f>+IF(W24&lt;&gt;0,(X24/W24)*100,0)</f>
        <v>68.06898249081195</v>
      </c>
      <c r="Z24" s="78">
        <f t="shared" si="4"/>
        <v>-133461922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23539657</v>
      </c>
      <c r="C27" s="21">
        <v>0</v>
      </c>
      <c r="D27" s="98">
        <v>8050000</v>
      </c>
      <c r="E27" s="99">
        <v>31284177</v>
      </c>
      <c r="F27" s="99">
        <v>0</v>
      </c>
      <c r="G27" s="99">
        <v>4180388</v>
      </c>
      <c r="H27" s="99">
        <v>843976</v>
      </c>
      <c r="I27" s="99">
        <v>5024364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5024364</v>
      </c>
      <c r="W27" s="99">
        <v>7821044</v>
      </c>
      <c r="X27" s="99">
        <v>-2796680</v>
      </c>
      <c r="Y27" s="100">
        <v>-35.76</v>
      </c>
      <c r="Z27" s="101">
        <v>31284177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23539657</v>
      </c>
      <c r="C31" s="18">
        <v>0</v>
      </c>
      <c r="D31" s="58">
        <v>8050000</v>
      </c>
      <c r="E31" s="59">
        <v>31284177</v>
      </c>
      <c r="F31" s="59">
        <v>0</v>
      </c>
      <c r="G31" s="59">
        <v>4180388</v>
      </c>
      <c r="H31" s="59">
        <v>843976</v>
      </c>
      <c r="I31" s="59">
        <v>5024364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5024364</v>
      </c>
      <c r="W31" s="59">
        <v>7821044</v>
      </c>
      <c r="X31" s="59">
        <v>-2796680</v>
      </c>
      <c r="Y31" s="60">
        <v>-35.76</v>
      </c>
      <c r="Z31" s="61">
        <v>31284177</v>
      </c>
    </row>
    <row r="32" spans="1:26" ht="13.5">
      <c r="A32" s="69" t="s">
        <v>50</v>
      </c>
      <c r="B32" s="21">
        <f>SUM(B28:B31)</f>
        <v>23539657</v>
      </c>
      <c r="C32" s="21">
        <f>SUM(C28:C31)</f>
        <v>0</v>
      </c>
      <c r="D32" s="98">
        <f aca="true" t="shared" si="5" ref="D32:Z32">SUM(D28:D31)</f>
        <v>8050000</v>
      </c>
      <c r="E32" s="99">
        <f t="shared" si="5"/>
        <v>31284177</v>
      </c>
      <c r="F32" s="99">
        <f t="shared" si="5"/>
        <v>0</v>
      </c>
      <c r="G32" s="99">
        <f t="shared" si="5"/>
        <v>4180388</v>
      </c>
      <c r="H32" s="99">
        <f t="shared" si="5"/>
        <v>843976</v>
      </c>
      <c r="I32" s="99">
        <f t="shared" si="5"/>
        <v>5024364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5024364</v>
      </c>
      <c r="W32" s="99">
        <f t="shared" si="5"/>
        <v>7821044</v>
      </c>
      <c r="X32" s="99">
        <f t="shared" si="5"/>
        <v>-2796680</v>
      </c>
      <c r="Y32" s="100">
        <f>+IF(W32&lt;&gt;0,(X32/W32)*100,0)</f>
        <v>-35.75839747225562</v>
      </c>
      <c r="Z32" s="101">
        <f t="shared" si="5"/>
        <v>31284177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556574259</v>
      </c>
      <c r="C35" s="18">
        <v>0</v>
      </c>
      <c r="D35" s="58">
        <v>518604019</v>
      </c>
      <c r="E35" s="59">
        <v>445932204</v>
      </c>
      <c r="F35" s="59">
        <v>691916286</v>
      </c>
      <c r="G35" s="59">
        <v>650797692</v>
      </c>
      <c r="H35" s="59">
        <v>627777058</v>
      </c>
      <c r="I35" s="59">
        <v>627777058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627777058</v>
      </c>
      <c r="W35" s="59">
        <v>111483051</v>
      </c>
      <c r="X35" s="59">
        <v>516294007</v>
      </c>
      <c r="Y35" s="60">
        <v>463.11</v>
      </c>
      <c r="Z35" s="61">
        <v>445932204</v>
      </c>
    </row>
    <row r="36" spans="1:26" ht="13.5">
      <c r="A36" s="57" t="s">
        <v>53</v>
      </c>
      <c r="B36" s="18">
        <v>176863248</v>
      </c>
      <c r="C36" s="18">
        <v>0</v>
      </c>
      <c r="D36" s="58">
        <v>197324294</v>
      </c>
      <c r="E36" s="59">
        <v>220558470</v>
      </c>
      <c r="F36" s="59">
        <v>177016275</v>
      </c>
      <c r="G36" s="59">
        <v>179418009</v>
      </c>
      <c r="H36" s="59">
        <v>179473293</v>
      </c>
      <c r="I36" s="59">
        <v>179473293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179473293</v>
      </c>
      <c r="W36" s="59">
        <v>55139618</v>
      </c>
      <c r="X36" s="59">
        <v>124333675</v>
      </c>
      <c r="Y36" s="60">
        <v>225.49</v>
      </c>
      <c r="Z36" s="61">
        <v>220558470</v>
      </c>
    </row>
    <row r="37" spans="1:26" ht="13.5">
      <c r="A37" s="57" t="s">
        <v>54</v>
      </c>
      <c r="B37" s="18">
        <v>40871790</v>
      </c>
      <c r="C37" s="18">
        <v>0</v>
      </c>
      <c r="D37" s="58">
        <v>28601590</v>
      </c>
      <c r="E37" s="59">
        <v>28601590</v>
      </c>
      <c r="F37" s="59">
        <v>26863207</v>
      </c>
      <c r="G37" s="59">
        <v>26265209</v>
      </c>
      <c r="H37" s="59">
        <v>23168695</v>
      </c>
      <c r="I37" s="59">
        <v>23168695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23168695</v>
      </c>
      <c r="W37" s="59">
        <v>7150398</v>
      </c>
      <c r="X37" s="59">
        <v>16018297</v>
      </c>
      <c r="Y37" s="60">
        <v>224.02</v>
      </c>
      <c r="Z37" s="61">
        <v>28601590</v>
      </c>
    </row>
    <row r="38" spans="1:26" ht="13.5">
      <c r="A38" s="57" t="s">
        <v>55</v>
      </c>
      <c r="B38" s="18">
        <v>26161070</v>
      </c>
      <c r="C38" s="18">
        <v>0</v>
      </c>
      <c r="D38" s="58">
        <v>25432068</v>
      </c>
      <c r="E38" s="59">
        <v>25432068</v>
      </c>
      <c r="F38" s="59">
        <v>22580532</v>
      </c>
      <c r="G38" s="59">
        <v>26170653</v>
      </c>
      <c r="H38" s="59">
        <v>26170653</v>
      </c>
      <c r="I38" s="59">
        <v>26170653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26170653</v>
      </c>
      <c r="W38" s="59">
        <v>6358017</v>
      </c>
      <c r="X38" s="59">
        <v>19812636</v>
      </c>
      <c r="Y38" s="60">
        <v>311.62</v>
      </c>
      <c r="Z38" s="61">
        <v>25432068</v>
      </c>
    </row>
    <row r="39" spans="1:26" ht="13.5">
      <c r="A39" s="57" t="s">
        <v>56</v>
      </c>
      <c r="B39" s="18">
        <v>666404647</v>
      </c>
      <c r="C39" s="18">
        <v>0</v>
      </c>
      <c r="D39" s="58">
        <v>661894655</v>
      </c>
      <c r="E39" s="59">
        <v>612457016</v>
      </c>
      <c r="F39" s="59">
        <v>819488822</v>
      </c>
      <c r="G39" s="59">
        <v>777779839</v>
      </c>
      <c r="H39" s="59">
        <v>757911003</v>
      </c>
      <c r="I39" s="59">
        <v>757911003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757911003</v>
      </c>
      <c r="W39" s="59">
        <v>153114254</v>
      </c>
      <c r="X39" s="59">
        <v>604796749</v>
      </c>
      <c r="Y39" s="60">
        <v>395</v>
      </c>
      <c r="Z39" s="61">
        <v>612457016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66360970</v>
      </c>
      <c r="C42" s="18">
        <v>0</v>
      </c>
      <c r="D42" s="58">
        <v>4948982</v>
      </c>
      <c r="E42" s="59">
        <v>-46288654</v>
      </c>
      <c r="F42" s="59">
        <v>116698377</v>
      </c>
      <c r="G42" s="59">
        <v>-19073007</v>
      </c>
      <c r="H42" s="59">
        <v>-21524752</v>
      </c>
      <c r="I42" s="59">
        <v>76100618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76100618</v>
      </c>
      <c r="W42" s="59">
        <v>37906201</v>
      </c>
      <c r="X42" s="59">
        <v>38194417</v>
      </c>
      <c r="Y42" s="60">
        <v>100.76</v>
      </c>
      <c r="Z42" s="61">
        <v>-46288654</v>
      </c>
    </row>
    <row r="43" spans="1:26" ht="13.5">
      <c r="A43" s="57" t="s">
        <v>59</v>
      </c>
      <c r="B43" s="18">
        <v>-33328639</v>
      </c>
      <c r="C43" s="18">
        <v>0</v>
      </c>
      <c r="D43" s="58">
        <v>-9850000</v>
      </c>
      <c r="E43" s="59">
        <v>-31284176</v>
      </c>
      <c r="F43" s="59">
        <v>0</v>
      </c>
      <c r="G43" s="59">
        <v>-4159182</v>
      </c>
      <c r="H43" s="59">
        <v>14539563</v>
      </c>
      <c r="I43" s="59">
        <v>10380381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10380381</v>
      </c>
      <c r="W43" s="59">
        <v>-3560230</v>
      </c>
      <c r="X43" s="59">
        <v>13940611</v>
      </c>
      <c r="Y43" s="60">
        <v>-391.56</v>
      </c>
      <c r="Z43" s="61">
        <v>-31284176</v>
      </c>
    </row>
    <row r="44" spans="1:26" ht="13.5">
      <c r="A44" s="57" t="s">
        <v>60</v>
      </c>
      <c r="B44" s="18">
        <v>-3085068</v>
      </c>
      <c r="C44" s="18">
        <v>0</v>
      </c>
      <c r="D44" s="58">
        <v>-1702996</v>
      </c>
      <c r="E44" s="59">
        <v>-1702996</v>
      </c>
      <c r="F44" s="59">
        <v>0</v>
      </c>
      <c r="G44" s="59">
        <v>0</v>
      </c>
      <c r="H44" s="59">
        <v>-1882191</v>
      </c>
      <c r="I44" s="59">
        <v>-1882191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-1882191</v>
      </c>
      <c r="W44" s="59"/>
      <c r="X44" s="59">
        <v>-1882191</v>
      </c>
      <c r="Y44" s="60">
        <v>0</v>
      </c>
      <c r="Z44" s="61">
        <v>-1702996</v>
      </c>
    </row>
    <row r="45" spans="1:26" ht="13.5">
      <c r="A45" s="69" t="s">
        <v>61</v>
      </c>
      <c r="B45" s="21">
        <v>462348011</v>
      </c>
      <c r="C45" s="21">
        <v>0</v>
      </c>
      <c r="D45" s="98">
        <v>425775493</v>
      </c>
      <c r="E45" s="99">
        <v>353103681</v>
      </c>
      <c r="F45" s="99">
        <v>579046388</v>
      </c>
      <c r="G45" s="99">
        <v>555814199</v>
      </c>
      <c r="H45" s="99">
        <v>546946819</v>
      </c>
      <c r="I45" s="99">
        <v>546946819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546946819</v>
      </c>
      <c r="W45" s="99">
        <v>466725478</v>
      </c>
      <c r="X45" s="99">
        <v>80221341</v>
      </c>
      <c r="Y45" s="100">
        <v>17.19</v>
      </c>
      <c r="Z45" s="101">
        <v>353103681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12596683</v>
      </c>
      <c r="C49" s="51">
        <v>0</v>
      </c>
      <c r="D49" s="128">
        <v>19865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23865</v>
      </c>
      <c r="W49" s="53">
        <v>35178</v>
      </c>
      <c r="X49" s="53">
        <v>0</v>
      </c>
      <c r="Y49" s="53">
        <v>0</v>
      </c>
      <c r="Z49" s="129">
        <v>12675591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-21469503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-21469503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92514074</v>
      </c>
      <c r="C5" s="18">
        <v>0</v>
      </c>
      <c r="D5" s="58">
        <v>89437570</v>
      </c>
      <c r="E5" s="59">
        <v>89437570</v>
      </c>
      <c r="F5" s="59">
        <v>87731842</v>
      </c>
      <c r="G5" s="59">
        <v>-21670</v>
      </c>
      <c r="H5" s="59">
        <v>-61889</v>
      </c>
      <c r="I5" s="59">
        <v>87648283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87648283</v>
      </c>
      <c r="W5" s="59">
        <v>89438000</v>
      </c>
      <c r="X5" s="59">
        <v>-1789717</v>
      </c>
      <c r="Y5" s="60">
        <v>-2</v>
      </c>
      <c r="Z5" s="61">
        <v>89437570</v>
      </c>
    </row>
    <row r="6" spans="1:26" ht="13.5">
      <c r="A6" s="57" t="s">
        <v>32</v>
      </c>
      <c r="B6" s="18">
        <v>176212974</v>
      </c>
      <c r="C6" s="18">
        <v>0</v>
      </c>
      <c r="D6" s="58">
        <v>218868330</v>
      </c>
      <c r="E6" s="59">
        <v>218868330</v>
      </c>
      <c r="F6" s="59">
        <v>18663637</v>
      </c>
      <c r="G6" s="59">
        <v>18460761</v>
      </c>
      <c r="H6" s="59">
        <v>16651947</v>
      </c>
      <c r="I6" s="59">
        <v>53776345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53776345</v>
      </c>
      <c r="W6" s="59">
        <v>55056492</v>
      </c>
      <c r="X6" s="59">
        <v>-1280147</v>
      </c>
      <c r="Y6" s="60">
        <v>-2.33</v>
      </c>
      <c r="Z6" s="61">
        <v>218868330</v>
      </c>
    </row>
    <row r="7" spans="1:26" ht="13.5">
      <c r="A7" s="57" t="s">
        <v>33</v>
      </c>
      <c r="B7" s="18">
        <v>0</v>
      </c>
      <c r="C7" s="18">
        <v>0</v>
      </c>
      <c r="D7" s="58">
        <v>616281</v>
      </c>
      <c r="E7" s="59">
        <v>616281</v>
      </c>
      <c r="F7" s="59">
        <v>17866</v>
      </c>
      <c r="G7" s="59">
        <v>77354</v>
      </c>
      <c r="H7" s="59">
        <v>24599</v>
      </c>
      <c r="I7" s="59">
        <v>119819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119819</v>
      </c>
      <c r="W7" s="59">
        <v>154071</v>
      </c>
      <c r="X7" s="59">
        <v>-34252</v>
      </c>
      <c r="Y7" s="60">
        <v>-22.23</v>
      </c>
      <c r="Z7" s="61">
        <v>616281</v>
      </c>
    </row>
    <row r="8" spans="1:26" ht="13.5">
      <c r="A8" s="57" t="s">
        <v>34</v>
      </c>
      <c r="B8" s="18">
        <v>108813000</v>
      </c>
      <c r="C8" s="18">
        <v>0</v>
      </c>
      <c r="D8" s="58">
        <v>118547304</v>
      </c>
      <c r="E8" s="59">
        <v>118547304</v>
      </c>
      <c r="F8" s="59">
        <v>47939000</v>
      </c>
      <c r="G8" s="59">
        <v>0</v>
      </c>
      <c r="H8" s="59">
        <v>0</v>
      </c>
      <c r="I8" s="59">
        <v>47939000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47939000</v>
      </c>
      <c r="W8" s="59">
        <v>29636751</v>
      </c>
      <c r="X8" s="59">
        <v>18302249</v>
      </c>
      <c r="Y8" s="60">
        <v>61.76</v>
      </c>
      <c r="Z8" s="61">
        <v>118547304</v>
      </c>
    </row>
    <row r="9" spans="1:26" ht="13.5">
      <c r="A9" s="57" t="s">
        <v>35</v>
      </c>
      <c r="B9" s="18">
        <v>62061310</v>
      </c>
      <c r="C9" s="18">
        <v>0</v>
      </c>
      <c r="D9" s="58">
        <v>59033397</v>
      </c>
      <c r="E9" s="59">
        <v>59033397</v>
      </c>
      <c r="F9" s="59">
        <v>2134311</v>
      </c>
      <c r="G9" s="59">
        <v>2303767</v>
      </c>
      <c r="H9" s="59">
        <v>1918566</v>
      </c>
      <c r="I9" s="59">
        <v>6356644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6356644</v>
      </c>
      <c r="W9" s="59">
        <v>14757810</v>
      </c>
      <c r="X9" s="59">
        <v>-8401166</v>
      </c>
      <c r="Y9" s="60">
        <v>-56.93</v>
      </c>
      <c r="Z9" s="61">
        <v>59033397</v>
      </c>
    </row>
    <row r="10" spans="1:26" ht="25.5">
      <c r="A10" s="62" t="s">
        <v>95</v>
      </c>
      <c r="B10" s="63">
        <f>SUM(B5:B9)</f>
        <v>439601358</v>
      </c>
      <c r="C10" s="63">
        <f>SUM(C5:C9)</f>
        <v>0</v>
      </c>
      <c r="D10" s="64">
        <f aca="true" t="shared" si="0" ref="D10:Z10">SUM(D5:D9)</f>
        <v>486502882</v>
      </c>
      <c r="E10" s="65">
        <f t="shared" si="0"/>
        <v>486502882</v>
      </c>
      <c r="F10" s="65">
        <f t="shared" si="0"/>
        <v>156486656</v>
      </c>
      <c r="G10" s="65">
        <f t="shared" si="0"/>
        <v>20820212</v>
      </c>
      <c r="H10" s="65">
        <f t="shared" si="0"/>
        <v>18533223</v>
      </c>
      <c r="I10" s="65">
        <f t="shared" si="0"/>
        <v>195840091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195840091</v>
      </c>
      <c r="W10" s="65">
        <f t="shared" si="0"/>
        <v>189043124</v>
      </c>
      <c r="X10" s="65">
        <f t="shared" si="0"/>
        <v>6796967</v>
      </c>
      <c r="Y10" s="66">
        <f>+IF(W10&lt;&gt;0,(X10/W10)*100,0)</f>
        <v>3.5954584626944697</v>
      </c>
      <c r="Z10" s="67">
        <f t="shared" si="0"/>
        <v>486502882</v>
      </c>
    </row>
    <row r="11" spans="1:26" ht="13.5">
      <c r="A11" s="57" t="s">
        <v>36</v>
      </c>
      <c r="B11" s="18">
        <v>139919982</v>
      </c>
      <c r="C11" s="18">
        <v>0</v>
      </c>
      <c r="D11" s="58">
        <v>132902885</v>
      </c>
      <c r="E11" s="59">
        <v>132902885</v>
      </c>
      <c r="F11" s="59">
        <v>11537559</v>
      </c>
      <c r="G11" s="59">
        <v>13252324</v>
      </c>
      <c r="H11" s="59">
        <v>12884342</v>
      </c>
      <c r="I11" s="59">
        <v>37674225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37674225</v>
      </c>
      <c r="W11" s="59">
        <v>33225936</v>
      </c>
      <c r="X11" s="59">
        <v>4448289</v>
      </c>
      <c r="Y11" s="60">
        <v>13.39</v>
      </c>
      <c r="Z11" s="61">
        <v>132902885</v>
      </c>
    </row>
    <row r="12" spans="1:26" ht="13.5">
      <c r="A12" s="57" t="s">
        <v>37</v>
      </c>
      <c r="B12" s="18">
        <v>9485112</v>
      </c>
      <c r="C12" s="18">
        <v>0</v>
      </c>
      <c r="D12" s="58">
        <v>8857011</v>
      </c>
      <c r="E12" s="59">
        <v>8857011</v>
      </c>
      <c r="F12" s="59">
        <v>760789</v>
      </c>
      <c r="G12" s="59">
        <v>651206</v>
      </c>
      <c r="H12" s="59">
        <v>756750</v>
      </c>
      <c r="I12" s="59">
        <v>2168745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2168745</v>
      </c>
      <c r="W12" s="59">
        <v>2214252</v>
      </c>
      <c r="X12" s="59">
        <v>-45507</v>
      </c>
      <c r="Y12" s="60">
        <v>-2.06</v>
      </c>
      <c r="Z12" s="61">
        <v>8857011</v>
      </c>
    </row>
    <row r="13" spans="1:26" ht="13.5">
      <c r="A13" s="57" t="s">
        <v>96</v>
      </c>
      <c r="B13" s="18">
        <v>83774183</v>
      </c>
      <c r="C13" s="18">
        <v>0</v>
      </c>
      <c r="D13" s="58">
        <v>33595902</v>
      </c>
      <c r="E13" s="59">
        <v>33595902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8398977</v>
      </c>
      <c r="X13" s="59">
        <v>-8398977</v>
      </c>
      <c r="Y13" s="60">
        <v>-100</v>
      </c>
      <c r="Z13" s="61">
        <v>33595902</v>
      </c>
    </row>
    <row r="14" spans="1:26" ht="13.5">
      <c r="A14" s="57" t="s">
        <v>38</v>
      </c>
      <c r="B14" s="18">
        <v>45088567</v>
      </c>
      <c r="C14" s="18">
        <v>0</v>
      </c>
      <c r="D14" s="58">
        <v>17934393</v>
      </c>
      <c r="E14" s="59">
        <v>17934393</v>
      </c>
      <c r="F14" s="59">
        <v>100648</v>
      </c>
      <c r="G14" s="59">
        <v>390110</v>
      </c>
      <c r="H14" s="59">
        <v>100648</v>
      </c>
      <c r="I14" s="59">
        <v>591406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591406</v>
      </c>
      <c r="W14" s="59">
        <v>4948008</v>
      </c>
      <c r="X14" s="59">
        <v>-4356602</v>
      </c>
      <c r="Y14" s="60">
        <v>-88.05</v>
      </c>
      <c r="Z14" s="61">
        <v>17934393</v>
      </c>
    </row>
    <row r="15" spans="1:26" ht="13.5">
      <c r="A15" s="57" t="s">
        <v>39</v>
      </c>
      <c r="B15" s="18">
        <v>175780886</v>
      </c>
      <c r="C15" s="18">
        <v>0</v>
      </c>
      <c r="D15" s="58">
        <v>138478575</v>
      </c>
      <c r="E15" s="59">
        <v>138478575</v>
      </c>
      <c r="F15" s="59">
        <v>1124411</v>
      </c>
      <c r="G15" s="59">
        <v>15888505</v>
      </c>
      <c r="H15" s="59">
        <v>9017697</v>
      </c>
      <c r="I15" s="59">
        <v>26030613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26030613</v>
      </c>
      <c r="W15" s="59">
        <v>34619643</v>
      </c>
      <c r="X15" s="59">
        <v>-8589030</v>
      </c>
      <c r="Y15" s="60">
        <v>-24.81</v>
      </c>
      <c r="Z15" s="61">
        <v>138478575</v>
      </c>
    </row>
    <row r="16" spans="1:26" ht="13.5">
      <c r="A16" s="68" t="s">
        <v>40</v>
      </c>
      <c r="B16" s="18">
        <v>0</v>
      </c>
      <c r="C16" s="18">
        <v>0</v>
      </c>
      <c r="D16" s="58">
        <v>8730208</v>
      </c>
      <c r="E16" s="59">
        <v>8730208</v>
      </c>
      <c r="F16" s="59">
        <v>0</v>
      </c>
      <c r="G16" s="59">
        <v>0</v>
      </c>
      <c r="H16" s="59">
        <v>215442</v>
      </c>
      <c r="I16" s="59">
        <v>215442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215442</v>
      </c>
      <c r="W16" s="59"/>
      <c r="X16" s="59">
        <v>215442</v>
      </c>
      <c r="Y16" s="60">
        <v>0</v>
      </c>
      <c r="Z16" s="61">
        <v>8730208</v>
      </c>
    </row>
    <row r="17" spans="1:26" ht="13.5">
      <c r="A17" s="57" t="s">
        <v>41</v>
      </c>
      <c r="B17" s="18">
        <v>192177689</v>
      </c>
      <c r="C17" s="18">
        <v>0</v>
      </c>
      <c r="D17" s="58">
        <v>164640124</v>
      </c>
      <c r="E17" s="59">
        <v>164640124</v>
      </c>
      <c r="F17" s="59">
        <v>7206252</v>
      </c>
      <c r="G17" s="59">
        <v>13296970</v>
      </c>
      <c r="H17" s="59">
        <v>23609018</v>
      </c>
      <c r="I17" s="59">
        <v>44112240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44112240</v>
      </c>
      <c r="W17" s="59">
        <v>41034582</v>
      </c>
      <c r="X17" s="59">
        <v>3077658</v>
      </c>
      <c r="Y17" s="60">
        <v>7.5</v>
      </c>
      <c r="Z17" s="61">
        <v>164640124</v>
      </c>
    </row>
    <row r="18" spans="1:26" ht="13.5">
      <c r="A18" s="69" t="s">
        <v>42</v>
      </c>
      <c r="B18" s="70">
        <f>SUM(B11:B17)</f>
        <v>646226419</v>
      </c>
      <c r="C18" s="70">
        <f>SUM(C11:C17)</f>
        <v>0</v>
      </c>
      <c r="D18" s="71">
        <f aca="true" t="shared" si="1" ref="D18:Z18">SUM(D11:D17)</f>
        <v>505139098</v>
      </c>
      <c r="E18" s="72">
        <f t="shared" si="1"/>
        <v>505139098</v>
      </c>
      <c r="F18" s="72">
        <f t="shared" si="1"/>
        <v>20729659</v>
      </c>
      <c r="G18" s="72">
        <f t="shared" si="1"/>
        <v>43479115</v>
      </c>
      <c r="H18" s="72">
        <f t="shared" si="1"/>
        <v>46583897</v>
      </c>
      <c r="I18" s="72">
        <f t="shared" si="1"/>
        <v>110792671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110792671</v>
      </c>
      <c r="W18" s="72">
        <f t="shared" si="1"/>
        <v>124441398</v>
      </c>
      <c r="X18" s="72">
        <f t="shared" si="1"/>
        <v>-13648727</v>
      </c>
      <c r="Y18" s="66">
        <f>+IF(W18&lt;&gt;0,(X18/W18)*100,0)</f>
        <v>-10.967995554019733</v>
      </c>
      <c r="Z18" s="73">
        <f t="shared" si="1"/>
        <v>505139098</v>
      </c>
    </row>
    <row r="19" spans="1:26" ht="13.5">
      <c r="A19" s="69" t="s">
        <v>43</v>
      </c>
      <c r="B19" s="74">
        <f>+B10-B18</f>
        <v>-206625061</v>
      </c>
      <c r="C19" s="74">
        <f>+C10-C18</f>
        <v>0</v>
      </c>
      <c r="D19" s="75">
        <f aca="true" t="shared" si="2" ref="D19:Z19">+D10-D18</f>
        <v>-18636216</v>
      </c>
      <c r="E19" s="76">
        <f t="shared" si="2"/>
        <v>-18636216</v>
      </c>
      <c r="F19" s="76">
        <f t="shared" si="2"/>
        <v>135756997</v>
      </c>
      <c r="G19" s="76">
        <f t="shared" si="2"/>
        <v>-22658903</v>
      </c>
      <c r="H19" s="76">
        <f t="shared" si="2"/>
        <v>-28050674</v>
      </c>
      <c r="I19" s="76">
        <f t="shared" si="2"/>
        <v>85047420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85047420</v>
      </c>
      <c r="W19" s="76">
        <f>IF(E10=E18,0,W10-W18)</f>
        <v>64601726</v>
      </c>
      <c r="X19" s="76">
        <f t="shared" si="2"/>
        <v>20445694</v>
      </c>
      <c r="Y19" s="77">
        <f>+IF(W19&lt;&gt;0,(X19/W19)*100,0)</f>
        <v>31.648835512537232</v>
      </c>
      <c r="Z19" s="78">
        <f t="shared" si="2"/>
        <v>-18636216</v>
      </c>
    </row>
    <row r="20" spans="1:26" ht="13.5">
      <c r="A20" s="57" t="s">
        <v>44</v>
      </c>
      <c r="B20" s="18">
        <v>84759471</v>
      </c>
      <c r="C20" s="18">
        <v>0</v>
      </c>
      <c r="D20" s="58">
        <v>66023174</v>
      </c>
      <c r="E20" s="59">
        <v>66023174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16506249</v>
      </c>
      <c r="X20" s="59">
        <v>-16506249</v>
      </c>
      <c r="Y20" s="60">
        <v>-100</v>
      </c>
      <c r="Z20" s="61">
        <v>66023174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-121865590</v>
      </c>
      <c r="C22" s="85">
        <f>SUM(C19:C21)</f>
        <v>0</v>
      </c>
      <c r="D22" s="86">
        <f aca="true" t="shared" si="3" ref="D22:Z22">SUM(D19:D21)</f>
        <v>47386958</v>
      </c>
      <c r="E22" s="87">
        <f t="shared" si="3"/>
        <v>47386958</v>
      </c>
      <c r="F22" s="87">
        <f t="shared" si="3"/>
        <v>135756997</v>
      </c>
      <c r="G22" s="87">
        <f t="shared" si="3"/>
        <v>-22658903</v>
      </c>
      <c r="H22" s="87">
        <f t="shared" si="3"/>
        <v>-28050674</v>
      </c>
      <c r="I22" s="87">
        <f t="shared" si="3"/>
        <v>85047420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85047420</v>
      </c>
      <c r="W22" s="87">
        <f t="shared" si="3"/>
        <v>81107975</v>
      </c>
      <c r="X22" s="87">
        <f t="shared" si="3"/>
        <v>3939445</v>
      </c>
      <c r="Y22" s="88">
        <f>+IF(W22&lt;&gt;0,(X22/W22)*100,0)</f>
        <v>4.857037794372255</v>
      </c>
      <c r="Z22" s="89">
        <f t="shared" si="3"/>
        <v>47386958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-121865590</v>
      </c>
      <c r="C24" s="74">
        <f>SUM(C22:C23)</f>
        <v>0</v>
      </c>
      <c r="D24" s="75">
        <f aca="true" t="shared" si="4" ref="D24:Z24">SUM(D22:D23)</f>
        <v>47386958</v>
      </c>
      <c r="E24" s="76">
        <f t="shared" si="4"/>
        <v>47386958</v>
      </c>
      <c r="F24" s="76">
        <f t="shared" si="4"/>
        <v>135756997</v>
      </c>
      <c r="G24" s="76">
        <f t="shared" si="4"/>
        <v>-22658903</v>
      </c>
      <c r="H24" s="76">
        <f t="shared" si="4"/>
        <v>-28050674</v>
      </c>
      <c r="I24" s="76">
        <f t="shared" si="4"/>
        <v>85047420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85047420</v>
      </c>
      <c r="W24" s="76">
        <f t="shared" si="4"/>
        <v>81107975</v>
      </c>
      <c r="X24" s="76">
        <f t="shared" si="4"/>
        <v>3939445</v>
      </c>
      <c r="Y24" s="77">
        <f>+IF(W24&lt;&gt;0,(X24/W24)*100,0)</f>
        <v>4.857037794372255</v>
      </c>
      <c r="Z24" s="78">
        <f t="shared" si="4"/>
        <v>47386958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71173803</v>
      </c>
      <c r="E27" s="99">
        <v>71173803</v>
      </c>
      <c r="F27" s="99">
        <v>0</v>
      </c>
      <c r="G27" s="99">
        <v>0</v>
      </c>
      <c r="H27" s="99">
        <v>13321800</v>
      </c>
      <c r="I27" s="99">
        <v>13321800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13321800</v>
      </c>
      <c r="W27" s="99">
        <v>17793451</v>
      </c>
      <c r="X27" s="99">
        <v>-4471651</v>
      </c>
      <c r="Y27" s="100">
        <v>-25.13</v>
      </c>
      <c r="Z27" s="101">
        <v>71173803</v>
      </c>
    </row>
    <row r="28" spans="1:26" ht="13.5">
      <c r="A28" s="102" t="s">
        <v>44</v>
      </c>
      <c r="B28" s="18">
        <v>0</v>
      </c>
      <c r="C28" s="18">
        <v>0</v>
      </c>
      <c r="D28" s="58">
        <v>63724044</v>
      </c>
      <c r="E28" s="59">
        <v>63724044</v>
      </c>
      <c r="F28" s="59">
        <v>0</v>
      </c>
      <c r="G28" s="59">
        <v>0</v>
      </c>
      <c r="H28" s="59">
        <v>9127000</v>
      </c>
      <c r="I28" s="59">
        <v>9127000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9127000</v>
      </c>
      <c r="W28" s="59">
        <v>15931011</v>
      </c>
      <c r="X28" s="59">
        <v>-6804011</v>
      </c>
      <c r="Y28" s="60">
        <v>-42.71</v>
      </c>
      <c r="Z28" s="61">
        <v>63724044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7449759</v>
      </c>
      <c r="E31" s="59">
        <v>7449759</v>
      </c>
      <c r="F31" s="59">
        <v>0</v>
      </c>
      <c r="G31" s="59">
        <v>0</v>
      </c>
      <c r="H31" s="59">
        <v>4194800</v>
      </c>
      <c r="I31" s="59">
        <v>4194800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4194800</v>
      </c>
      <c r="W31" s="59">
        <v>1862440</v>
      </c>
      <c r="X31" s="59">
        <v>2332360</v>
      </c>
      <c r="Y31" s="60">
        <v>125.23</v>
      </c>
      <c r="Z31" s="61">
        <v>7449759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71173803</v>
      </c>
      <c r="E32" s="99">
        <f t="shared" si="5"/>
        <v>71173803</v>
      </c>
      <c r="F32" s="99">
        <f t="shared" si="5"/>
        <v>0</v>
      </c>
      <c r="G32" s="99">
        <f t="shared" si="5"/>
        <v>0</v>
      </c>
      <c r="H32" s="99">
        <f t="shared" si="5"/>
        <v>13321800</v>
      </c>
      <c r="I32" s="99">
        <f t="shared" si="5"/>
        <v>13321800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13321800</v>
      </c>
      <c r="W32" s="99">
        <f t="shared" si="5"/>
        <v>17793451</v>
      </c>
      <c r="X32" s="99">
        <f t="shared" si="5"/>
        <v>-4471651</v>
      </c>
      <c r="Y32" s="100">
        <f>+IF(W32&lt;&gt;0,(X32/W32)*100,0)</f>
        <v>-25.13088101908955</v>
      </c>
      <c r="Z32" s="101">
        <f t="shared" si="5"/>
        <v>71173803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198563547</v>
      </c>
      <c r="C35" s="18">
        <v>0</v>
      </c>
      <c r="D35" s="58">
        <v>91632442</v>
      </c>
      <c r="E35" s="59">
        <v>91632442</v>
      </c>
      <c r="F35" s="59">
        <v>331915977</v>
      </c>
      <c r="G35" s="59">
        <v>108038890</v>
      </c>
      <c r="H35" s="59">
        <v>132098</v>
      </c>
      <c r="I35" s="59">
        <v>132098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132098</v>
      </c>
      <c r="W35" s="59">
        <v>22908111</v>
      </c>
      <c r="X35" s="59">
        <v>-22776013</v>
      </c>
      <c r="Y35" s="60">
        <v>-99.42</v>
      </c>
      <c r="Z35" s="61">
        <v>91632442</v>
      </c>
    </row>
    <row r="36" spans="1:26" ht="13.5">
      <c r="A36" s="57" t="s">
        <v>53</v>
      </c>
      <c r="B36" s="18">
        <v>2338915718</v>
      </c>
      <c r="C36" s="18">
        <v>0</v>
      </c>
      <c r="D36" s="58">
        <v>2736384522</v>
      </c>
      <c r="E36" s="59">
        <v>2736384522</v>
      </c>
      <c r="F36" s="59">
        <v>2636695</v>
      </c>
      <c r="G36" s="59">
        <v>0</v>
      </c>
      <c r="H36" s="59">
        <v>4514</v>
      </c>
      <c r="I36" s="59">
        <v>4514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4514</v>
      </c>
      <c r="W36" s="59">
        <v>684096131</v>
      </c>
      <c r="X36" s="59">
        <v>-684091617</v>
      </c>
      <c r="Y36" s="60">
        <v>-100</v>
      </c>
      <c r="Z36" s="61">
        <v>2736384522</v>
      </c>
    </row>
    <row r="37" spans="1:26" ht="13.5">
      <c r="A37" s="57" t="s">
        <v>54</v>
      </c>
      <c r="B37" s="18">
        <v>495614130</v>
      </c>
      <c r="C37" s="18">
        <v>0</v>
      </c>
      <c r="D37" s="58">
        <v>97435813</v>
      </c>
      <c r="E37" s="59">
        <v>97435813</v>
      </c>
      <c r="F37" s="59">
        <v>105235322</v>
      </c>
      <c r="G37" s="59">
        <v>38561108</v>
      </c>
      <c r="H37" s="59">
        <v>19421</v>
      </c>
      <c r="I37" s="59">
        <v>19421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19421</v>
      </c>
      <c r="W37" s="59">
        <v>24358953</v>
      </c>
      <c r="X37" s="59">
        <v>-24339532</v>
      </c>
      <c r="Y37" s="60">
        <v>-99.92</v>
      </c>
      <c r="Z37" s="61">
        <v>97435813</v>
      </c>
    </row>
    <row r="38" spans="1:26" ht="13.5">
      <c r="A38" s="57" t="s">
        <v>55</v>
      </c>
      <c r="B38" s="18">
        <v>0</v>
      </c>
      <c r="C38" s="18">
        <v>0</v>
      </c>
      <c r="D38" s="58">
        <v>240732762</v>
      </c>
      <c r="E38" s="59">
        <v>240732762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60183191</v>
      </c>
      <c r="X38" s="59">
        <v>-60183191</v>
      </c>
      <c r="Y38" s="60">
        <v>-100</v>
      </c>
      <c r="Z38" s="61">
        <v>240732762</v>
      </c>
    </row>
    <row r="39" spans="1:26" ht="13.5">
      <c r="A39" s="57" t="s">
        <v>56</v>
      </c>
      <c r="B39" s="18">
        <v>2041865135</v>
      </c>
      <c r="C39" s="18">
        <v>0</v>
      </c>
      <c r="D39" s="58">
        <v>2489848389</v>
      </c>
      <c r="E39" s="59">
        <v>2489848389</v>
      </c>
      <c r="F39" s="59">
        <v>229317350</v>
      </c>
      <c r="G39" s="59">
        <v>69477782</v>
      </c>
      <c r="H39" s="59">
        <v>117191</v>
      </c>
      <c r="I39" s="59">
        <v>117191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117191</v>
      </c>
      <c r="W39" s="59">
        <v>622462097</v>
      </c>
      <c r="X39" s="59">
        <v>-622344906</v>
      </c>
      <c r="Y39" s="60">
        <v>-99.98</v>
      </c>
      <c r="Z39" s="61">
        <v>2489848389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58959550</v>
      </c>
      <c r="E42" s="59">
        <v>58959550</v>
      </c>
      <c r="F42" s="59">
        <v>43817673</v>
      </c>
      <c r="G42" s="59">
        <v>-16366396</v>
      </c>
      <c r="H42" s="59">
        <v>-8979634</v>
      </c>
      <c r="I42" s="59">
        <v>18471643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18471643</v>
      </c>
      <c r="W42" s="59">
        <v>40652412</v>
      </c>
      <c r="X42" s="59">
        <v>-22180769</v>
      </c>
      <c r="Y42" s="60">
        <v>-54.56</v>
      </c>
      <c r="Z42" s="61">
        <v>58959550</v>
      </c>
    </row>
    <row r="43" spans="1:26" ht="13.5">
      <c r="A43" s="57" t="s">
        <v>59</v>
      </c>
      <c r="B43" s="18">
        <v>0</v>
      </c>
      <c r="C43" s="18">
        <v>0</v>
      </c>
      <c r="D43" s="58">
        <v>-73475000</v>
      </c>
      <c r="E43" s="59">
        <v>-73475000</v>
      </c>
      <c r="F43" s="59">
        <v>0</v>
      </c>
      <c r="G43" s="59">
        <v>0</v>
      </c>
      <c r="H43" s="59">
        <v>-4194800</v>
      </c>
      <c r="I43" s="59">
        <v>-4194800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-4194800</v>
      </c>
      <c r="W43" s="59">
        <v>-22008333</v>
      </c>
      <c r="X43" s="59">
        <v>17813533</v>
      </c>
      <c r="Y43" s="60">
        <v>-80.94</v>
      </c>
      <c r="Z43" s="61">
        <v>-73475000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-5525450</v>
      </c>
      <c r="E45" s="99">
        <v>-5525450</v>
      </c>
      <c r="F45" s="99">
        <v>49059254</v>
      </c>
      <c r="G45" s="99">
        <v>32692858</v>
      </c>
      <c r="H45" s="99">
        <v>19518424</v>
      </c>
      <c r="I45" s="99">
        <v>19518424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19518424</v>
      </c>
      <c r="W45" s="99">
        <v>27634079</v>
      </c>
      <c r="X45" s="99">
        <v>-8115655</v>
      </c>
      <c r="Y45" s="100">
        <v>-29.37</v>
      </c>
      <c r="Z45" s="101">
        <v>-5525450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20619415</v>
      </c>
      <c r="C49" s="51">
        <v>0</v>
      </c>
      <c r="D49" s="128">
        <v>25835088</v>
      </c>
      <c r="E49" s="53">
        <v>9835435</v>
      </c>
      <c r="F49" s="53">
        <v>0</v>
      </c>
      <c r="G49" s="53">
        <v>0</v>
      </c>
      <c r="H49" s="53">
        <v>0</v>
      </c>
      <c r="I49" s="53">
        <v>178594374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234884312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27243574</v>
      </c>
      <c r="C51" s="51">
        <v>0</v>
      </c>
      <c r="D51" s="128">
        <v>12672904</v>
      </c>
      <c r="E51" s="53">
        <v>145361</v>
      </c>
      <c r="F51" s="53">
        <v>0</v>
      </c>
      <c r="G51" s="53">
        <v>0</v>
      </c>
      <c r="H51" s="53">
        <v>0</v>
      </c>
      <c r="I51" s="53">
        <v>17678083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966700</v>
      </c>
      <c r="W51" s="53">
        <v>11297978</v>
      </c>
      <c r="X51" s="53">
        <v>12836563</v>
      </c>
      <c r="Y51" s="53">
        <v>310955776</v>
      </c>
      <c r="Z51" s="129">
        <v>393796939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91.17853230351147</v>
      </c>
      <c r="E58" s="7">
        <f t="shared" si="6"/>
        <v>91.17853230351147</v>
      </c>
      <c r="F58" s="7">
        <f t="shared" si="6"/>
        <v>15.061910368353782</v>
      </c>
      <c r="G58" s="7">
        <f t="shared" si="6"/>
        <v>137.5034093143632</v>
      </c>
      <c r="H58" s="7">
        <f t="shared" si="6"/>
        <v>158.1308322970051</v>
      </c>
      <c r="I58" s="7">
        <f t="shared" si="6"/>
        <v>49.400309042113456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49.400309042113456</v>
      </c>
      <c r="W58" s="7">
        <f t="shared" si="6"/>
        <v>54.94009303236034</v>
      </c>
      <c r="X58" s="7">
        <f t="shared" si="6"/>
        <v>0</v>
      </c>
      <c r="Y58" s="7">
        <f t="shared" si="6"/>
        <v>0</v>
      </c>
      <c r="Z58" s="8">
        <f t="shared" si="6"/>
        <v>91.17853230351147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93.23152004241618</v>
      </c>
      <c r="E59" s="10">
        <f t="shared" si="7"/>
        <v>93.23152004241618</v>
      </c>
      <c r="F59" s="10">
        <f t="shared" si="7"/>
        <v>3.58641392711212</v>
      </c>
      <c r="G59" s="10">
        <f t="shared" si="7"/>
        <v>-43486.234425473005</v>
      </c>
      <c r="H59" s="10">
        <f t="shared" si="7"/>
        <v>-16449.59362730049</v>
      </c>
      <c r="I59" s="10">
        <f t="shared" si="7"/>
        <v>25.95645028208938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25.95645028208938</v>
      </c>
      <c r="W59" s="10">
        <f t="shared" si="7"/>
        <v>23.30776403765737</v>
      </c>
      <c r="X59" s="10">
        <f t="shared" si="7"/>
        <v>0</v>
      </c>
      <c r="Y59" s="10">
        <f t="shared" si="7"/>
        <v>0</v>
      </c>
      <c r="Z59" s="11">
        <f t="shared" si="7"/>
        <v>93.23152004241618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93.0541773677352</v>
      </c>
      <c r="E60" s="13">
        <f t="shared" si="7"/>
        <v>93.0541773677352</v>
      </c>
      <c r="F60" s="13">
        <f t="shared" si="7"/>
        <v>70.06828304686809</v>
      </c>
      <c r="G60" s="13">
        <f t="shared" si="7"/>
        <v>94.30059790059575</v>
      </c>
      <c r="H60" s="13">
        <f t="shared" si="7"/>
        <v>109.8358828550199</v>
      </c>
      <c r="I60" s="13">
        <f t="shared" si="7"/>
        <v>90.70105266544239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90.70105266544239</v>
      </c>
      <c r="W60" s="13">
        <f t="shared" si="7"/>
        <v>102.74879300337551</v>
      </c>
      <c r="X60" s="13">
        <f t="shared" si="7"/>
        <v>0</v>
      </c>
      <c r="Y60" s="13">
        <f t="shared" si="7"/>
        <v>0</v>
      </c>
      <c r="Z60" s="14">
        <f t="shared" si="7"/>
        <v>93.0541773677352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90.77517987924372</v>
      </c>
      <c r="E61" s="13">
        <f t="shared" si="7"/>
        <v>90.77517987924372</v>
      </c>
      <c r="F61" s="13">
        <f t="shared" si="7"/>
        <v>77.03008581100568</v>
      </c>
      <c r="G61" s="13">
        <f t="shared" si="7"/>
        <v>90.19550999564764</v>
      </c>
      <c r="H61" s="13">
        <f t="shared" si="7"/>
        <v>102.57755868614299</v>
      </c>
      <c r="I61" s="13">
        <f t="shared" si="7"/>
        <v>89.68253873792274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89.68253873792274</v>
      </c>
      <c r="W61" s="13">
        <f t="shared" si="7"/>
        <v>100.00085208132174</v>
      </c>
      <c r="X61" s="13">
        <f t="shared" si="7"/>
        <v>0</v>
      </c>
      <c r="Y61" s="13">
        <f t="shared" si="7"/>
        <v>0</v>
      </c>
      <c r="Z61" s="14">
        <f t="shared" si="7"/>
        <v>90.77517987924372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104.01443354251248</v>
      </c>
      <c r="E62" s="13">
        <f t="shared" si="7"/>
        <v>104.01443354251248</v>
      </c>
      <c r="F62" s="13">
        <f t="shared" si="7"/>
        <v>54.682562133131064</v>
      </c>
      <c r="G62" s="13">
        <f t="shared" si="7"/>
        <v>100.45502739753609</v>
      </c>
      <c r="H62" s="13">
        <f t="shared" si="7"/>
        <v>153.64594017258796</v>
      </c>
      <c r="I62" s="13">
        <f t="shared" si="7"/>
        <v>96.46758150307954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96.46758150307954</v>
      </c>
      <c r="W62" s="13">
        <f t="shared" si="7"/>
        <v>115.57159426558205</v>
      </c>
      <c r="X62" s="13">
        <f t="shared" si="7"/>
        <v>0</v>
      </c>
      <c r="Y62" s="13">
        <f t="shared" si="7"/>
        <v>0</v>
      </c>
      <c r="Z62" s="14">
        <f t="shared" si="7"/>
        <v>104.01443354251248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98.63038211936258</v>
      </c>
      <c r="E63" s="13">
        <f t="shared" si="7"/>
        <v>98.63038211936258</v>
      </c>
      <c r="F63" s="13">
        <f t="shared" si="7"/>
        <v>63.66058933087341</v>
      </c>
      <c r="G63" s="13">
        <f t="shared" si="7"/>
        <v>117.65296348528065</v>
      </c>
      <c r="H63" s="13">
        <f t="shared" si="7"/>
        <v>127.87389211449931</v>
      </c>
      <c r="I63" s="13">
        <f t="shared" si="7"/>
        <v>102.7599189213843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102.7599189213843</v>
      </c>
      <c r="W63" s="13">
        <f t="shared" si="7"/>
        <v>109.5892899127316</v>
      </c>
      <c r="X63" s="13">
        <f t="shared" si="7"/>
        <v>0</v>
      </c>
      <c r="Y63" s="13">
        <f t="shared" si="7"/>
        <v>0</v>
      </c>
      <c r="Z63" s="14">
        <f t="shared" si="7"/>
        <v>98.63038211936258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90.00000409988563</v>
      </c>
      <c r="E64" s="13">
        <f t="shared" si="7"/>
        <v>90.00000409988563</v>
      </c>
      <c r="F64" s="13">
        <f t="shared" si="7"/>
        <v>55.58190839031387</v>
      </c>
      <c r="G64" s="13">
        <f t="shared" si="7"/>
        <v>101.02039911242646</v>
      </c>
      <c r="H64" s="13">
        <f t="shared" si="7"/>
        <v>73.70343225549993</v>
      </c>
      <c r="I64" s="13">
        <f t="shared" si="7"/>
        <v>76.73002842270532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76.73002842270532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90.00000409988563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99.99656454195038</v>
      </c>
      <c r="E65" s="13">
        <f t="shared" si="7"/>
        <v>99.99656454195038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99.99656454195038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57.196297272234496</v>
      </c>
      <c r="E66" s="16">
        <f t="shared" si="7"/>
        <v>57.196297272234496</v>
      </c>
      <c r="F66" s="16">
        <f t="shared" si="7"/>
        <v>0</v>
      </c>
      <c r="G66" s="16">
        <f t="shared" si="7"/>
        <v>25.80609805230293</v>
      </c>
      <c r="H66" s="16">
        <f t="shared" si="7"/>
        <v>0</v>
      </c>
      <c r="I66" s="16">
        <f t="shared" si="7"/>
        <v>8.418801342762823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8.418801342762823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57.196297272234496</v>
      </c>
    </row>
    <row r="67" spans="1:26" ht="13.5" hidden="1">
      <c r="A67" s="40" t="s">
        <v>109</v>
      </c>
      <c r="B67" s="23">
        <v>268727048</v>
      </c>
      <c r="C67" s="23"/>
      <c r="D67" s="24">
        <v>325789551</v>
      </c>
      <c r="E67" s="25">
        <v>325789551</v>
      </c>
      <c r="F67" s="25">
        <v>107713541</v>
      </c>
      <c r="G67" s="25">
        <v>19762038</v>
      </c>
      <c r="H67" s="25">
        <v>18004270</v>
      </c>
      <c r="I67" s="25">
        <v>145479849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145479849</v>
      </c>
      <c r="W67" s="25">
        <v>148865405</v>
      </c>
      <c r="X67" s="25"/>
      <c r="Y67" s="24"/>
      <c r="Z67" s="26">
        <v>325789551</v>
      </c>
    </row>
    <row r="68" spans="1:26" ht="13.5" hidden="1">
      <c r="A68" s="36" t="s">
        <v>31</v>
      </c>
      <c r="B68" s="18">
        <v>92514074</v>
      </c>
      <c r="C68" s="18"/>
      <c r="D68" s="19">
        <v>89437570</v>
      </c>
      <c r="E68" s="20">
        <v>89437570</v>
      </c>
      <c r="F68" s="20">
        <v>87731842</v>
      </c>
      <c r="G68" s="20">
        <v>-21670</v>
      </c>
      <c r="H68" s="20">
        <v>-61889</v>
      </c>
      <c r="I68" s="20">
        <v>87648283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87648283</v>
      </c>
      <c r="W68" s="20">
        <v>89438000</v>
      </c>
      <c r="X68" s="20"/>
      <c r="Y68" s="19"/>
      <c r="Z68" s="22">
        <v>89437570</v>
      </c>
    </row>
    <row r="69" spans="1:26" ht="13.5" hidden="1">
      <c r="A69" s="37" t="s">
        <v>32</v>
      </c>
      <c r="B69" s="18">
        <v>176212974</v>
      </c>
      <c r="C69" s="18"/>
      <c r="D69" s="19">
        <v>218868330</v>
      </c>
      <c r="E69" s="20">
        <v>218868330</v>
      </c>
      <c r="F69" s="20">
        <v>18663637</v>
      </c>
      <c r="G69" s="20">
        <v>18460761</v>
      </c>
      <c r="H69" s="20">
        <v>16651947</v>
      </c>
      <c r="I69" s="20">
        <v>53776345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53776345</v>
      </c>
      <c r="W69" s="20">
        <v>55056492</v>
      </c>
      <c r="X69" s="20"/>
      <c r="Y69" s="19"/>
      <c r="Z69" s="22">
        <v>218868330</v>
      </c>
    </row>
    <row r="70" spans="1:26" ht="13.5" hidden="1">
      <c r="A70" s="38" t="s">
        <v>103</v>
      </c>
      <c r="B70" s="18">
        <v>115469401</v>
      </c>
      <c r="C70" s="18"/>
      <c r="D70" s="19">
        <v>157782101</v>
      </c>
      <c r="E70" s="20">
        <v>157782101</v>
      </c>
      <c r="F70" s="20">
        <v>12336646</v>
      </c>
      <c r="G70" s="20">
        <v>13045778</v>
      </c>
      <c r="H70" s="20">
        <v>11585614</v>
      </c>
      <c r="I70" s="20">
        <v>36968038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36968038</v>
      </c>
      <c r="W70" s="20">
        <v>39784935</v>
      </c>
      <c r="X70" s="20"/>
      <c r="Y70" s="19"/>
      <c r="Z70" s="22">
        <v>157782101</v>
      </c>
    </row>
    <row r="71" spans="1:26" ht="13.5" hidden="1">
      <c r="A71" s="38" t="s">
        <v>104</v>
      </c>
      <c r="B71" s="18">
        <v>35762868</v>
      </c>
      <c r="C71" s="18"/>
      <c r="D71" s="19">
        <v>30852024</v>
      </c>
      <c r="E71" s="20">
        <v>30852024</v>
      </c>
      <c r="F71" s="20">
        <v>3828513</v>
      </c>
      <c r="G71" s="20">
        <v>2930373</v>
      </c>
      <c r="H71" s="20">
        <v>2593460</v>
      </c>
      <c r="I71" s="20">
        <v>9352346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9352346</v>
      </c>
      <c r="W71" s="20">
        <v>7713006</v>
      </c>
      <c r="X71" s="20"/>
      <c r="Y71" s="19"/>
      <c r="Z71" s="22">
        <v>30852024</v>
      </c>
    </row>
    <row r="72" spans="1:26" ht="13.5" hidden="1">
      <c r="A72" s="38" t="s">
        <v>105</v>
      </c>
      <c r="B72" s="18">
        <v>11255930</v>
      </c>
      <c r="C72" s="18"/>
      <c r="D72" s="19">
        <v>13015017</v>
      </c>
      <c r="E72" s="20">
        <v>13015017</v>
      </c>
      <c r="F72" s="20">
        <v>1140412</v>
      </c>
      <c r="G72" s="20">
        <v>1131708</v>
      </c>
      <c r="H72" s="20">
        <v>1104356</v>
      </c>
      <c r="I72" s="20">
        <v>3376476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3376476</v>
      </c>
      <c r="W72" s="20">
        <v>3253755</v>
      </c>
      <c r="X72" s="20"/>
      <c r="Y72" s="19"/>
      <c r="Z72" s="22">
        <v>13015017</v>
      </c>
    </row>
    <row r="73" spans="1:26" ht="13.5" hidden="1">
      <c r="A73" s="38" t="s">
        <v>106</v>
      </c>
      <c r="B73" s="18">
        <v>13724775</v>
      </c>
      <c r="C73" s="18"/>
      <c r="D73" s="19">
        <v>17073647</v>
      </c>
      <c r="E73" s="20">
        <v>17073647</v>
      </c>
      <c r="F73" s="20">
        <v>1358066</v>
      </c>
      <c r="G73" s="20">
        <v>1352902</v>
      </c>
      <c r="H73" s="20">
        <v>1368517</v>
      </c>
      <c r="I73" s="20">
        <v>4079485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4079485</v>
      </c>
      <c r="W73" s="20">
        <v>4268412</v>
      </c>
      <c r="X73" s="20"/>
      <c r="Y73" s="19"/>
      <c r="Z73" s="22">
        <v>17073647</v>
      </c>
    </row>
    <row r="74" spans="1:26" ht="13.5" hidden="1">
      <c r="A74" s="38" t="s">
        <v>107</v>
      </c>
      <c r="B74" s="18"/>
      <c r="C74" s="18"/>
      <c r="D74" s="19">
        <v>145541</v>
      </c>
      <c r="E74" s="20">
        <v>145541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36384</v>
      </c>
      <c r="X74" s="20"/>
      <c r="Y74" s="19"/>
      <c r="Z74" s="22">
        <v>145541</v>
      </c>
    </row>
    <row r="75" spans="1:26" ht="13.5" hidden="1">
      <c r="A75" s="39" t="s">
        <v>108</v>
      </c>
      <c r="B75" s="27"/>
      <c r="C75" s="27"/>
      <c r="D75" s="28">
        <v>17483651</v>
      </c>
      <c r="E75" s="29">
        <v>17483651</v>
      </c>
      <c r="F75" s="29">
        <v>1318062</v>
      </c>
      <c r="G75" s="29">
        <v>1322947</v>
      </c>
      <c r="H75" s="29">
        <v>1414212</v>
      </c>
      <c r="I75" s="29">
        <v>4055221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4055221</v>
      </c>
      <c r="W75" s="29">
        <v>4370913</v>
      </c>
      <c r="X75" s="29"/>
      <c r="Y75" s="28"/>
      <c r="Z75" s="30">
        <v>17483651</v>
      </c>
    </row>
    <row r="76" spans="1:26" ht="13.5" hidden="1">
      <c r="A76" s="41" t="s">
        <v>110</v>
      </c>
      <c r="B76" s="31"/>
      <c r="C76" s="31"/>
      <c r="D76" s="32">
        <v>297050131</v>
      </c>
      <c r="E76" s="33">
        <v>297050131</v>
      </c>
      <c r="F76" s="33">
        <v>16223717</v>
      </c>
      <c r="G76" s="33">
        <v>27173476</v>
      </c>
      <c r="H76" s="33">
        <v>28470302</v>
      </c>
      <c r="I76" s="33">
        <v>71867495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71867495</v>
      </c>
      <c r="W76" s="33">
        <v>81786792</v>
      </c>
      <c r="X76" s="33"/>
      <c r="Y76" s="32"/>
      <c r="Z76" s="34">
        <v>297050131</v>
      </c>
    </row>
    <row r="77" spans="1:26" ht="13.5" hidden="1">
      <c r="A77" s="36" t="s">
        <v>31</v>
      </c>
      <c r="B77" s="18"/>
      <c r="C77" s="18"/>
      <c r="D77" s="19">
        <v>83384006</v>
      </c>
      <c r="E77" s="20">
        <v>83384006</v>
      </c>
      <c r="F77" s="20">
        <v>3146427</v>
      </c>
      <c r="G77" s="20">
        <v>9423467</v>
      </c>
      <c r="H77" s="20">
        <v>10180489</v>
      </c>
      <c r="I77" s="20">
        <v>22750383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22750383</v>
      </c>
      <c r="W77" s="20">
        <v>20845998</v>
      </c>
      <c r="X77" s="20"/>
      <c r="Y77" s="19"/>
      <c r="Z77" s="22">
        <v>83384006</v>
      </c>
    </row>
    <row r="78" spans="1:26" ht="13.5" hidden="1">
      <c r="A78" s="37" t="s">
        <v>32</v>
      </c>
      <c r="B78" s="18"/>
      <c r="C78" s="18"/>
      <c r="D78" s="19">
        <v>203666124</v>
      </c>
      <c r="E78" s="20">
        <v>203666124</v>
      </c>
      <c r="F78" s="20">
        <v>13077290</v>
      </c>
      <c r="G78" s="20">
        <v>17408608</v>
      </c>
      <c r="H78" s="20">
        <v>18289813</v>
      </c>
      <c r="I78" s="20">
        <v>48775711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48775711</v>
      </c>
      <c r="W78" s="20">
        <v>56569881</v>
      </c>
      <c r="X78" s="20"/>
      <c r="Y78" s="19"/>
      <c r="Z78" s="22">
        <v>203666124</v>
      </c>
    </row>
    <row r="79" spans="1:26" ht="13.5" hidden="1">
      <c r="A79" s="38" t="s">
        <v>103</v>
      </c>
      <c r="B79" s="18"/>
      <c r="C79" s="18"/>
      <c r="D79" s="19">
        <v>143226986</v>
      </c>
      <c r="E79" s="20">
        <v>143226986</v>
      </c>
      <c r="F79" s="20">
        <v>9502929</v>
      </c>
      <c r="G79" s="20">
        <v>11766706</v>
      </c>
      <c r="H79" s="20">
        <v>11884240</v>
      </c>
      <c r="I79" s="20">
        <v>33153875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33153875</v>
      </c>
      <c r="W79" s="20">
        <v>39785274</v>
      </c>
      <c r="X79" s="20"/>
      <c r="Y79" s="19"/>
      <c r="Z79" s="22">
        <v>143226986</v>
      </c>
    </row>
    <row r="80" spans="1:26" ht="13.5" hidden="1">
      <c r="A80" s="38" t="s">
        <v>104</v>
      </c>
      <c r="B80" s="18"/>
      <c r="C80" s="18"/>
      <c r="D80" s="19">
        <v>32090558</v>
      </c>
      <c r="E80" s="20">
        <v>32090558</v>
      </c>
      <c r="F80" s="20">
        <v>2093529</v>
      </c>
      <c r="G80" s="20">
        <v>2943707</v>
      </c>
      <c r="H80" s="20">
        <v>3984746</v>
      </c>
      <c r="I80" s="20">
        <v>9021982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9021982</v>
      </c>
      <c r="W80" s="20">
        <v>8914044</v>
      </c>
      <c r="X80" s="20"/>
      <c r="Y80" s="19"/>
      <c r="Z80" s="22">
        <v>32090558</v>
      </c>
    </row>
    <row r="81" spans="1:26" ht="13.5" hidden="1">
      <c r="A81" s="38" t="s">
        <v>105</v>
      </c>
      <c r="B81" s="18"/>
      <c r="C81" s="18"/>
      <c r="D81" s="19">
        <v>12836761</v>
      </c>
      <c r="E81" s="20">
        <v>12836761</v>
      </c>
      <c r="F81" s="20">
        <v>725993</v>
      </c>
      <c r="G81" s="20">
        <v>1331488</v>
      </c>
      <c r="H81" s="20">
        <v>1412183</v>
      </c>
      <c r="I81" s="20">
        <v>3469664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3469664</v>
      </c>
      <c r="W81" s="20">
        <v>3565767</v>
      </c>
      <c r="X81" s="20"/>
      <c r="Y81" s="19"/>
      <c r="Z81" s="22">
        <v>12836761</v>
      </c>
    </row>
    <row r="82" spans="1:26" ht="13.5" hidden="1">
      <c r="A82" s="38" t="s">
        <v>106</v>
      </c>
      <c r="B82" s="18"/>
      <c r="C82" s="18"/>
      <c r="D82" s="19">
        <v>15366283</v>
      </c>
      <c r="E82" s="20">
        <v>15366283</v>
      </c>
      <c r="F82" s="20">
        <v>754839</v>
      </c>
      <c r="G82" s="20">
        <v>1366707</v>
      </c>
      <c r="H82" s="20">
        <v>1008644</v>
      </c>
      <c r="I82" s="20">
        <v>3130190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3130190</v>
      </c>
      <c r="W82" s="20">
        <v>4268412</v>
      </c>
      <c r="X82" s="20"/>
      <c r="Y82" s="19"/>
      <c r="Z82" s="22">
        <v>15366283</v>
      </c>
    </row>
    <row r="83" spans="1:26" ht="13.5" hidden="1">
      <c r="A83" s="38" t="s">
        <v>107</v>
      </c>
      <c r="B83" s="18"/>
      <c r="C83" s="18"/>
      <c r="D83" s="19">
        <v>145536</v>
      </c>
      <c r="E83" s="20">
        <v>145536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36384</v>
      </c>
      <c r="X83" s="20"/>
      <c r="Y83" s="19"/>
      <c r="Z83" s="22">
        <v>145536</v>
      </c>
    </row>
    <row r="84" spans="1:26" ht="13.5" hidden="1">
      <c r="A84" s="39" t="s">
        <v>108</v>
      </c>
      <c r="B84" s="27"/>
      <c r="C84" s="27"/>
      <c r="D84" s="28">
        <v>10000001</v>
      </c>
      <c r="E84" s="29">
        <v>10000001</v>
      </c>
      <c r="F84" s="29"/>
      <c r="G84" s="29">
        <v>341401</v>
      </c>
      <c r="H84" s="29"/>
      <c r="I84" s="29">
        <v>341401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341401</v>
      </c>
      <c r="W84" s="29">
        <v>4370913</v>
      </c>
      <c r="X84" s="29"/>
      <c r="Y84" s="28"/>
      <c r="Z84" s="30">
        <v>10000001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107043649</v>
      </c>
      <c r="C5" s="18">
        <v>0</v>
      </c>
      <c r="D5" s="58">
        <v>117928960</v>
      </c>
      <c r="E5" s="59">
        <v>117928960</v>
      </c>
      <c r="F5" s="59">
        <v>8370729</v>
      </c>
      <c r="G5" s="59">
        <v>10066433</v>
      </c>
      <c r="H5" s="59">
        <v>10215703</v>
      </c>
      <c r="I5" s="59">
        <v>28652865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28652865</v>
      </c>
      <c r="W5" s="59">
        <v>31840819</v>
      </c>
      <c r="X5" s="59">
        <v>-3187954</v>
      </c>
      <c r="Y5" s="60">
        <v>-10.01</v>
      </c>
      <c r="Z5" s="61">
        <v>117928960</v>
      </c>
    </row>
    <row r="6" spans="1:26" ht="13.5">
      <c r="A6" s="57" t="s">
        <v>32</v>
      </c>
      <c r="B6" s="18">
        <v>105243043</v>
      </c>
      <c r="C6" s="18">
        <v>0</v>
      </c>
      <c r="D6" s="58">
        <v>116565872</v>
      </c>
      <c r="E6" s="59">
        <v>116565872</v>
      </c>
      <c r="F6" s="59">
        <v>9068106</v>
      </c>
      <c r="G6" s="59">
        <v>8570237</v>
      </c>
      <c r="H6" s="59">
        <v>10102457</v>
      </c>
      <c r="I6" s="59">
        <v>27740800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27740800</v>
      </c>
      <c r="W6" s="59">
        <v>27132781</v>
      </c>
      <c r="X6" s="59">
        <v>608019</v>
      </c>
      <c r="Y6" s="60">
        <v>2.24</v>
      </c>
      <c r="Z6" s="61">
        <v>116565872</v>
      </c>
    </row>
    <row r="7" spans="1:26" ht="13.5">
      <c r="A7" s="57" t="s">
        <v>33</v>
      </c>
      <c r="B7" s="18">
        <v>7002653</v>
      </c>
      <c r="C7" s="18">
        <v>0</v>
      </c>
      <c r="D7" s="58">
        <v>4310174</v>
      </c>
      <c r="E7" s="59">
        <v>4310174</v>
      </c>
      <c r="F7" s="59">
        <v>49431</v>
      </c>
      <c r="G7" s="59">
        <v>376561</v>
      </c>
      <c r="H7" s="59">
        <v>301893</v>
      </c>
      <c r="I7" s="59">
        <v>727885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727885</v>
      </c>
      <c r="W7" s="59"/>
      <c r="X7" s="59">
        <v>727885</v>
      </c>
      <c r="Y7" s="60">
        <v>0</v>
      </c>
      <c r="Z7" s="61">
        <v>4310174</v>
      </c>
    </row>
    <row r="8" spans="1:26" ht="13.5">
      <c r="A8" s="57" t="s">
        <v>34</v>
      </c>
      <c r="B8" s="18">
        <v>438983009</v>
      </c>
      <c r="C8" s="18">
        <v>0</v>
      </c>
      <c r="D8" s="58">
        <v>460207165</v>
      </c>
      <c r="E8" s="59">
        <v>460207165</v>
      </c>
      <c r="F8" s="59">
        <v>186537000</v>
      </c>
      <c r="G8" s="59">
        <v>0</v>
      </c>
      <c r="H8" s="59">
        <v>0</v>
      </c>
      <c r="I8" s="59">
        <v>186537000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186537000</v>
      </c>
      <c r="W8" s="59">
        <v>185057866</v>
      </c>
      <c r="X8" s="59">
        <v>1479134</v>
      </c>
      <c r="Y8" s="60">
        <v>0.8</v>
      </c>
      <c r="Z8" s="61">
        <v>460207165</v>
      </c>
    </row>
    <row r="9" spans="1:26" ht="13.5">
      <c r="A9" s="57" t="s">
        <v>35</v>
      </c>
      <c r="B9" s="18">
        <v>90596133</v>
      </c>
      <c r="C9" s="18">
        <v>0</v>
      </c>
      <c r="D9" s="58">
        <v>44117669</v>
      </c>
      <c r="E9" s="59">
        <v>44117669</v>
      </c>
      <c r="F9" s="59">
        <v>4335482</v>
      </c>
      <c r="G9" s="59">
        <v>3764281</v>
      </c>
      <c r="H9" s="59">
        <v>2272381</v>
      </c>
      <c r="I9" s="59">
        <v>10372144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10372144</v>
      </c>
      <c r="W9" s="59">
        <v>13669620</v>
      </c>
      <c r="X9" s="59">
        <v>-3297476</v>
      </c>
      <c r="Y9" s="60">
        <v>-24.12</v>
      </c>
      <c r="Z9" s="61">
        <v>44117669</v>
      </c>
    </row>
    <row r="10" spans="1:26" ht="25.5">
      <c r="A10" s="62" t="s">
        <v>95</v>
      </c>
      <c r="B10" s="63">
        <f>SUM(B5:B9)</f>
        <v>748868487</v>
      </c>
      <c r="C10" s="63">
        <f>SUM(C5:C9)</f>
        <v>0</v>
      </c>
      <c r="D10" s="64">
        <f aca="true" t="shared" si="0" ref="D10:Z10">SUM(D5:D9)</f>
        <v>743129840</v>
      </c>
      <c r="E10" s="65">
        <f t="shared" si="0"/>
        <v>743129840</v>
      </c>
      <c r="F10" s="65">
        <f t="shared" si="0"/>
        <v>208360748</v>
      </c>
      <c r="G10" s="65">
        <f t="shared" si="0"/>
        <v>22777512</v>
      </c>
      <c r="H10" s="65">
        <f t="shared" si="0"/>
        <v>22892434</v>
      </c>
      <c r="I10" s="65">
        <f t="shared" si="0"/>
        <v>254030694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254030694</v>
      </c>
      <c r="W10" s="65">
        <f t="shared" si="0"/>
        <v>257701086</v>
      </c>
      <c r="X10" s="65">
        <f t="shared" si="0"/>
        <v>-3670392</v>
      </c>
      <c r="Y10" s="66">
        <f>+IF(W10&lt;&gt;0,(X10/W10)*100,0)</f>
        <v>-1.4242827055839415</v>
      </c>
      <c r="Z10" s="67">
        <f t="shared" si="0"/>
        <v>743129840</v>
      </c>
    </row>
    <row r="11" spans="1:26" ht="13.5">
      <c r="A11" s="57" t="s">
        <v>36</v>
      </c>
      <c r="B11" s="18">
        <v>288629512</v>
      </c>
      <c r="C11" s="18">
        <v>0</v>
      </c>
      <c r="D11" s="58">
        <v>287455314</v>
      </c>
      <c r="E11" s="59">
        <v>287455314</v>
      </c>
      <c r="F11" s="59">
        <v>23714243</v>
      </c>
      <c r="G11" s="59">
        <v>23825230</v>
      </c>
      <c r="H11" s="59">
        <v>23502819</v>
      </c>
      <c r="I11" s="59">
        <v>71042292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71042292</v>
      </c>
      <c r="W11" s="59">
        <v>68191428</v>
      </c>
      <c r="X11" s="59">
        <v>2850864</v>
      </c>
      <c r="Y11" s="60">
        <v>4.18</v>
      </c>
      <c r="Z11" s="61">
        <v>287455314</v>
      </c>
    </row>
    <row r="12" spans="1:26" ht="13.5">
      <c r="A12" s="57" t="s">
        <v>37</v>
      </c>
      <c r="B12" s="18">
        <v>21329483</v>
      </c>
      <c r="C12" s="18">
        <v>0</v>
      </c>
      <c r="D12" s="58">
        <v>24298639</v>
      </c>
      <c r="E12" s="59">
        <v>24298639</v>
      </c>
      <c r="F12" s="59">
        <v>2294507</v>
      </c>
      <c r="G12" s="59">
        <v>2495488</v>
      </c>
      <c r="H12" s="59">
        <v>2181118</v>
      </c>
      <c r="I12" s="59">
        <v>6971113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6971113</v>
      </c>
      <c r="W12" s="59">
        <v>6074661</v>
      </c>
      <c r="X12" s="59">
        <v>896452</v>
      </c>
      <c r="Y12" s="60">
        <v>14.76</v>
      </c>
      <c r="Z12" s="61">
        <v>24298639</v>
      </c>
    </row>
    <row r="13" spans="1:26" ht="13.5">
      <c r="A13" s="57" t="s">
        <v>96</v>
      </c>
      <c r="B13" s="18">
        <v>63805399</v>
      </c>
      <c r="C13" s="18">
        <v>0</v>
      </c>
      <c r="D13" s="58">
        <v>69067809</v>
      </c>
      <c r="E13" s="59">
        <v>69067809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17266953</v>
      </c>
      <c r="X13" s="59">
        <v>-17266953</v>
      </c>
      <c r="Y13" s="60">
        <v>-100</v>
      </c>
      <c r="Z13" s="61">
        <v>69067809</v>
      </c>
    </row>
    <row r="14" spans="1:26" ht="13.5">
      <c r="A14" s="57" t="s">
        <v>38</v>
      </c>
      <c r="B14" s="18">
        <v>8387914</v>
      </c>
      <c r="C14" s="18">
        <v>0</v>
      </c>
      <c r="D14" s="58">
        <v>469251</v>
      </c>
      <c r="E14" s="59">
        <v>469251</v>
      </c>
      <c r="F14" s="59">
        <v>8925</v>
      </c>
      <c r="G14" s="59">
        <v>41660</v>
      </c>
      <c r="H14" s="59">
        <v>251015</v>
      </c>
      <c r="I14" s="59">
        <v>301600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301600</v>
      </c>
      <c r="W14" s="59">
        <v>117312</v>
      </c>
      <c r="X14" s="59">
        <v>184288</v>
      </c>
      <c r="Y14" s="60">
        <v>157.09</v>
      </c>
      <c r="Z14" s="61">
        <v>469251</v>
      </c>
    </row>
    <row r="15" spans="1:26" ht="13.5">
      <c r="A15" s="57" t="s">
        <v>39</v>
      </c>
      <c r="B15" s="18">
        <v>86186738</v>
      </c>
      <c r="C15" s="18">
        <v>0</v>
      </c>
      <c r="D15" s="58">
        <v>90417033</v>
      </c>
      <c r="E15" s="59">
        <v>90417033</v>
      </c>
      <c r="F15" s="59">
        <v>26110</v>
      </c>
      <c r="G15" s="59">
        <v>11024048</v>
      </c>
      <c r="H15" s="59">
        <v>12333484</v>
      </c>
      <c r="I15" s="59">
        <v>23383642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23383642</v>
      </c>
      <c r="W15" s="59">
        <v>22604259</v>
      </c>
      <c r="X15" s="59">
        <v>779383</v>
      </c>
      <c r="Y15" s="60">
        <v>3.45</v>
      </c>
      <c r="Z15" s="61">
        <v>90417033</v>
      </c>
    </row>
    <row r="16" spans="1:26" ht="13.5">
      <c r="A16" s="68" t="s">
        <v>40</v>
      </c>
      <c r="B16" s="18">
        <v>0</v>
      </c>
      <c r="C16" s="18">
        <v>0</v>
      </c>
      <c r="D16" s="58">
        <v>234625</v>
      </c>
      <c r="E16" s="59">
        <v>234625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234625</v>
      </c>
    </row>
    <row r="17" spans="1:26" ht="13.5">
      <c r="A17" s="57" t="s">
        <v>41</v>
      </c>
      <c r="B17" s="18">
        <v>268980636</v>
      </c>
      <c r="C17" s="18">
        <v>0</v>
      </c>
      <c r="D17" s="58">
        <v>238001778</v>
      </c>
      <c r="E17" s="59">
        <v>238001778</v>
      </c>
      <c r="F17" s="59">
        <v>4796883</v>
      </c>
      <c r="G17" s="59">
        <v>13133830</v>
      </c>
      <c r="H17" s="59">
        <v>19952711</v>
      </c>
      <c r="I17" s="59">
        <v>37883424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37883424</v>
      </c>
      <c r="W17" s="59">
        <v>59500443</v>
      </c>
      <c r="X17" s="59">
        <v>-21617019</v>
      </c>
      <c r="Y17" s="60">
        <v>-36.33</v>
      </c>
      <c r="Z17" s="61">
        <v>238001778</v>
      </c>
    </row>
    <row r="18" spans="1:26" ht="13.5">
      <c r="A18" s="69" t="s">
        <v>42</v>
      </c>
      <c r="B18" s="70">
        <f>SUM(B11:B17)</f>
        <v>737319682</v>
      </c>
      <c r="C18" s="70">
        <f>SUM(C11:C17)</f>
        <v>0</v>
      </c>
      <c r="D18" s="71">
        <f aca="true" t="shared" si="1" ref="D18:Z18">SUM(D11:D17)</f>
        <v>709944449</v>
      </c>
      <c r="E18" s="72">
        <f t="shared" si="1"/>
        <v>709944449</v>
      </c>
      <c r="F18" s="72">
        <f t="shared" si="1"/>
        <v>30840668</v>
      </c>
      <c r="G18" s="72">
        <f t="shared" si="1"/>
        <v>50520256</v>
      </c>
      <c r="H18" s="72">
        <f t="shared" si="1"/>
        <v>58221147</v>
      </c>
      <c r="I18" s="72">
        <f t="shared" si="1"/>
        <v>139582071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139582071</v>
      </c>
      <c r="W18" s="72">
        <f t="shared" si="1"/>
        <v>173755056</v>
      </c>
      <c r="X18" s="72">
        <f t="shared" si="1"/>
        <v>-34172985</v>
      </c>
      <c r="Y18" s="66">
        <f>+IF(W18&lt;&gt;0,(X18/W18)*100,0)</f>
        <v>-19.667332730737918</v>
      </c>
      <c r="Z18" s="73">
        <f t="shared" si="1"/>
        <v>709944449</v>
      </c>
    </row>
    <row r="19" spans="1:26" ht="13.5">
      <c r="A19" s="69" t="s">
        <v>43</v>
      </c>
      <c r="B19" s="74">
        <f>+B10-B18</f>
        <v>11548805</v>
      </c>
      <c r="C19" s="74">
        <f>+C10-C18</f>
        <v>0</v>
      </c>
      <c r="D19" s="75">
        <f aca="true" t="shared" si="2" ref="D19:Z19">+D10-D18</f>
        <v>33185391</v>
      </c>
      <c r="E19" s="76">
        <f t="shared" si="2"/>
        <v>33185391</v>
      </c>
      <c r="F19" s="76">
        <f t="shared" si="2"/>
        <v>177520080</v>
      </c>
      <c r="G19" s="76">
        <f t="shared" si="2"/>
        <v>-27742744</v>
      </c>
      <c r="H19" s="76">
        <f t="shared" si="2"/>
        <v>-35328713</v>
      </c>
      <c r="I19" s="76">
        <f t="shared" si="2"/>
        <v>114448623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114448623</v>
      </c>
      <c r="W19" s="76">
        <f>IF(E10=E18,0,W10-W18)</f>
        <v>83946030</v>
      </c>
      <c r="X19" s="76">
        <f t="shared" si="2"/>
        <v>30502593</v>
      </c>
      <c r="Y19" s="77">
        <f>+IF(W19&lt;&gt;0,(X19/W19)*100,0)</f>
        <v>36.335956566379615</v>
      </c>
      <c r="Z19" s="78">
        <f t="shared" si="2"/>
        <v>33185391</v>
      </c>
    </row>
    <row r="20" spans="1:26" ht="13.5">
      <c r="A20" s="57" t="s">
        <v>44</v>
      </c>
      <c r="B20" s="18">
        <v>298915928</v>
      </c>
      <c r="C20" s="18">
        <v>0</v>
      </c>
      <c r="D20" s="58">
        <v>324570835</v>
      </c>
      <c r="E20" s="59">
        <v>324570835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129828334</v>
      </c>
      <c r="X20" s="59">
        <v>-129828334</v>
      </c>
      <c r="Y20" s="60">
        <v>-100</v>
      </c>
      <c r="Z20" s="61">
        <v>324570835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310464733</v>
      </c>
      <c r="C22" s="85">
        <f>SUM(C19:C21)</f>
        <v>0</v>
      </c>
      <c r="D22" s="86">
        <f aca="true" t="shared" si="3" ref="D22:Z22">SUM(D19:D21)</f>
        <v>357756226</v>
      </c>
      <c r="E22" s="87">
        <f t="shared" si="3"/>
        <v>357756226</v>
      </c>
      <c r="F22" s="87">
        <f t="shared" si="3"/>
        <v>177520080</v>
      </c>
      <c r="G22" s="87">
        <f t="shared" si="3"/>
        <v>-27742744</v>
      </c>
      <c r="H22" s="87">
        <f t="shared" si="3"/>
        <v>-35328713</v>
      </c>
      <c r="I22" s="87">
        <f t="shared" si="3"/>
        <v>114448623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114448623</v>
      </c>
      <c r="W22" s="87">
        <f t="shared" si="3"/>
        <v>213774364</v>
      </c>
      <c r="X22" s="87">
        <f t="shared" si="3"/>
        <v>-99325741</v>
      </c>
      <c r="Y22" s="88">
        <f>+IF(W22&lt;&gt;0,(X22/W22)*100,0)</f>
        <v>-46.46288691566403</v>
      </c>
      <c r="Z22" s="89">
        <f t="shared" si="3"/>
        <v>357756226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310464733</v>
      </c>
      <c r="C24" s="74">
        <f>SUM(C22:C23)</f>
        <v>0</v>
      </c>
      <c r="D24" s="75">
        <f aca="true" t="shared" si="4" ref="D24:Z24">SUM(D22:D23)</f>
        <v>357756226</v>
      </c>
      <c r="E24" s="76">
        <f t="shared" si="4"/>
        <v>357756226</v>
      </c>
      <c r="F24" s="76">
        <f t="shared" si="4"/>
        <v>177520080</v>
      </c>
      <c r="G24" s="76">
        <f t="shared" si="4"/>
        <v>-27742744</v>
      </c>
      <c r="H24" s="76">
        <f t="shared" si="4"/>
        <v>-35328713</v>
      </c>
      <c r="I24" s="76">
        <f t="shared" si="4"/>
        <v>114448623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114448623</v>
      </c>
      <c r="W24" s="76">
        <f t="shared" si="4"/>
        <v>213774364</v>
      </c>
      <c r="X24" s="76">
        <f t="shared" si="4"/>
        <v>-99325741</v>
      </c>
      <c r="Y24" s="77">
        <f>+IF(W24&lt;&gt;0,(X24/W24)*100,0)</f>
        <v>-46.46288691566403</v>
      </c>
      <c r="Z24" s="78">
        <f t="shared" si="4"/>
        <v>357756226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259999038</v>
      </c>
      <c r="C27" s="21">
        <v>0</v>
      </c>
      <c r="D27" s="98">
        <v>354404836</v>
      </c>
      <c r="E27" s="99">
        <v>354404836</v>
      </c>
      <c r="F27" s="99">
        <v>28042198</v>
      </c>
      <c r="G27" s="99">
        <v>32980564</v>
      </c>
      <c r="H27" s="99">
        <v>32541160</v>
      </c>
      <c r="I27" s="99">
        <v>93563922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93563922</v>
      </c>
      <c r="W27" s="99">
        <v>88601209</v>
      </c>
      <c r="X27" s="99">
        <v>4962713</v>
      </c>
      <c r="Y27" s="100">
        <v>5.6</v>
      </c>
      <c r="Z27" s="101">
        <v>354404836</v>
      </c>
    </row>
    <row r="28" spans="1:26" ht="13.5">
      <c r="A28" s="102" t="s">
        <v>44</v>
      </c>
      <c r="B28" s="18">
        <v>242747172</v>
      </c>
      <c r="C28" s="18">
        <v>0</v>
      </c>
      <c r="D28" s="58">
        <v>324570836</v>
      </c>
      <c r="E28" s="59">
        <v>324570836</v>
      </c>
      <c r="F28" s="59">
        <v>28042198</v>
      </c>
      <c r="G28" s="59">
        <v>30173955</v>
      </c>
      <c r="H28" s="59">
        <v>31417561</v>
      </c>
      <c r="I28" s="59">
        <v>89633714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89633714</v>
      </c>
      <c r="W28" s="59">
        <v>81142709</v>
      </c>
      <c r="X28" s="59">
        <v>8491005</v>
      </c>
      <c r="Y28" s="60">
        <v>10.46</v>
      </c>
      <c r="Z28" s="61">
        <v>324570836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17251866</v>
      </c>
      <c r="C31" s="18">
        <v>0</v>
      </c>
      <c r="D31" s="58">
        <v>29834000</v>
      </c>
      <c r="E31" s="59">
        <v>29834000</v>
      </c>
      <c r="F31" s="59">
        <v>0</v>
      </c>
      <c r="G31" s="59">
        <v>2806609</v>
      </c>
      <c r="H31" s="59">
        <v>1123599</v>
      </c>
      <c r="I31" s="59">
        <v>3930208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3930208</v>
      </c>
      <c r="W31" s="59">
        <v>7458500</v>
      </c>
      <c r="X31" s="59">
        <v>-3528292</v>
      </c>
      <c r="Y31" s="60">
        <v>-47.31</v>
      </c>
      <c r="Z31" s="61">
        <v>29834000</v>
      </c>
    </row>
    <row r="32" spans="1:26" ht="13.5">
      <c r="A32" s="69" t="s">
        <v>50</v>
      </c>
      <c r="B32" s="21">
        <f>SUM(B28:B31)</f>
        <v>259999038</v>
      </c>
      <c r="C32" s="21">
        <f>SUM(C28:C31)</f>
        <v>0</v>
      </c>
      <c r="D32" s="98">
        <f aca="true" t="shared" si="5" ref="D32:Z32">SUM(D28:D31)</f>
        <v>354404836</v>
      </c>
      <c r="E32" s="99">
        <f t="shared" si="5"/>
        <v>354404836</v>
      </c>
      <c r="F32" s="99">
        <f t="shared" si="5"/>
        <v>28042198</v>
      </c>
      <c r="G32" s="99">
        <f t="shared" si="5"/>
        <v>32980564</v>
      </c>
      <c r="H32" s="99">
        <f t="shared" si="5"/>
        <v>32541160</v>
      </c>
      <c r="I32" s="99">
        <f t="shared" si="5"/>
        <v>93563922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93563922</v>
      </c>
      <c r="W32" s="99">
        <f t="shared" si="5"/>
        <v>88601209</v>
      </c>
      <c r="X32" s="99">
        <f t="shared" si="5"/>
        <v>4962713</v>
      </c>
      <c r="Y32" s="100">
        <f>+IF(W32&lt;&gt;0,(X32/W32)*100,0)</f>
        <v>5.601179776226304</v>
      </c>
      <c r="Z32" s="101">
        <f t="shared" si="5"/>
        <v>354404836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299313736</v>
      </c>
      <c r="C35" s="18">
        <v>0</v>
      </c>
      <c r="D35" s="58">
        <v>318184574</v>
      </c>
      <c r="E35" s="59">
        <v>318184574</v>
      </c>
      <c r="F35" s="59">
        <v>443885753</v>
      </c>
      <c r="G35" s="59">
        <v>388183190</v>
      </c>
      <c r="H35" s="59">
        <v>368343655</v>
      </c>
      <c r="I35" s="59">
        <v>368343655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368343655</v>
      </c>
      <c r="W35" s="59">
        <v>79546144</v>
      </c>
      <c r="X35" s="59">
        <v>288797511</v>
      </c>
      <c r="Y35" s="60">
        <v>363.06</v>
      </c>
      <c r="Z35" s="61">
        <v>318184574</v>
      </c>
    </row>
    <row r="36" spans="1:26" ht="13.5">
      <c r="A36" s="57" t="s">
        <v>53</v>
      </c>
      <c r="B36" s="18">
        <v>1571208719</v>
      </c>
      <c r="C36" s="18">
        <v>0</v>
      </c>
      <c r="D36" s="58">
        <v>2396553130</v>
      </c>
      <c r="E36" s="59">
        <v>2396553130</v>
      </c>
      <c r="F36" s="59">
        <v>2014881830</v>
      </c>
      <c r="G36" s="59">
        <v>1632149578</v>
      </c>
      <c r="H36" s="59">
        <v>1664690738</v>
      </c>
      <c r="I36" s="59">
        <v>1664690738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1664690738</v>
      </c>
      <c r="W36" s="59">
        <v>599138283</v>
      </c>
      <c r="X36" s="59">
        <v>1065552455</v>
      </c>
      <c r="Y36" s="60">
        <v>177.85</v>
      </c>
      <c r="Z36" s="61">
        <v>2396553130</v>
      </c>
    </row>
    <row r="37" spans="1:26" ht="13.5">
      <c r="A37" s="57" t="s">
        <v>54</v>
      </c>
      <c r="B37" s="18">
        <v>272215331</v>
      </c>
      <c r="C37" s="18">
        <v>0</v>
      </c>
      <c r="D37" s="58">
        <v>138365006</v>
      </c>
      <c r="E37" s="59">
        <v>138365006</v>
      </c>
      <c r="F37" s="59">
        <v>346628980</v>
      </c>
      <c r="G37" s="59">
        <v>310329375</v>
      </c>
      <c r="H37" s="59">
        <v>358650301</v>
      </c>
      <c r="I37" s="59">
        <v>358650301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358650301</v>
      </c>
      <c r="W37" s="59">
        <v>34591252</v>
      </c>
      <c r="X37" s="59">
        <v>324059049</v>
      </c>
      <c r="Y37" s="60">
        <v>936.82</v>
      </c>
      <c r="Z37" s="61">
        <v>138365006</v>
      </c>
    </row>
    <row r="38" spans="1:26" ht="13.5">
      <c r="A38" s="57" t="s">
        <v>55</v>
      </c>
      <c r="B38" s="18">
        <v>39673529</v>
      </c>
      <c r="C38" s="18">
        <v>0</v>
      </c>
      <c r="D38" s="58">
        <v>60054457</v>
      </c>
      <c r="E38" s="59">
        <v>60054457</v>
      </c>
      <c r="F38" s="59">
        <v>1592460</v>
      </c>
      <c r="G38" s="59">
        <v>1592460</v>
      </c>
      <c r="H38" s="59">
        <v>1301876</v>
      </c>
      <c r="I38" s="59">
        <v>1301876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1301876</v>
      </c>
      <c r="W38" s="59">
        <v>15013614</v>
      </c>
      <c r="X38" s="59">
        <v>-13711738</v>
      </c>
      <c r="Y38" s="60">
        <v>-91.33</v>
      </c>
      <c r="Z38" s="61">
        <v>60054457</v>
      </c>
    </row>
    <row r="39" spans="1:26" ht="13.5">
      <c r="A39" s="57" t="s">
        <v>56</v>
      </c>
      <c r="B39" s="18">
        <v>1558633595</v>
      </c>
      <c r="C39" s="18">
        <v>0</v>
      </c>
      <c r="D39" s="58">
        <v>2516318243</v>
      </c>
      <c r="E39" s="59">
        <v>2516318243</v>
      </c>
      <c r="F39" s="59">
        <v>2110546142</v>
      </c>
      <c r="G39" s="59">
        <v>1708410934</v>
      </c>
      <c r="H39" s="59">
        <v>1673082217</v>
      </c>
      <c r="I39" s="59">
        <v>1673082217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1673082217</v>
      </c>
      <c r="W39" s="59">
        <v>629079561</v>
      </c>
      <c r="X39" s="59">
        <v>1044002656</v>
      </c>
      <c r="Y39" s="60">
        <v>165.96</v>
      </c>
      <c r="Z39" s="61">
        <v>2516318243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287130700</v>
      </c>
      <c r="C42" s="18">
        <v>0</v>
      </c>
      <c r="D42" s="58">
        <v>374799522</v>
      </c>
      <c r="E42" s="59">
        <v>374799522</v>
      </c>
      <c r="F42" s="59">
        <v>163311423</v>
      </c>
      <c r="G42" s="59">
        <v>-32286900</v>
      </c>
      <c r="H42" s="59">
        <v>20174724</v>
      </c>
      <c r="I42" s="59">
        <v>151199247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151199247</v>
      </c>
      <c r="W42" s="59">
        <v>215807551</v>
      </c>
      <c r="X42" s="59">
        <v>-64608304</v>
      </c>
      <c r="Y42" s="60">
        <v>-29.94</v>
      </c>
      <c r="Z42" s="61">
        <v>374799522</v>
      </c>
    </row>
    <row r="43" spans="1:26" ht="13.5">
      <c r="A43" s="57" t="s">
        <v>59</v>
      </c>
      <c r="B43" s="18">
        <v>-259649167</v>
      </c>
      <c r="C43" s="18">
        <v>0</v>
      </c>
      <c r="D43" s="58">
        <v>-354404832</v>
      </c>
      <c r="E43" s="59">
        <v>-354404832</v>
      </c>
      <c r="F43" s="59">
        <v>-31968105</v>
      </c>
      <c r="G43" s="59">
        <v>-32980564</v>
      </c>
      <c r="H43" s="59">
        <v>-32541160</v>
      </c>
      <c r="I43" s="59">
        <v>-97489829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-97489829</v>
      </c>
      <c r="W43" s="59">
        <v>-88601208</v>
      </c>
      <c r="X43" s="59">
        <v>-8888621</v>
      </c>
      <c r="Y43" s="60">
        <v>10.03</v>
      </c>
      <c r="Z43" s="61">
        <v>-354404832</v>
      </c>
    </row>
    <row r="44" spans="1:26" ht="13.5">
      <c r="A44" s="57" t="s">
        <v>60</v>
      </c>
      <c r="B44" s="18">
        <v>-516258</v>
      </c>
      <c r="C44" s="18">
        <v>0</v>
      </c>
      <c r="D44" s="58">
        <v>-291296</v>
      </c>
      <c r="E44" s="59">
        <v>-291296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-72824</v>
      </c>
      <c r="X44" s="59">
        <v>72824</v>
      </c>
      <c r="Y44" s="60">
        <v>-100</v>
      </c>
      <c r="Z44" s="61">
        <v>-291296</v>
      </c>
    </row>
    <row r="45" spans="1:26" ht="13.5">
      <c r="A45" s="69" t="s">
        <v>61</v>
      </c>
      <c r="B45" s="21">
        <v>65079611</v>
      </c>
      <c r="C45" s="21">
        <v>0</v>
      </c>
      <c r="D45" s="98">
        <v>74979999</v>
      </c>
      <c r="E45" s="99">
        <v>74979999</v>
      </c>
      <c r="F45" s="99">
        <v>189552447</v>
      </c>
      <c r="G45" s="99">
        <v>124284983</v>
      </c>
      <c r="H45" s="99">
        <v>111918547</v>
      </c>
      <c r="I45" s="99">
        <v>111918547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111918547</v>
      </c>
      <c r="W45" s="99">
        <v>182010124</v>
      </c>
      <c r="X45" s="99">
        <v>-70091577</v>
      </c>
      <c r="Y45" s="100">
        <v>-38.51</v>
      </c>
      <c r="Z45" s="101">
        <v>74979999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18136820</v>
      </c>
      <c r="C49" s="51">
        <v>0</v>
      </c>
      <c r="D49" s="128">
        <v>8091970</v>
      </c>
      <c r="E49" s="53">
        <v>7686637</v>
      </c>
      <c r="F49" s="53">
        <v>0</v>
      </c>
      <c r="G49" s="53">
        <v>0</v>
      </c>
      <c r="H49" s="53">
        <v>0</v>
      </c>
      <c r="I49" s="53">
        <v>128588258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162503685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52530240</v>
      </c>
      <c r="C51" s="51">
        <v>0</v>
      </c>
      <c r="D51" s="128">
        <v>8155173</v>
      </c>
      <c r="E51" s="53">
        <v>27828149</v>
      </c>
      <c r="F51" s="53">
        <v>0</v>
      </c>
      <c r="G51" s="53">
        <v>0</v>
      </c>
      <c r="H51" s="53">
        <v>0</v>
      </c>
      <c r="I51" s="53">
        <v>2410929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90924491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129.1939856790365</v>
      </c>
      <c r="C58" s="5">
        <f>IF(C67=0,0,+(C76/C67)*100)</f>
        <v>0</v>
      </c>
      <c r="D58" s="6">
        <f aca="true" t="shared" si="6" ref="D58:Z58">IF(D67=0,0,+(D76/D67)*100)</f>
        <v>74.45220052124346</v>
      </c>
      <c r="E58" s="7">
        <f t="shared" si="6"/>
        <v>74.45220052124346</v>
      </c>
      <c r="F58" s="7">
        <f t="shared" si="6"/>
        <v>60.223477132234116</v>
      </c>
      <c r="G58" s="7">
        <f t="shared" si="6"/>
        <v>82.62997636620221</v>
      </c>
      <c r="H58" s="7">
        <f t="shared" si="6"/>
        <v>95.08612990519777</v>
      </c>
      <c r="I58" s="7">
        <f t="shared" si="6"/>
        <v>79.80227707759965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79.80227707759965</v>
      </c>
      <c r="W58" s="7">
        <f t="shared" si="6"/>
        <v>72.91857691474752</v>
      </c>
      <c r="X58" s="7">
        <f t="shared" si="6"/>
        <v>0</v>
      </c>
      <c r="Y58" s="7">
        <f t="shared" si="6"/>
        <v>0</v>
      </c>
      <c r="Z58" s="8">
        <f t="shared" si="6"/>
        <v>74.45220052124346</v>
      </c>
    </row>
    <row r="59" spans="1:26" ht="13.5">
      <c r="A59" s="36" t="s">
        <v>31</v>
      </c>
      <c r="B59" s="9">
        <f aca="true" t="shared" si="7" ref="B59:Z66">IF(B68=0,0,+(B77/B68)*100)</f>
        <v>264.88839426615584</v>
      </c>
      <c r="C59" s="9">
        <f t="shared" si="7"/>
        <v>0</v>
      </c>
      <c r="D59" s="2">
        <f t="shared" si="7"/>
        <v>54.78377151803934</v>
      </c>
      <c r="E59" s="10">
        <f t="shared" si="7"/>
        <v>54.78377151803934</v>
      </c>
      <c r="F59" s="10">
        <f t="shared" si="7"/>
        <v>47.080511147834315</v>
      </c>
      <c r="G59" s="10">
        <f t="shared" si="7"/>
        <v>56.368512864537415</v>
      </c>
      <c r="H59" s="10">
        <f t="shared" si="7"/>
        <v>105.6097539788258</v>
      </c>
      <c r="I59" s="10">
        <f t="shared" si="7"/>
        <v>70.6546070524819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70.6546070524819</v>
      </c>
      <c r="W59" s="10">
        <f t="shared" si="7"/>
        <v>54.783769852151096</v>
      </c>
      <c r="X59" s="10">
        <f t="shared" si="7"/>
        <v>0</v>
      </c>
      <c r="Y59" s="10">
        <f t="shared" si="7"/>
        <v>0</v>
      </c>
      <c r="Z59" s="11">
        <f t="shared" si="7"/>
        <v>54.78377151803934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94.2536808715333</v>
      </c>
      <c r="E60" s="13">
        <f t="shared" si="7"/>
        <v>94.2536808715333</v>
      </c>
      <c r="F60" s="13">
        <f t="shared" si="7"/>
        <v>73.46636662606282</v>
      </c>
      <c r="G60" s="13">
        <f t="shared" si="7"/>
        <v>101.9468073053289</v>
      </c>
      <c r="H60" s="13">
        <f t="shared" si="7"/>
        <v>85.25300330404771</v>
      </c>
      <c r="I60" s="13">
        <f t="shared" si="7"/>
        <v>86.55748572499712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86.55748572499712</v>
      </c>
      <c r="W60" s="13">
        <f t="shared" si="7"/>
        <v>94.02645456800023</v>
      </c>
      <c r="X60" s="13">
        <f t="shared" si="7"/>
        <v>0</v>
      </c>
      <c r="Y60" s="13">
        <f t="shared" si="7"/>
        <v>0</v>
      </c>
      <c r="Z60" s="14">
        <f t="shared" si="7"/>
        <v>94.2536808715333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96.55499308050611</v>
      </c>
      <c r="E61" s="13">
        <f t="shared" si="7"/>
        <v>96.55499308050611</v>
      </c>
      <c r="F61" s="13">
        <f t="shared" si="7"/>
        <v>67.2875898676829</v>
      </c>
      <c r="G61" s="13">
        <f t="shared" si="7"/>
        <v>107.19563256362738</v>
      </c>
      <c r="H61" s="13">
        <f t="shared" si="7"/>
        <v>91.17642199182121</v>
      </c>
      <c r="I61" s="13">
        <f t="shared" si="7"/>
        <v>88.03055186654574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88.03055186654574</v>
      </c>
      <c r="W61" s="13">
        <f t="shared" si="7"/>
        <v>96.55499138522349</v>
      </c>
      <c r="X61" s="13">
        <f t="shared" si="7"/>
        <v>0</v>
      </c>
      <c r="Y61" s="13">
        <f t="shared" si="7"/>
        <v>0</v>
      </c>
      <c r="Z61" s="14">
        <f t="shared" si="7"/>
        <v>96.55499308050611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88.9654101600662</v>
      </c>
      <c r="E62" s="13">
        <f t="shared" si="7"/>
        <v>88.9654101600662</v>
      </c>
      <c r="F62" s="13">
        <f t="shared" si="7"/>
        <v>95.01699682725892</v>
      </c>
      <c r="G62" s="13">
        <f t="shared" si="7"/>
        <v>89.05763567263915</v>
      </c>
      <c r="H62" s="13">
        <f t="shared" si="7"/>
        <v>66.55804799207519</v>
      </c>
      <c r="I62" s="13">
        <f t="shared" si="7"/>
        <v>81.5940782080778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81.5940782080778</v>
      </c>
      <c r="W62" s="13">
        <f t="shared" si="7"/>
        <v>88.96541187206202</v>
      </c>
      <c r="X62" s="13">
        <f t="shared" si="7"/>
        <v>0</v>
      </c>
      <c r="Y62" s="13">
        <f t="shared" si="7"/>
        <v>0</v>
      </c>
      <c r="Z62" s="14">
        <f t="shared" si="7"/>
        <v>88.9654101600662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93.57656295397904</v>
      </c>
      <c r="E63" s="13">
        <f t="shared" si="7"/>
        <v>93.57656295397904</v>
      </c>
      <c r="F63" s="13">
        <f t="shared" si="7"/>
        <v>95.55311710516243</v>
      </c>
      <c r="G63" s="13">
        <f t="shared" si="7"/>
        <v>90.25427121401913</v>
      </c>
      <c r="H63" s="13">
        <f t="shared" si="7"/>
        <v>93.48502590590462</v>
      </c>
      <c r="I63" s="13">
        <f t="shared" si="7"/>
        <v>93.10303260512306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93.10303260512306</v>
      </c>
      <c r="W63" s="13">
        <f t="shared" si="7"/>
        <v>93.57658724659962</v>
      </c>
      <c r="X63" s="13">
        <f t="shared" si="7"/>
        <v>0</v>
      </c>
      <c r="Y63" s="13">
        <f t="shared" si="7"/>
        <v>0</v>
      </c>
      <c r="Z63" s="14">
        <f t="shared" si="7"/>
        <v>93.57656295397904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80.53702193054966</v>
      </c>
      <c r="E64" s="13">
        <f t="shared" si="7"/>
        <v>80.53702193054966</v>
      </c>
      <c r="F64" s="13">
        <f t="shared" si="7"/>
        <v>73.37395125848981</v>
      </c>
      <c r="G64" s="13">
        <f t="shared" si="7"/>
        <v>90.62530364523772</v>
      </c>
      <c r="H64" s="13">
        <f t="shared" si="7"/>
        <v>77.2029956416309</v>
      </c>
      <c r="I64" s="13">
        <f t="shared" si="7"/>
        <v>80.2870605194851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80.2870605194851</v>
      </c>
      <c r="W64" s="13">
        <f t="shared" si="7"/>
        <v>80.53697704682006</v>
      </c>
      <c r="X64" s="13">
        <f t="shared" si="7"/>
        <v>0</v>
      </c>
      <c r="Y64" s="13">
        <f t="shared" si="7"/>
        <v>0</v>
      </c>
      <c r="Z64" s="14">
        <f t="shared" si="7"/>
        <v>80.53702193054966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76.74871599570714</v>
      </c>
      <c r="E66" s="16">
        <f t="shared" si="7"/>
        <v>76.74871599570714</v>
      </c>
      <c r="F66" s="16">
        <f t="shared" si="7"/>
        <v>34.72132193570604</v>
      </c>
      <c r="G66" s="16">
        <f t="shared" si="7"/>
        <v>0</v>
      </c>
      <c r="H66" s="16">
        <f t="shared" si="7"/>
        <v>0</v>
      </c>
      <c r="I66" s="16">
        <f t="shared" si="7"/>
        <v>232.87444041566226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232.87444041566226</v>
      </c>
      <c r="W66" s="16">
        <f t="shared" si="7"/>
        <v>76.74863801083738</v>
      </c>
      <c r="X66" s="16">
        <f t="shared" si="7"/>
        <v>0</v>
      </c>
      <c r="Y66" s="16">
        <f t="shared" si="7"/>
        <v>0</v>
      </c>
      <c r="Z66" s="17">
        <f t="shared" si="7"/>
        <v>76.74871599570714</v>
      </c>
    </row>
    <row r="67" spans="1:26" ht="13.5" hidden="1">
      <c r="A67" s="40" t="s">
        <v>109</v>
      </c>
      <c r="B67" s="23">
        <v>219473222</v>
      </c>
      <c r="C67" s="23"/>
      <c r="D67" s="24">
        <v>239415571</v>
      </c>
      <c r="E67" s="25">
        <v>239415571</v>
      </c>
      <c r="F67" s="25">
        <v>17833771</v>
      </c>
      <c r="G67" s="25">
        <v>17854092</v>
      </c>
      <c r="H67" s="25">
        <v>19542051</v>
      </c>
      <c r="I67" s="25">
        <v>55229914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55229914</v>
      </c>
      <c r="W67" s="25">
        <v>60203786</v>
      </c>
      <c r="X67" s="25"/>
      <c r="Y67" s="24"/>
      <c r="Z67" s="26">
        <v>239415571</v>
      </c>
    </row>
    <row r="68" spans="1:26" ht="13.5" hidden="1">
      <c r="A68" s="36" t="s">
        <v>31</v>
      </c>
      <c r="B68" s="18">
        <v>107043649</v>
      </c>
      <c r="C68" s="18"/>
      <c r="D68" s="19">
        <v>117928960</v>
      </c>
      <c r="E68" s="20">
        <v>117928960</v>
      </c>
      <c r="F68" s="20">
        <v>8370729</v>
      </c>
      <c r="G68" s="20">
        <v>9283855</v>
      </c>
      <c r="H68" s="20">
        <v>9439594</v>
      </c>
      <c r="I68" s="20">
        <v>27094178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27094178</v>
      </c>
      <c r="W68" s="20">
        <v>31840819</v>
      </c>
      <c r="X68" s="20"/>
      <c r="Y68" s="19"/>
      <c r="Z68" s="22">
        <v>117928960</v>
      </c>
    </row>
    <row r="69" spans="1:26" ht="13.5" hidden="1">
      <c r="A69" s="37" t="s">
        <v>32</v>
      </c>
      <c r="B69" s="18">
        <v>105243043</v>
      </c>
      <c r="C69" s="18"/>
      <c r="D69" s="19">
        <v>116565872</v>
      </c>
      <c r="E69" s="20">
        <v>116565872</v>
      </c>
      <c r="F69" s="20">
        <v>9068106</v>
      </c>
      <c r="G69" s="20">
        <v>8570237</v>
      </c>
      <c r="H69" s="20">
        <v>10102457</v>
      </c>
      <c r="I69" s="20">
        <v>27740800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27740800</v>
      </c>
      <c r="W69" s="20">
        <v>27132781</v>
      </c>
      <c r="X69" s="20"/>
      <c r="Y69" s="19"/>
      <c r="Z69" s="22">
        <v>116565872</v>
      </c>
    </row>
    <row r="70" spans="1:26" ht="13.5" hidden="1">
      <c r="A70" s="38" t="s">
        <v>103</v>
      </c>
      <c r="B70" s="18">
        <v>76804421</v>
      </c>
      <c r="C70" s="18"/>
      <c r="D70" s="19">
        <v>86410944</v>
      </c>
      <c r="E70" s="20">
        <v>86410944</v>
      </c>
      <c r="F70" s="20">
        <v>6625296</v>
      </c>
      <c r="G70" s="20">
        <v>6018359</v>
      </c>
      <c r="H70" s="20">
        <v>7020610</v>
      </c>
      <c r="I70" s="20">
        <v>19664265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19664265</v>
      </c>
      <c r="W70" s="20">
        <v>19401548</v>
      </c>
      <c r="X70" s="20"/>
      <c r="Y70" s="19"/>
      <c r="Z70" s="22">
        <v>86410944</v>
      </c>
    </row>
    <row r="71" spans="1:26" ht="13.5" hidden="1">
      <c r="A71" s="38" t="s">
        <v>104</v>
      </c>
      <c r="B71" s="18">
        <v>18296225</v>
      </c>
      <c r="C71" s="18"/>
      <c r="D71" s="19">
        <v>18394014</v>
      </c>
      <c r="E71" s="20">
        <v>18394014</v>
      </c>
      <c r="F71" s="20">
        <v>1500280</v>
      </c>
      <c r="G71" s="20">
        <v>1629529</v>
      </c>
      <c r="H71" s="20">
        <v>2148188</v>
      </c>
      <c r="I71" s="20">
        <v>5277997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5277997</v>
      </c>
      <c r="W71" s="20">
        <v>4777940</v>
      </c>
      <c r="X71" s="20"/>
      <c r="Y71" s="19"/>
      <c r="Z71" s="22">
        <v>18394014</v>
      </c>
    </row>
    <row r="72" spans="1:26" ht="13.5" hidden="1">
      <c r="A72" s="38" t="s">
        <v>105</v>
      </c>
      <c r="B72" s="18">
        <v>4264264</v>
      </c>
      <c r="C72" s="18"/>
      <c r="D72" s="19">
        <v>4581021</v>
      </c>
      <c r="E72" s="20">
        <v>4581021</v>
      </c>
      <c r="F72" s="20">
        <v>391870</v>
      </c>
      <c r="G72" s="20">
        <v>387185</v>
      </c>
      <c r="H72" s="20">
        <v>374046</v>
      </c>
      <c r="I72" s="20">
        <v>1153101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1153101</v>
      </c>
      <c r="W72" s="20">
        <v>1147443</v>
      </c>
      <c r="X72" s="20"/>
      <c r="Y72" s="19"/>
      <c r="Z72" s="22">
        <v>4581021</v>
      </c>
    </row>
    <row r="73" spans="1:26" ht="13.5" hidden="1">
      <c r="A73" s="38" t="s">
        <v>106</v>
      </c>
      <c r="B73" s="18">
        <v>5878133</v>
      </c>
      <c r="C73" s="18"/>
      <c r="D73" s="19">
        <v>7179893</v>
      </c>
      <c r="E73" s="20">
        <v>7179893</v>
      </c>
      <c r="F73" s="20">
        <v>550660</v>
      </c>
      <c r="G73" s="20">
        <v>535164</v>
      </c>
      <c r="H73" s="20">
        <v>559613</v>
      </c>
      <c r="I73" s="20">
        <v>1645437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1645437</v>
      </c>
      <c r="W73" s="20">
        <v>1805850</v>
      </c>
      <c r="X73" s="20"/>
      <c r="Y73" s="19"/>
      <c r="Z73" s="22">
        <v>7179893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7186530</v>
      </c>
      <c r="C75" s="27"/>
      <c r="D75" s="28">
        <v>4920739</v>
      </c>
      <c r="E75" s="29">
        <v>4920739</v>
      </c>
      <c r="F75" s="29">
        <v>394936</v>
      </c>
      <c r="G75" s="29"/>
      <c r="H75" s="29"/>
      <c r="I75" s="29">
        <v>394936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394936</v>
      </c>
      <c r="W75" s="29">
        <v>1230186</v>
      </c>
      <c r="X75" s="29"/>
      <c r="Y75" s="28"/>
      <c r="Z75" s="30">
        <v>4920739</v>
      </c>
    </row>
    <row r="76" spans="1:26" ht="13.5" hidden="1">
      <c r="A76" s="41" t="s">
        <v>110</v>
      </c>
      <c r="B76" s="31">
        <v>283546203</v>
      </c>
      <c r="C76" s="31"/>
      <c r="D76" s="32">
        <v>178250161</v>
      </c>
      <c r="E76" s="33">
        <v>178250161</v>
      </c>
      <c r="F76" s="33">
        <v>10740117</v>
      </c>
      <c r="G76" s="33">
        <v>14752832</v>
      </c>
      <c r="H76" s="33">
        <v>18581780</v>
      </c>
      <c r="I76" s="33">
        <v>44074729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44074729</v>
      </c>
      <c r="W76" s="33">
        <v>43899744</v>
      </c>
      <c r="X76" s="33"/>
      <c r="Y76" s="32"/>
      <c r="Z76" s="34">
        <v>178250161</v>
      </c>
    </row>
    <row r="77" spans="1:26" ht="13.5" hidden="1">
      <c r="A77" s="36" t="s">
        <v>31</v>
      </c>
      <c r="B77" s="18">
        <v>283546203</v>
      </c>
      <c r="C77" s="18"/>
      <c r="D77" s="19">
        <v>64605932</v>
      </c>
      <c r="E77" s="20">
        <v>64605932</v>
      </c>
      <c r="F77" s="20">
        <v>3940982</v>
      </c>
      <c r="G77" s="20">
        <v>5233171</v>
      </c>
      <c r="H77" s="20">
        <v>9969132</v>
      </c>
      <c r="I77" s="20">
        <v>19143285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19143285</v>
      </c>
      <c r="W77" s="20">
        <v>17443601</v>
      </c>
      <c r="X77" s="20"/>
      <c r="Y77" s="19"/>
      <c r="Z77" s="22">
        <v>64605932</v>
      </c>
    </row>
    <row r="78" spans="1:26" ht="13.5" hidden="1">
      <c r="A78" s="37" t="s">
        <v>32</v>
      </c>
      <c r="B78" s="18"/>
      <c r="C78" s="18"/>
      <c r="D78" s="19">
        <v>109867625</v>
      </c>
      <c r="E78" s="20">
        <v>109867625</v>
      </c>
      <c r="F78" s="20">
        <v>6662008</v>
      </c>
      <c r="G78" s="20">
        <v>8737083</v>
      </c>
      <c r="H78" s="20">
        <v>8612648</v>
      </c>
      <c r="I78" s="20">
        <v>24011739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24011739</v>
      </c>
      <c r="W78" s="20">
        <v>25511992</v>
      </c>
      <c r="X78" s="20"/>
      <c r="Y78" s="19"/>
      <c r="Z78" s="22">
        <v>109867625</v>
      </c>
    </row>
    <row r="79" spans="1:26" ht="13.5" hidden="1">
      <c r="A79" s="38" t="s">
        <v>103</v>
      </c>
      <c r="B79" s="18"/>
      <c r="C79" s="18"/>
      <c r="D79" s="19">
        <v>83434081</v>
      </c>
      <c r="E79" s="20">
        <v>83434081</v>
      </c>
      <c r="F79" s="20">
        <v>4458002</v>
      </c>
      <c r="G79" s="20">
        <v>6451418</v>
      </c>
      <c r="H79" s="20">
        <v>6401141</v>
      </c>
      <c r="I79" s="20">
        <v>17310561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17310561</v>
      </c>
      <c r="W79" s="20">
        <v>18733163</v>
      </c>
      <c r="X79" s="20"/>
      <c r="Y79" s="19"/>
      <c r="Z79" s="22">
        <v>83434081</v>
      </c>
    </row>
    <row r="80" spans="1:26" ht="13.5" hidden="1">
      <c r="A80" s="38" t="s">
        <v>104</v>
      </c>
      <c r="B80" s="18"/>
      <c r="C80" s="18"/>
      <c r="D80" s="19">
        <v>16364310</v>
      </c>
      <c r="E80" s="20">
        <v>16364310</v>
      </c>
      <c r="F80" s="20">
        <v>1425521</v>
      </c>
      <c r="G80" s="20">
        <v>1451220</v>
      </c>
      <c r="H80" s="20">
        <v>1429792</v>
      </c>
      <c r="I80" s="20">
        <v>4306533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4306533</v>
      </c>
      <c r="W80" s="20">
        <v>4250714</v>
      </c>
      <c r="X80" s="20"/>
      <c r="Y80" s="19"/>
      <c r="Z80" s="22">
        <v>16364310</v>
      </c>
    </row>
    <row r="81" spans="1:26" ht="13.5" hidden="1">
      <c r="A81" s="38" t="s">
        <v>105</v>
      </c>
      <c r="B81" s="18"/>
      <c r="C81" s="18"/>
      <c r="D81" s="19">
        <v>4286762</v>
      </c>
      <c r="E81" s="20">
        <v>4286762</v>
      </c>
      <c r="F81" s="20">
        <v>374444</v>
      </c>
      <c r="G81" s="20">
        <v>349451</v>
      </c>
      <c r="H81" s="20">
        <v>349677</v>
      </c>
      <c r="I81" s="20">
        <v>1073572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1073572</v>
      </c>
      <c r="W81" s="20">
        <v>1073738</v>
      </c>
      <c r="X81" s="20"/>
      <c r="Y81" s="19"/>
      <c r="Z81" s="22">
        <v>4286762</v>
      </c>
    </row>
    <row r="82" spans="1:26" ht="13.5" hidden="1">
      <c r="A82" s="38" t="s">
        <v>106</v>
      </c>
      <c r="B82" s="18"/>
      <c r="C82" s="18"/>
      <c r="D82" s="19">
        <v>5782472</v>
      </c>
      <c r="E82" s="20">
        <v>5782472</v>
      </c>
      <c r="F82" s="20">
        <v>404041</v>
      </c>
      <c r="G82" s="20">
        <v>484994</v>
      </c>
      <c r="H82" s="20">
        <v>432038</v>
      </c>
      <c r="I82" s="20">
        <v>1321073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1321073</v>
      </c>
      <c r="W82" s="20">
        <v>1454377</v>
      </c>
      <c r="X82" s="20"/>
      <c r="Y82" s="19"/>
      <c r="Z82" s="22">
        <v>5782472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3776604</v>
      </c>
      <c r="E84" s="29">
        <v>3776604</v>
      </c>
      <c r="F84" s="29">
        <v>137127</v>
      </c>
      <c r="G84" s="29">
        <v>782578</v>
      </c>
      <c r="H84" s="29"/>
      <c r="I84" s="29">
        <v>919705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919705</v>
      </c>
      <c r="W84" s="29">
        <v>944151</v>
      </c>
      <c r="X84" s="29"/>
      <c r="Y84" s="28"/>
      <c r="Z84" s="30">
        <v>3776604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168493460</v>
      </c>
      <c r="C5" s="18">
        <v>0</v>
      </c>
      <c r="D5" s="58">
        <v>180000000</v>
      </c>
      <c r="E5" s="59">
        <v>180000000</v>
      </c>
      <c r="F5" s="59">
        <v>0</v>
      </c>
      <c r="G5" s="59">
        <v>127638989</v>
      </c>
      <c r="H5" s="59">
        <v>4611070</v>
      </c>
      <c r="I5" s="59">
        <v>132250059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132250059</v>
      </c>
      <c r="W5" s="59">
        <v>139300000</v>
      </c>
      <c r="X5" s="59">
        <v>-7049941</v>
      </c>
      <c r="Y5" s="60">
        <v>-5.06</v>
      </c>
      <c r="Z5" s="61">
        <v>180000000</v>
      </c>
    </row>
    <row r="6" spans="1:26" ht="13.5">
      <c r="A6" s="57" t="s">
        <v>32</v>
      </c>
      <c r="B6" s="18">
        <v>28723583</v>
      </c>
      <c r="C6" s="18">
        <v>0</v>
      </c>
      <c r="D6" s="58">
        <v>53963000</v>
      </c>
      <c r="E6" s="59">
        <v>53963000</v>
      </c>
      <c r="F6" s="59">
        <v>11310</v>
      </c>
      <c r="G6" s="59">
        <v>1756874</v>
      </c>
      <c r="H6" s="59">
        <v>2402387</v>
      </c>
      <c r="I6" s="59">
        <v>4170571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4170571</v>
      </c>
      <c r="W6" s="59">
        <v>11178000</v>
      </c>
      <c r="X6" s="59">
        <v>-7007429</v>
      </c>
      <c r="Y6" s="60">
        <v>-62.69</v>
      </c>
      <c r="Z6" s="61">
        <v>53963000</v>
      </c>
    </row>
    <row r="7" spans="1:26" ht="13.5">
      <c r="A7" s="57" t="s">
        <v>33</v>
      </c>
      <c r="B7" s="18">
        <v>13803987</v>
      </c>
      <c r="C7" s="18">
        <v>0</v>
      </c>
      <c r="D7" s="58">
        <v>11893000</v>
      </c>
      <c r="E7" s="59">
        <v>11893000</v>
      </c>
      <c r="F7" s="59">
        <v>955016</v>
      </c>
      <c r="G7" s="59">
        <v>823967</v>
      </c>
      <c r="H7" s="59">
        <v>1126246</v>
      </c>
      <c r="I7" s="59">
        <v>2905229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2905229</v>
      </c>
      <c r="W7" s="59">
        <v>2792000</v>
      </c>
      <c r="X7" s="59">
        <v>113229</v>
      </c>
      <c r="Y7" s="60">
        <v>4.06</v>
      </c>
      <c r="Z7" s="61">
        <v>11893000</v>
      </c>
    </row>
    <row r="8" spans="1:26" ht="13.5">
      <c r="A8" s="57" t="s">
        <v>34</v>
      </c>
      <c r="B8" s="18">
        <v>658595566</v>
      </c>
      <c r="C8" s="18">
        <v>0</v>
      </c>
      <c r="D8" s="58">
        <v>654266000</v>
      </c>
      <c r="E8" s="59">
        <v>654266000</v>
      </c>
      <c r="F8" s="59">
        <v>269708000</v>
      </c>
      <c r="G8" s="59">
        <v>2755000</v>
      </c>
      <c r="H8" s="59">
        <v>0</v>
      </c>
      <c r="I8" s="59">
        <v>272463000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272463000</v>
      </c>
      <c r="W8" s="59">
        <v>352532000</v>
      </c>
      <c r="X8" s="59">
        <v>-80069000</v>
      </c>
      <c r="Y8" s="60">
        <v>-22.71</v>
      </c>
      <c r="Z8" s="61">
        <v>654266000</v>
      </c>
    </row>
    <row r="9" spans="1:26" ht="13.5">
      <c r="A9" s="57" t="s">
        <v>35</v>
      </c>
      <c r="B9" s="18">
        <v>120888539</v>
      </c>
      <c r="C9" s="18">
        <v>0</v>
      </c>
      <c r="D9" s="58">
        <v>61482540</v>
      </c>
      <c r="E9" s="59">
        <v>61482540</v>
      </c>
      <c r="F9" s="59">
        <v>2928338</v>
      </c>
      <c r="G9" s="59">
        <v>12544385</v>
      </c>
      <c r="H9" s="59">
        <v>12261707</v>
      </c>
      <c r="I9" s="59">
        <v>27734430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27734430</v>
      </c>
      <c r="W9" s="59">
        <v>14380000</v>
      </c>
      <c r="X9" s="59">
        <v>13354430</v>
      </c>
      <c r="Y9" s="60">
        <v>92.87</v>
      </c>
      <c r="Z9" s="61">
        <v>61482540</v>
      </c>
    </row>
    <row r="10" spans="1:26" ht="25.5">
      <c r="A10" s="62" t="s">
        <v>95</v>
      </c>
      <c r="B10" s="63">
        <f>SUM(B5:B9)</f>
        <v>990505135</v>
      </c>
      <c r="C10" s="63">
        <f>SUM(C5:C9)</f>
        <v>0</v>
      </c>
      <c r="D10" s="64">
        <f aca="true" t="shared" si="0" ref="D10:Z10">SUM(D5:D9)</f>
        <v>961604540</v>
      </c>
      <c r="E10" s="65">
        <f t="shared" si="0"/>
        <v>961604540</v>
      </c>
      <c r="F10" s="65">
        <f t="shared" si="0"/>
        <v>273602664</v>
      </c>
      <c r="G10" s="65">
        <f t="shared" si="0"/>
        <v>145519215</v>
      </c>
      <c r="H10" s="65">
        <f t="shared" si="0"/>
        <v>20401410</v>
      </c>
      <c r="I10" s="65">
        <f t="shared" si="0"/>
        <v>439523289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439523289</v>
      </c>
      <c r="W10" s="65">
        <f t="shared" si="0"/>
        <v>520182000</v>
      </c>
      <c r="X10" s="65">
        <f t="shared" si="0"/>
        <v>-80658711</v>
      </c>
      <c r="Y10" s="66">
        <f>+IF(W10&lt;&gt;0,(X10/W10)*100,0)</f>
        <v>-15.505863524689437</v>
      </c>
      <c r="Z10" s="67">
        <f t="shared" si="0"/>
        <v>961604540</v>
      </c>
    </row>
    <row r="11" spans="1:26" ht="13.5">
      <c r="A11" s="57" t="s">
        <v>36</v>
      </c>
      <c r="B11" s="18">
        <v>326242396</v>
      </c>
      <c r="C11" s="18">
        <v>0</v>
      </c>
      <c r="D11" s="58">
        <v>338150000</v>
      </c>
      <c r="E11" s="59">
        <v>338150000</v>
      </c>
      <c r="F11" s="59">
        <v>27923000</v>
      </c>
      <c r="G11" s="59">
        <v>29725000</v>
      </c>
      <c r="H11" s="59">
        <v>27497000</v>
      </c>
      <c r="I11" s="59">
        <v>85145000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85145000</v>
      </c>
      <c r="W11" s="59">
        <v>78930000</v>
      </c>
      <c r="X11" s="59">
        <v>6215000</v>
      </c>
      <c r="Y11" s="60">
        <v>7.87</v>
      </c>
      <c r="Z11" s="61">
        <v>338150000</v>
      </c>
    </row>
    <row r="12" spans="1:26" ht="13.5">
      <c r="A12" s="57" t="s">
        <v>37</v>
      </c>
      <c r="B12" s="18">
        <v>28182050</v>
      </c>
      <c r="C12" s="18">
        <v>0</v>
      </c>
      <c r="D12" s="58">
        <v>31841000</v>
      </c>
      <c r="E12" s="59">
        <v>31841000</v>
      </c>
      <c r="F12" s="59">
        <v>2170286</v>
      </c>
      <c r="G12" s="59">
        <v>0</v>
      </c>
      <c r="H12" s="59">
        <v>1920000</v>
      </c>
      <c r="I12" s="59">
        <v>4090286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4090286</v>
      </c>
      <c r="W12" s="59">
        <v>7959000</v>
      </c>
      <c r="X12" s="59">
        <v>-3868714</v>
      </c>
      <c r="Y12" s="60">
        <v>-48.61</v>
      </c>
      <c r="Z12" s="61">
        <v>31841000</v>
      </c>
    </row>
    <row r="13" spans="1:26" ht="13.5">
      <c r="A13" s="57" t="s">
        <v>96</v>
      </c>
      <c r="B13" s="18">
        <v>77330324</v>
      </c>
      <c r="C13" s="18">
        <v>0</v>
      </c>
      <c r="D13" s="58">
        <v>45150000</v>
      </c>
      <c r="E13" s="59">
        <v>45150000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11500000</v>
      </c>
      <c r="X13" s="59">
        <v>-11500000</v>
      </c>
      <c r="Y13" s="60">
        <v>-100</v>
      </c>
      <c r="Z13" s="61">
        <v>45150000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131000</v>
      </c>
      <c r="X14" s="59">
        <v>-131000</v>
      </c>
      <c r="Y14" s="60">
        <v>-100</v>
      </c>
      <c r="Z14" s="61">
        <v>0</v>
      </c>
    </row>
    <row r="15" spans="1:26" ht="13.5">
      <c r="A15" s="57" t="s">
        <v>39</v>
      </c>
      <c r="B15" s="18">
        <v>250555382</v>
      </c>
      <c r="C15" s="18">
        <v>0</v>
      </c>
      <c r="D15" s="58">
        <v>229485000</v>
      </c>
      <c r="E15" s="59">
        <v>229485000</v>
      </c>
      <c r="F15" s="59">
        <v>1439971</v>
      </c>
      <c r="G15" s="59">
        <v>29754579</v>
      </c>
      <c r="H15" s="59">
        <v>535081</v>
      </c>
      <c r="I15" s="59">
        <v>31729631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31729631</v>
      </c>
      <c r="W15" s="59">
        <v>46500000</v>
      </c>
      <c r="X15" s="59">
        <v>-14770369</v>
      </c>
      <c r="Y15" s="60">
        <v>-31.76</v>
      </c>
      <c r="Z15" s="61">
        <v>229485000</v>
      </c>
    </row>
    <row r="16" spans="1:26" ht="13.5">
      <c r="A16" s="68" t="s">
        <v>40</v>
      </c>
      <c r="B16" s="18">
        <v>37093952</v>
      </c>
      <c r="C16" s="18">
        <v>0</v>
      </c>
      <c r="D16" s="58">
        <v>11120000</v>
      </c>
      <c r="E16" s="59">
        <v>11120000</v>
      </c>
      <c r="F16" s="59">
        <v>0</v>
      </c>
      <c r="G16" s="59">
        <v>3214498</v>
      </c>
      <c r="H16" s="59">
        <v>0</v>
      </c>
      <c r="I16" s="59">
        <v>3214498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3214498</v>
      </c>
      <c r="W16" s="59">
        <v>2832000</v>
      </c>
      <c r="X16" s="59">
        <v>382498</v>
      </c>
      <c r="Y16" s="60">
        <v>13.51</v>
      </c>
      <c r="Z16" s="61">
        <v>11120000</v>
      </c>
    </row>
    <row r="17" spans="1:26" ht="13.5">
      <c r="A17" s="57" t="s">
        <v>41</v>
      </c>
      <c r="B17" s="18">
        <v>238809923</v>
      </c>
      <c r="C17" s="18">
        <v>0</v>
      </c>
      <c r="D17" s="58">
        <v>223714146</v>
      </c>
      <c r="E17" s="59">
        <v>223714146</v>
      </c>
      <c r="F17" s="59">
        <v>4772002</v>
      </c>
      <c r="G17" s="59">
        <v>8002170</v>
      </c>
      <c r="H17" s="59">
        <v>7247409</v>
      </c>
      <c r="I17" s="59">
        <v>20021581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20021581</v>
      </c>
      <c r="W17" s="59">
        <v>42674000</v>
      </c>
      <c r="X17" s="59">
        <v>-22652419</v>
      </c>
      <c r="Y17" s="60">
        <v>-53.08</v>
      </c>
      <c r="Z17" s="61">
        <v>223714146</v>
      </c>
    </row>
    <row r="18" spans="1:26" ht="13.5">
      <c r="A18" s="69" t="s">
        <v>42</v>
      </c>
      <c r="B18" s="70">
        <f>SUM(B11:B17)</f>
        <v>958214027</v>
      </c>
      <c r="C18" s="70">
        <f>SUM(C11:C17)</f>
        <v>0</v>
      </c>
      <c r="D18" s="71">
        <f aca="true" t="shared" si="1" ref="D18:Z18">SUM(D11:D17)</f>
        <v>879460146</v>
      </c>
      <c r="E18" s="72">
        <f t="shared" si="1"/>
        <v>879460146</v>
      </c>
      <c r="F18" s="72">
        <f t="shared" si="1"/>
        <v>36305259</v>
      </c>
      <c r="G18" s="72">
        <f t="shared" si="1"/>
        <v>70696247</v>
      </c>
      <c r="H18" s="72">
        <f t="shared" si="1"/>
        <v>37199490</v>
      </c>
      <c r="I18" s="72">
        <f t="shared" si="1"/>
        <v>144200996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144200996</v>
      </c>
      <c r="W18" s="72">
        <f t="shared" si="1"/>
        <v>190526000</v>
      </c>
      <c r="X18" s="72">
        <f t="shared" si="1"/>
        <v>-46325004</v>
      </c>
      <c r="Y18" s="66">
        <f>+IF(W18&lt;&gt;0,(X18/W18)*100,0)</f>
        <v>-24.314268918677765</v>
      </c>
      <c r="Z18" s="73">
        <f t="shared" si="1"/>
        <v>879460146</v>
      </c>
    </row>
    <row r="19" spans="1:26" ht="13.5">
      <c r="A19" s="69" t="s">
        <v>43</v>
      </c>
      <c r="B19" s="74">
        <f>+B10-B18</f>
        <v>32291108</v>
      </c>
      <c r="C19" s="74">
        <f>+C10-C18</f>
        <v>0</v>
      </c>
      <c r="D19" s="75">
        <f aca="true" t="shared" si="2" ref="D19:Z19">+D10-D18</f>
        <v>82144394</v>
      </c>
      <c r="E19" s="76">
        <f t="shared" si="2"/>
        <v>82144394</v>
      </c>
      <c r="F19" s="76">
        <f t="shared" si="2"/>
        <v>237297405</v>
      </c>
      <c r="G19" s="76">
        <f t="shared" si="2"/>
        <v>74822968</v>
      </c>
      <c r="H19" s="76">
        <f t="shared" si="2"/>
        <v>-16798080</v>
      </c>
      <c r="I19" s="76">
        <f t="shared" si="2"/>
        <v>295322293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295322293</v>
      </c>
      <c r="W19" s="76">
        <f>IF(E10=E18,0,W10-W18)</f>
        <v>329656000</v>
      </c>
      <c r="X19" s="76">
        <f t="shared" si="2"/>
        <v>-34333707</v>
      </c>
      <c r="Y19" s="77">
        <f>+IF(W19&lt;&gt;0,(X19/W19)*100,0)</f>
        <v>-10.41501049578955</v>
      </c>
      <c r="Z19" s="78">
        <f t="shared" si="2"/>
        <v>82144394</v>
      </c>
    </row>
    <row r="20" spans="1:26" ht="13.5">
      <c r="A20" s="57" t="s">
        <v>44</v>
      </c>
      <c r="B20" s="18">
        <v>422643137</v>
      </c>
      <c r="C20" s="18">
        <v>0</v>
      </c>
      <c r="D20" s="58">
        <v>655073000</v>
      </c>
      <c r="E20" s="59">
        <v>655073000</v>
      </c>
      <c r="F20" s="59">
        <v>100002000</v>
      </c>
      <c r="G20" s="59">
        <v>0</v>
      </c>
      <c r="H20" s="59">
        <v>83000000</v>
      </c>
      <c r="I20" s="59">
        <v>183002000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183002000</v>
      </c>
      <c r="W20" s="59">
        <v>235000000</v>
      </c>
      <c r="X20" s="59">
        <v>-51998000</v>
      </c>
      <c r="Y20" s="60">
        <v>-22.13</v>
      </c>
      <c r="Z20" s="61">
        <v>655073000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454934245</v>
      </c>
      <c r="C22" s="85">
        <f>SUM(C19:C21)</f>
        <v>0</v>
      </c>
      <c r="D22" s="86">
        <f aca="true" t="shared" si="3" ref="D22:Z22">SUM(D19:D21)</f>
        <v>737217394</v>
      </c>
      <c r="E22" s="87">
        <f t="shared" si="3"/>
        <v>737217394</v>
      </c>
      <c r="F22" s="87">
        <f t="shared" si="3"/>
        <v>337299405</v>
      </c>
      <c r="G22" s="87">
        <f t="shared" si="3"/>
        <v>74822968</v>
      </c>
      <c r="H22" s="87">
        <f t="shared" si="3"/>
        <v>66201920</v>
      </c>
      <c r="I22" s="87">
        <f t="shared" si="3"/>
        <v>478324293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478324293</v>
      </c>
      <c r="W22" s="87">
        <f t="shared" si="3"/>
        <v>564656000</v>
      </c>
      <c r="X22" s="87">
        <f t="shared" si="3"/>
        <v>-86331707</v>
      </c>
      <c r="Y22" s="88">
        <f>+IF(W22&lt;&gt;0,(X22/W22)*100,0)</f>
        <v>-15.289256998951576</v>
      </c>
      <c r="Z22" s="89">
        <f t="shared" si="3"/>
        <v>737217394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454934245</v>
      </c>
      <c r="C24" s="74">
        <f>SUM(C22:C23)</f>
        <v>0</v>
      </c>
      <c r="D24" s="75">
        <f aca="true" t="shared" si="4" ref="D24:Z24">SUM(D22:D23)</f>
        <v>737217394</v>
      </c>
      <c r="E24" s="76">
        <f t="shared" si="4"/>
        <v>737217394</v>
      </c>
      <c r="F24" s="76">
        <f t="shared" si="4"/>
        <v>337299405</v>
      </c>
      <c r="G24" s="76">
        <f t="shared" si="4"/>
        <v>74822968</v>
      </c>
      <c r="H24" s="76">
        <f t="shared" si="4"/>
        <v>66201920</v>
      </c>
      <c r="I24" s="76">
        <f t="shared" si="4"/>
        <v>478324293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478324293</v>
      </c>
      <c r="W24" s="76">
        <f t="shared" si="4"/>
        <v>564656000</v>
      </c>
      <c r="X24" s="76">
        <f t="shared" si="4"/>
        <v>-86331707</v>
      </c>
      <c r="Y24" s="77">
        <f>+IF(W24&lt;&gt;0,(X24/W24)*100,0)</f>
        <v>-15.289256998951576</v>
      </c>
      <c r="Z24" s="78">
        <f t="shared" si="4"/>
        <v>737217394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731111894</v>
      </c>
      <c r="C27" s="21">
        <v>0</v>
      </c>
      <c r="D27" s="98">
        <v>704634000</v>
      </c>
      <c r="E27" s="99">
        <v>704634000</v>
      </c>
      <c r="F27" s="99">
        <v>84085140</v>
      </c>
      <c r="G27" s="99">
        <v>21617488</v>
      </c>
      <c r="H27" s="99">
        <v>56768622</v>
      </c>
      <c r="I27" s="99">
        <v>162471250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162471250</v>
      </c>
      <c r="W27" s="99">
        <v>176158500</v>
      </c>
      <c r="X27" s="99">
        <v>-13687250</v>
      </c>
      <c r="Y27" s="100">
        <v>-7.77</v>
      </c>
      <c r="Z27" s="101">
        <v>704634000</v>
      </c>
    </row>
    <row r="28" spans="1:26" ht="13.5">
      <c r="A28" s="102" t="s">
        <v>44</v>
      </c>
      <c r="B28" s="18">
        <v>731111894</v>
      </c>
      <c r="C28" s="18">
        <v>0</v>
      </c>
      <c r="D28" s="58">
        <v>704634000</v>
      </c>
      <c r="E28" s="59">
        <v>704634000</v>
      </c>
      <c r="F28" s="59">
        <v>84085140</v>
      </c>
      <c r="G28" s="59">
        <v>21617488</v>
      </c>
      <c r="H28" s="59">
        <v>56768622</v>
      </c>
      <c r="I28" s="59">
        <v>162471250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162471250</v>
      </c>
      <c r="W28" s="59">
        <v>176158500</v>
      </c>
      <c r="X28" s="59">
        <v>-13687250</v>
      </c>
      <c r="Y28" s="60">
        <v>-7.77</v>
      </c>
      <c r="Z28" s="61">
        <v>704634000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731111894</v>
      </c>
      <c r="C32" s="21">
        <f>SUM(C28:C31)</f>
        <v>0</v>
      </c>
      <c r="D32" s="98">
        <f aca="true" t="shared" si="5" ref="D32:Z32">SUM(D28:D31)</f>
        <v>704634000</v>
      </c>
      <c r="E32" s="99">
        <f t="shared" si="5"/>
        <v>704634000</v>
      </c>
      <c r="F32" s="99">
        <f t="shared" si="5"/>
        <v>84085140</v>
      </c>
      <c r="G32" s="99">
        <f t="shared" si="5"/>
        <v>21617488</v>
      </c>
      <c r="H32" s="99">
        <f t="shared" si="5"/>
        <v>56768622</v>
      </c>
      <c r="I32" s="99">
        <f t="shared" si="5"/>
        <v>162471250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162471250</v>
      </c>
      <c r="W32" s="99">
        <f t="shared" si="5"/>
        <v>176158500</v>
      </c>
      <c r="X32" s="99">
        <f t="shared" si="5"/>
        <v>-13687250</v>
      </c>
      <c r="Y32" s="100">
        <f>+IF(W32&lt;&gt;0,(X32/W32)*100,0)</f>
        <v>-7.769849311841324</v>
      </c>
      <c r="Z32" s="101">
        <f t="shared" si="5"/>
        <v>704634000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763512811</v>
      </c>
      <c r="C35" s="18">
        <v>0</v>
      </c>
      <c r="D35" s="58">
        <v>1232895000</v>
      </c>
      <c r="E35" s="59">
        <v>1232895000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308223750</v>
      </c>
      <c r="X35" s="59">
        <v>-308223750</v>
      </c>
      <c r="Y35" s="60">
        <v>-100</v>
      </c>
      <c r="Z35" s="61">
        <v>1232895000</v>
      </c>
    </row>
    <row r="36" spans="1:26" ht="13.5">
      <c r="A36" s="57" t="s">
        <v>53</v>
      </c>
      <c r="B36" s="18">
        <v>2593048686</v>
      </c>
      <c r="C36" s="18">
        <v>0</v>
      </c>
      <c r="D36" s="58">
        <v>3543620338</v>
      </c>
      <c r="E36" s="59">
        <v>3543620338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885905085</v>
      </c>
      <c r="X36" s="59">
        <v>-885905085</v>
      </c>
      <c r="Y36" s="60">
        <v>-100</v>
      </c>
      <c r="Z36" s="61">
        <v>3543620338</v>
      </c>
    </row>
    <row r="37" spans="1:26" ht="13.5">
      <c r="A37" s="57" t="s">
        <v>54</v>
      </c>
      <c r="B37" s="18">
        <v>572678497</v>
      </c>
      <c r="C37" s="18">
        <v>0</v>
      </c>
      <c r="D37" s="58">
        <v>371662000</v>
      </c>
      <c r="E37" s="59">
        <v>371662000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92915500</v>
      </c>
      <c r="X37" s="59">
        <v>-92915500</v>
      </c>
      <c r="Y37" s="60">
        <v>-100</v>
      </c>
      <c r="Z37" s="61">
        <v>371662000</v>
      </c>
    </row>
    <row r="38" spans="1:26" ht="13.5">
      <c r="A38" s="57" t="s">
        <v>55</v>
      </c>
      <c r="B38" s="18">
        <v>41544872</v>
      </c>
      <c r="C38" s="18">
        <v>0</v>
      </c>
      <c r="D38" s="58">
        <v>130254000</v>
      </c>
      <c r="E38" s="59">
        <v>130254000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32563500</v>
      </c>
      <c r="X38" s="59">
        <v>-32563500</v>
      </c>
      <c r="Y38" s="60">
        <v>-100</v>
      </c>
      <c r="Z38" s="61">
        <v>130254000</v>
      </c>
    </row>
    <row r="39" spans="1:26" ht="13.5">
      <c r="A39" s="57" t="s">
        <v>56</v>
      </c>
      <c r="B39" s="18">
        <v>2742338128</v>
      </c>
      <c r="C39" s="18">
        <v>0</v>
      </c>
      <c r="D39" s="58">
        <v>4274599338</v>
      </c>
      <c r="E39" s="59">
        <v>4274599338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1068649835</v>
      </c>
      <c r="X39" s="59">
        <v>-1068649835</v>
      </c>
      <c r="Y39" s="60">
        <v>-100</v>
      </c>
      <c r="Z39" s="61">
        <v>4274599338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703280690</v>
      </c>
      <c r="E42" s="59">
        <v>703280690</v>
      </c>
      <c r="F42" s="59">
        <v>286501066</v>
      </c>
      <c r="G42" s="59">
        <v>-37113033</v>
      </c>
      <c r="H42" s="59">
        <v>43307324</v>
      </c>
      <c r="I42" s="59">
        <v>292695357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292695357</v>
      </c>
      <c r="W42" s="59">
        <v>487160500</v>
      </c>
      <c r="X42" s="59">
        <v>-194465143</v>
      </c>
      <c r="Y42" s="60">
        <v>-39.92</v>
      </c>
      <c r="Z42" s="61">
        <v>703280690</v>
      </c>
    </row>
    <row r="43" spans="1:26" ht="13.5">
      <c r="A43" s="57" t="s">
        <v>59</v>
      </c>
      <c r="B43" s="18">
        <v>0</v>
      </c>
      <c r="C43" s="18">
        <v>0</v>
      </c>
      <c r="D43" s="58">
        <v>-739314273</v>
      </c>
      <c r="E43" s="59">
        <v>-739314273</v>
      </c>
      <c r="F43" s="59">
        <v>0</v>
      </c>
      <c r="G43" s="59">
        <v>-54359390</v>
      </c>
      <c r="H43" s="59">
        <v>-44720925</v>
      </c>
      <c r="I43" s="59">
        <v>-99080315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-99080315</v>
      </c>
      <c r="W43" s="59">
        <v>-167031000</v>
      </c>
      <c r="X43" s="59">
        <v>67950685</v>
      </c>
      <c r="Y43" s="60">
        <v>-40.68</v>
      </c>
      <c r="Z43" s="61">
        <v>-739314273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88966417</v>
      </c>
      <c r="E45" s="99">
        <v>88966417</v>
      </c>
      <c r="F45" s="99">
        <v>429230190</v>
      </c>
      <c r="G45" s="99">
        <v>337757767</v>
      </c>
      <c r="H45" s="99">
        <v>336344166</v>
      </c>
      <c r="I45" s="99">
        <v>336344166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336344166</v>
      </c>
      <c r="W45" s="99">
        <v>445129500</v>
      </c>
      <c r="X45" s="99">
        <v>-108785334</v>
      </c>
      <c r="Y45" s="100">
        <v>-24.44</v>
      </c>
      <c r="Z45" s="101">
        <v>88966417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51249675</v>
      </c>
      <c r="C49" s="51">
        <v>0</v>
      </c>
      <c r="D49" s="128">
        <v>16694870</v>
      </c>
      <c r="E49" s="53">
        <v>134897300</v>
      </c>
      <c r="F49" s="53">
        <v>0</v>
      </c>
      <c r="G49" s="53">
        <v>0</v>
      </c>
      <c r="H49" s="53">
        <v>0</v>
      </c>
      <c r="I49" s="53">
        <v>12482797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14583004</v>
      </c>
      <c r="W49" s="53">
        <v>14180700</v>
      </c>
      <c r="X49" s="53">
        <v>87838218</v>
      </c>
      <c r="Y49" s="53">
        <v>842949437</v>
      </c>
      <c r="Z49" s="129">
        <v>1174876001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-15758012</v>
      </c>
      <c r="C51" s="51">
        <v>0</v>
      </c>
      <c r="D51" s="128">
        <v>25335849</v>
      </c>
      <c r="E51" s="53">
        <v>17415952</v>
      </c>
      <c r="F51" s="53">
        <v>0</v>
      </c>
      <c r="G51" s="53">
        <v>0</v>
      </c>
      <c r="H51" s="53">
        <v>0</v>
      </c>
      <c r="I51" s="53">
        <v>30869004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39242130</v>
      </c>
      <c r="W51" s="53">
        <v>27893993</v>
      </c>
      <c r="X51" s="53">
        <v>271247896</v>
      </c>
      <c r="Y51" s="53">
        <v>0</v>
      </c>
      <c r="Z51" s="129">
        <v>396246812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37.852065101572144</v>
      </c>
      <c r="E58" s="7">
        <f t="shared" si="6"/>
        <v>37.852065101572144</v>
      </c>
      <c r="F58" s="7">
        <f t="shared" si="6"/>
        <v>3651.3881520778073</v>
      </c>
      <c r="G58" s="7">
        <f t="shared" si="6"/>
        <v>9.670362590264212</v>
      </c>
      <c r="H58" s="7">
        <f t="shared" si="6"/>
        <v>60.04996949411795</v>
      </c>
      <c r="I58" s="7">
        <f t="shared" si="6"/>
        <v>15.409465197038024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15.409465197038024</v>
      </c>
      <c r="W58" s="7">
        <f t="shared" si="6"/>
        <v>29.655648785953474</v>
      </c>
      <c r="X58" s="7">
        <f t="shared" si="6"/>
        <v>0</v>
      </c>
      <c r="Y58" s="7">
        <f t="shared" si="6"/>
        <v>0</v>
      </c>
      <c r="Z58" s="8">
        <f t="shared" si="6"/>
        <v>37.852065101572144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30.00005</v>
      </c>
      <c r="E59" s="10">
        <f t="shared" si="7"/>
        <v>30.00005</v>
      </c>
      <c r="F59" s="10">
        <f t="shared" si="7"/>
        <v>0</v>
      </c>
      <c r="G59" s="10">
        <f t="shared" si="7"/>
        <v>4.059670983448482</v>
      </c>
      <c r="H59" s="10">
        <f t="shared" si="7"/>
        <v>6.698033211380439</v>
      </c>
      <c r="I59" s="10">
        <f t="shared" si="7"/>
        <v>4.4630029238777125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4.4630029238777125</v>
      </c>
      <c r="W59" s="10">
        <f t="shared" si="7"/>
        <v>30</v>
      </c>
      <c r="X59" s="10">
        <f t="shared" si="7"/>
        <v>0</v>
      </c>
      <c r="Y59" s="10">
        <f t="shared" si="7"/>
        <v>0</v>
      </c>
      <c r="Z59" s="11">
        <f t="shared" si="7"/>
        <v>30.00005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34.09979800974742</v>
      </c>
      <c r="E60" s="13">
        <f t="shared" si="7"/>
        <v>34.09979800974742</v>
      </c>
      <c r="F60" s="13">
        <f t="shared" si="7"/>
        <v>10.804597701149426</v>
      </c>
      <c r="G60" s="13">
        <f t="shared" si="7"/>
        <v>0.11657068179049836</v>
      </c>
      <c r="H60" s="13">
        <f t="shared" si="7"/>
        <v>0.4166689213686221</v>
      </c>
      <c r="I60" s="13">
        <f t="shared" si="7"/>
        <v>0.31842162619938613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0.31842162619938613</v>
      </c>
      <c r="W60" s="13">
        <f t="shared" si="7"/>
        <v>34.01771336553946</v>
      </c>
      <c r="X60" s="13">
        <f t="shared" si="7"/>
        <v>0</v>
      </c>
      <c r="Y60" s="13">
        <f t="shared" si="7"/>
        <v>0</v>
      </c>
      <c r="Z60" s="14">
        <f t="shared" si="7"/>
        <v>34.09979800974742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34.99980564093293</v>
      </c>
      <c r="E62" s="13">
        <f t="shared" si="7"/>
        <v>34.99980564093293</v>
      </c>
      <c r="F62" s="13">
        <f t="shared" si="7"/>
        <v>5.874356733663463</v>
      </c>
      <c r="G62" s="13">
        <f t="shared" si="7"/>
        <v>0.039843494752611744</v>
      </c>
      <c r="H62" s="13">
        <f t="shared" si="7"/>
        <v>0.5652405566751539</v>
      </c>
      <c r="I62" s="13">
        <f t="shared" si="7"/>
        <v>0.30568361700804875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0.30568361700804875</v>
      </c>
      <c r="W62" s="13">
        <f t="shared" si="7"/>
        <v>35</v>
      </c>
      <c r="X62" s="13">
        <f t="shared" si="7"/>
        <v>0</v>
      </c>
      <c r="Y62" s="13">
        <f t="shared" si="7"/>
        <v>0</v>
      </c>
      <c r="Z62" s="14">
        <f t="shared" si="7"/>
        <v>34.99980564093293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30.00437480608129</v>
      </c>
      <c r="E63" s="13">
        <f t="shared" si="7"/>
        <v>30.00437480608129</v>
      </c>
      <c r="F63" s="13">
        <f t="shared" si="7"/>
        <v>7.121661721068249</v>
      </c>
      <c r="G63" s="13">
        <f t="shared" si="7"/>
        <v>0</v>
      </c>
      <c r="H63" s="13">
        <f t="shared" si="7"/>
        <v>0</v>
      </c>
      <c r="I63" s="13">
        <f t="shared" si="7"/>
        <v>0.31253445673374874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0.31253445673374874</v>
      </c>
      <c r="W63" s="13">
        <f t="shared" si="7"/>
        <v>30</v>
      </c>
      <c r="X63" s="13">
        <f t="shared" si="7"/>
        <v>0</v>
      </c>
      <c r="Y63" s="13">
        <f t="shared" si="7"/>
        <v>0</v>
      </c>
      <c r="Z63" s="14">
        <f t="shared" si="7"/>
        <v>30.00437480608129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29.99875231053604</v>
      </c>
      <c r="E64" s="13">
        <f t="shared" si="7"/>
        <v>29.99875231053604</v>
      </c>
      <c r="F64" s="13">
        <f t="shared" si="7"/>
        <v>0</v>
      </c>
      <c r="G64" s="13">
        <f t="shared" si="7"/>
        <v>0</v>
      </c>
      <c r="H64" s="13">
        <f t="shared" si="7"/>
        <v>0.18667340517916378</v>
      </c>
      <c r="I64" s="13">
        <f t="shared" si="7"/>
        <v>0.38135472573779594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0.38135472573779594</v>
      </c>
      <c r="W64" s="13">
        <f t="shared" si="7"/>
        <v>30</v>
      </c>
      <c r="X64" s="13">
        <f t="shared" si="7"/>
        <v>0</v>
      </c>
      <c r="Y64" s="13">
        <f t="shared" si="7"/>
        <v>0</v>
      </c>
      <c r="Z64" s="14">
        <f t="shared" si="7"/>
        <v>29.99875231053604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109</v>
      </c>
      <c r="B67" s="23">
        <v>297476229</v>
      </c>
      <c r="C67" s="23"/>
      <c r="D67" s="24">
        <v>259963000</v>
      </c>
      <c r="E67" s="25">
        <v>259963000</v>
      </c>
      <c r="F67" s="25">
        <v>11310</v>
      </c>
      <c r="G67" s="25">
        <v>137509787</v>
      </c>
      <c r="H67" s="25">
        <v>16757424</v>
      </c>
      <c r="I67" s="25">
        <v>154278521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154278521</v>
      </c>
      <c r="W67" s="25">
        <v>157078000</v>
      </c>
      <c r="X67" s="25"/>
      <c r="Y67" s="24"/>
      <c r="Z67" s="26">
        <v>259963000</v>
      </c>
    </row>
    <row r="68" spans="1:26" ht="13.5" hidden="1">
      <c r="A68" s="36" t="s">
        <v>31</v>
      </c>
      <c r="B68" s="18">
        <v>168493460</v>
      </c>
      <c r="C68" s="18"/>
      <c r="D68" s="19">
        <v>180000000</v>
      </c>
      <c r="E68" s="20">
        <v>180000000</v>
      </c>
      <c r="F68" s="20"/>
      <c r="G68" s="20">
        <v>127638989</v>
      </c>
      <c r="H68" s="20">
        <v>4611070</v>
      </c>
      <c r="I68" s="20">
        <v>132250059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132250059</v>
      </c>
      <c r="W68" s="20">
        <v>139300000</v>
      </c>
      <c r="X68" s="20"/>
      <c r="Y68" s="19"/>
      <c r="Z68" s="22">
        <v>180000000</v>
      </c>
    </row>
    <row r="69" spans="1:26" ht="13.5" hidden="1">
      <c r="A69" s="37" t="s">
        <v>32</v>
      </c>
      <c r="B69" s="18">
        <v>28723583</v>
      </c>
      <c r="C69" s="18"/>
      <c r="D69" s="19">
        <v>53963000</v>
      </c>
      <c r="E69" s="20">
        <v>53963000</v>
      </c>
      <c r="F69" s="20">
        <v>11310</v>
      </c>
      <c r="G69" s="20">
        <v>1756874</v>
      </c>
      <c r="H69" s="20">
        <v>2402387</v>
      </c>
      <c r="I69" s="20">
        <v>4170571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4170571</v>
      </c>
      <c r="W69" s="20">
        <v>11178000</v>
      </c>
      <c r="X69" s="20"/>
      <c r="Y69" s="19"/>
      <c r="Z69" s="22">
        <v>53963000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>
        <v>20487882</v>
      </c>
      <c r="C71" s="18"/>
      <c r="D71" s="19">
        <v>44248000</v>
      </c>
      <c r="E71" s="20">
        <v>44248000</v>
      </c>
      <c r="F71" s="20">
        <v>10299</v>
      </c>
      <c r="G71" s="20">
        <v>1756874</v>
      </c>
      <c r="H71" s="20">
        <v>1578443</v>
      </c>
      <c r="I71" s="20">
        <v>3345616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3345616</v>
      </c>
      <c r="W71" s="20">
        <v>8982000</v>
      </c>
      <c r="X71" s="20"/>
      <c r="Y71" s="19"/>
      <c r="Z71" s="22">
        <v>44248000</v>
      </c>
    </row>
    <row r="72" spans="1:26" ht="13.5" hidden="1">
      <c r="A72" s="38" t="s">
        <v>105</v>
      </c>
      <c r="B72" s="18">
        <v>2243108</v>
      </c>
      <c r="C72" s="18"/>
      <c r="D72" s="19">
        <v>3223000</v>
      </c>
      <c r="E72" s="20">
        <v>3223000</v>
      </c>
      <c r="F72" s="20">
        <v>1011</v>
      </c>
      <c r="G72" s="20"/>
      <c r="H72" s="20">
        <v>262000</v>
      </c>
      <c r="I72" s="20">
        <v>263011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263011</v>
      </c>
      <c r="W72" s="20">
        <v>821000</v>
      </c>
      <c r="X72" s="20"/>
      <c r="Y72" s="19"/>
      <c r="Z72" s="22">
        <v>3223000</v>
      </c>
    </row>
    <row r="73" spans="1:26" ht="13.5" hidden="1">
      <c r="A73" s="38" t="s">
        <v>106</v>
      </c>
      <c r="B73" s="18">
        <v>5992593</v>
      </c>
      <c r="C73" s="18"/>
      <c r="D73" s="19">
        <v>6492000</v>
      </c>
      <c r="E73" s="20">
        <v>6492000</v>
      </c>
      <c r="F73" s="20"/>
      <c r="G73" s="20"/>
      <c r="H73" s="20">
        <v>561944</v>
      </c>
      <c r="I73" s="20">
        <v>561944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561944</v>
      </c>
      <c r="W73" s="20">
        <v>1375000</v>
      </c>
      <c r="X73" s="20"/>
      <c r="Y73" s="19"/>
      <c r="Z73" s="22">
        <v>6492000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100259186</v>
      </c>
      <c r="C75" s="27"/>
      <c r="D75" s="28">
        <v>26000000</v>
      </c>
      <c r="E75" s="29">
        <v>26000000</v>
      </c>
      <c r="F75" s="29"/>
      <c r="G75" s="29">
        <v>8113924</v>
      </c>
      <c r="H75" s="29">
        <v>9743967</v>
      </c>
      <c r="I75" s="29">
        <v>17857891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17857891</v>
      </c>
      <c r="W75" s="29">
        <v>6600000</v>
      </c>
      <c r="X75" s="29"/>
      <c r="Y75" s="28"/>
      <c r="Z75" s="30">
        <v>26000000</v>
      </c>
    </row>
    <row r="76" spans="1:26" ht="13.5" hidden="1">
      <c r="A76" s="41" t="s">
        <v>110</v>
      </c>
      <c r="B76" s="31"/>
      <c r="C76" s="31"/>
      <c r="D76" s="32">
        <v>98401364</v>
      </c>
      <c r="E76" s="33">
        <v>98401364</v>
      </c>
      <c r="F76" s="33">
        <v>412972</v>
      </c>
      <c r="G76" s="33">
        <v>13297695</v>
      </c>
      <c r="H76" s="33">
        <v>10062828</v>
      </c>
      <c r="I76" s="33">
        <v>23773495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23773495</v>
      </c>
      <c r="W76" s="33">
        <v>46582500</v>
      </c>
      <c r="X76" s="33"/>
      <c r="Y76" s="32"/>
      <c r="Z76" s="34">
        <v>98401364</v>
      </c>
    </row>
    <row r="77" spans="1:26" ht="13.5" hidden="1">
      <c r="A77" s="36" t="s">
        <v>31</v>
      </c>
      <c r="B77" s="18"/>
      <c r="C77" s="18"/>
      <c r="D77" s="19">
        <v>54000090</v>
      </c>
      <c r="E77" s="20">
        <v>54000090</v>
      </c>
      <c r="F77" s="20">
        <v>411750</v>
      </c>
      <c r="G77" s="20">
        <v>5181723</v>
      </c>
      <c r="H77" s="20">
        <v>308851</v>
      </c>
      <c r="I77" s="20">
        <v>5902324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5902324</v>
      </c>
      <c r="W77" s="20">
        <v>41790000</v>
      </c>
      <c r="X77" s="20"/>
      <c r="Y77" s="19"/>
      <c r="Z77" s="22">
        <v>54000090</v>
      </c>
    </row>
    <row r="78" spans="1:26" ht="13.5" hidden="1">
      <c r="A78" s="37" t="s">
        <v>32</v>
      </c>
      <c r="B78" s="18"/>
      <c r="C78" s="18"/>
      <c r="D78" s="19">
        <v>18401274</v>
      </c>
      <c r="E78" s="20">
        <v>18401274</v>
      </c>
      <c r="F78" s="20">
        <v>1222</v>
      </c>
      <c r="G78" s="20">
        <v>2048</v>
      </c>
      <c r="H78" s="20">
        <v>10010</v>
      </c>
      <c r="I78" s="20">
        <v>13280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13280</v>
      </c>
      <c r="W78" s="20">
        <v>3802500</v>
      </c>
      <c r="X78" s="20"/>
      <c r="Y78" s="19"/>
      <c r="Z78" s="22">
        <v>18401274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>
        <v>15486714</v>
      </c>
      <c r="E80" s="20">
        <v>15486714</v>
      </c>
      <c r="F80" s="20">
        <v>605</v>
      </c>
      <c r="G80" s="20">
        <v>700</v>
      </c>
      <c r="H80" s="20">
        <v>8922</v>
      </c>
      <c r="I80" s="20">
        <v>10227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10227</v>
      </c>
      <c r="W80" s="20">
        <v>3143700</v>
      </c>
      <c r="X80" s="20"/>
      <c r="Y80" s="19"/>
      <c r="Z80" s="22">
        <v>15486714</v>
      </c>
    </row>
    <row r="81" spans="1:26" ht="13.5" hidden="1">
      <c r="A81" s="38" t="s">
        <v>105</v>
      </c>
      <c r="B81" s="18"/>
      <c r="C81" s="18"/>
      <c r="D81" s="19">
        <v>967041</v>
      </c>
      <c r="E81" s="20">
        <v>967041</v>
      </c>
      <c r="F81" s="20">
        <v>72</v>
      </c>
      <c r="G81" s="20">
        <v>750</v>
      </c>
      <c r="H81" s="20"/>
      <c r="I81" s="20">
        <v>822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822</v>
      </c>
      <c r="W81" s="20">
        <v>246300</v>
      </c>
      <c r="X81" s="20"/>
      <c r="Y81" s="19"/>
      <c r="Z81" s="22">
        <v>967041</v>
      </c>
    </row>
    <row r="82" spans="1:26" ht="13.5" hidden="1">
      <c r="A82" s="38" t="s">
        <v>106</v>
      </c>
      <c r="B82" s="18"/>
      <c r="C82" s="18"/>
      <c r="D82" s="19">
        <v>1947519</v>
      </c>
      <c r="E82" s="20">
        <v>1947519</v>
      </c>
      <c r="F82" s="20">
        <v>545</v>
      </c>
      <c r="G82" s="20">
        <v>549</v>
      </c>
      <c r="H82" s="20">
        <v>1049</v>
      </c>
      <c r="I82" s="20">
        <v>2143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2143</v>
      </c>
      <c r="W82" s="20">
        <v>412500</v>
      </c>
      <c r="X82" s="20"/>
      <c r="Y82" s="19"/>
      <c r="Z82" s="22">
        <v>1947519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>
        <v>49</v>
      </c>
      <c r="H83" s="20">
        <v>39</v>
      </c>
      <c r="I83" s="20">
        <v>88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88</v>
      </c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26000000</v>
      </c>
      <c r="E84" s="29">
        <v>26000000</v>
      </c>
      <c r="F84" s="29"/>
      <c r="G84" s="29">
        <v>8113924</v>
      </c>
      <c r="H84" s="29">
        <v>9743967</v>
      </c>
      <c r="I84" s="29">
        <v>17857891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17857891</v>
      </c>
      <c r="W84" s="29">
        <v>990000</v>
      </c>
      <c r="X84" s="29"/>
      <c r="Y84" s="28"/>
      <c r="Z84" s="30">
        <v>26000000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45751308</v>
      </c>
      <c r="E5" s="59">
        <v>45751308</v>
      </c>
      <c r="F5" s="59">
        <v>0</v>
      </c>
      <c r="G5" s="59">
        <v>0</v>
      </c>
      <c r="H5" s="59">
        <v>386092</v>
      </c>
      <c r="I5" s="59">
        <v>386092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386092</v>
      </c>
      <c r="W5" s="59">
        <v>11437827</v>
      </c>
      <c r="X5" s="59">
        <v>-11051735</v>
      </c>
      <c r="Y5" s="60">
        <v>-96.62</v>
      </c>
      <c r="Z5" s="61">
        <v>45751308</v>
      </c>
    </row>
    <row r="6" spans="1:26" ht="13.5">
      <c r="A6" s="57" t="s">
        <v>32</v>
      </c>
      <c r="B6" s="18">
        <v>0</v>
      </c>
      <c r="C6" s="18">
        <v>0</v>
      </c>
      <c r="D6" s="58">
        <v>47313748</v>
      </c>
      <c r="E6" s="59">
        <v>47313748</v>
      </c>
      <c r="F6" s="59">
        <v>0</v>
      </c>
      <c r="G6" s="59">
        <v>0</v>
      </c>
      <c r="H6" s="59">
        <v>3240881</v>
      </c>
      <c r="I6" s="59">
        <v>3240881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3240881</v>
      </c>
      <c r="W6" s="59">
        <v>11726355</v>
      </c>
      <c r="X6" s="59">
        <v>-8485474</v>
      </c>
      <c r="Y6" s="60">
        <v>-72.36</v>
      </c>
      <c r="Z6" s="61">
        <v>47313748</v>
      </c>
    </row>
    <row r="7" spans="1:26" ht="13.5">
      <c r="A7" s="57" t="s">
        <v>33</v>
      </c>
      <c r="B7" s="18">
        <v>0</v>
      </c>
      <c r="C7" s="18">
        <v>0</v>
      </c>
      <c r="D7" s="58">
        <v>2486419</v>
      </c>
      <c r="E7" s="59">
        <v>2486419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621606</v>
      </c>
      <c r="X7" s="59">
        <v>-621606</v>
      </c>
      <c r="Y7" s="60">
        <v>-100</v>
      </c>
      <c r="Z7" s="61">
        <v>2486419</v>
      </c>
    </row>
    <row r="8" spans="1:26" ht="13.5">
      <c r="A8" s="57" t="s">
        <v>34</v>
      </c>
      <c r="B8" s="18">
        <v>0</v>
      </c>
      <c r="C8" s="18">
        <v>0</v>
      </c>
      <c r="D8" s="58">
        <v>244184850</v>
      </c>
      <c r="E8" s="59">
        <v>244184850</v>
      </c>
      <c r="F8" s="59">
        <v>0</v>
      </c>
      <c r="G8" s="59">
        <v>0</v>
      </c>
      <c r="H8" s="59">
        <v>32524</v>
      </c>
      <c r="I8" s="59">
        <v>32524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32524</v>
      </c>
      <c r="W8" s="59">
        <v>61046214</v>
      </c>
      <c r="X8" s="59">
        <v>-61013690</v>
      </c>
      <c r="Y8" s="60">
        <v>-99.95</v>
      </c>
      <c r="Z8" s="61">
        <v>244184850</v>
      </c>
    </row>
    <row r="9" spans="1:26" ht="13.5">
      <c r="A9" s="57" t="s">
        <v>35</v>
      </c>
      <c r="B9" s="18">
        <v>0</v>
      </c>
      <c r="C9" s="18">
        <v>0</v>
      </c>
      <c r="D9" s="58">
        <v>27597735</v>
      </c>
      <c r="E9" s="59">
        <v>27597735</v>
      </c>
      <c r="F9" s="59">
        <v>0</v>
      </c>
      <c r="G9" s="59">
        <v>0</v>
      </c>
      <c r="H9" s="59">
        <v>2576117</v>
      </c>
      <c r="I9" s="59">
        <v>2576117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2576117</v>
      </c>
      <c r="W9" s="59">
        <v>5745315</v>
      </c>
      <c r="X9" s="59">
        <v>-3169198</v>
      </c>
      <c r="Y9" s="60">
        <v>-55.16</v>
      </c>
      <c r="Z9" s="61">
        <v>27597735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367334060</v>
      </c>
      <c r="E10" s="65">
        <f t="shared" si="0"/>
        <v>367334060</v>
      </c>
      <c r="F10" s="65">
        <f t="shared" si="0"/>
        <v>0</v>
      </c>
      <c r="G10" s="65">
        <f t="shared" si="0"/>
        <v>0</v>
      </c>
      <c r="H10" s="65">
        <f t="shared" si="0"/>
        <v>6235614</v>
      </c>
      <c r="I10" s="65">
        <f t="shared" si="0"/>
        <v>6235614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6235614</v>
      </c>
      <c r="W10" s="65">
        <f t="shared" si="0"/>
        <v>90577317</v>
      </c>
      <c r="X10" s="65">
        <f t="shared" si="0"/>
        <v>-84341703</v>
      </c>
      <c r="Y10" s="66">
        <f>+IF(W10&lt;&gt;0,(X10/W10)*100,0)</f>
        <v>-93.11570025859785</v>
      </c>
      <c r="Z10" s="67">
        <f t="shared" si="0"/>
        <v>367334060</v>
      </c>
    </row>
    <row r="11" spans="1:26" ht="13.5">
      <c r="A11" s="57" t="s">
        <v>36</v>
      </c>
      <c r="B11" s="18">
        <v>0</v>
      </c>
      <c r="C11" s="18">
        <v>0</v>
      </c>
      <c r="D11" s="58">
        <v>132211749</v>
      </c>
      <c r="E11" s="59">
        <v>132211749</v>
      </c>
      <c r="F11" s="59">
        <v>0</v>
      </c>
      <c r="G11" s="59">
        <v>0</v>
      </c>
      <c r="H11" s="59">
        <v>11574445</v>
      </c>
      <c r="I11" s="59">
        <v>11574445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11574445</v>
      </c>
      <c r="W11" s="59">
        <v>33052938</v>
      </c>
      <c r="X11" s="59">
        <v>-21478493</v>
      </c>
      <c r="Y11" s="60">
        <v>-64.98</v>
      </c>
      <c r="Z11" s="61">
        <v>132211749</v>
      </c>
    </row>
    <row r="12" spans="1:26" ht="13.5">
      <c r="A12" s="57" t="s">
        <v>37</v>
      </c>
      <c r="B12" s="18">
        <v>0</v>
      </c>
      <c r="C12" s="18">
        <v>0</v>
      </c>
      <c r="D12" s="58">
        <v>16127974</v>
      </c>
      <c r="E12" s="59">
        <v>16127974</v>
      </c>
      <c r="F12" s="59">
        <v>0</v>
      </c>
      <c r="G12" s="59">
        <v>0</v>
      </c>
      <c r="H12" s="59">
        <v>1274410</v>
      </c>
      <c r="I12" s="59">
        <v>1274410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1274410</v>
      </c>
      <c r="W12" s="59">
        <v>4031994</v>
      </c>
      <c r="X12" s="59">
        <v>-2757584</v>
      </c>
      <c r="Y12" s="60">
        <v>-68.39</v>
      </c>
      <c r="Z12" s="61">
        <v>16127974</v>
      </c>
    </row>
    <row r="13" spans="1:26" ht="13.5">
      <c r="A13" s="57" t="s">
        <v>96</v>
      </c>
      <c r="B13" s="18">
        <v>0</v>
      </c>
      <c r="C13" s="18">
        <v>0</v>
      </c>
      <c r="D13" s="58">
        <v>36929976</v>
      </c>
      <c r="E13" s="59">
        <v>36929976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5696691</v>
      </c>
      <c r="X13" s="59">
        <v>-5696691</v>
      </c>
      <c r="Y13" s="60">
        <v>-100</v>
      </c>
      <c r="Z13" s="61">
        <v>36929976</v>
      </c>
    </row>
    <row r="14" spans="1:26" ht="13.5">
      <c r="A14" s="57" t="s">
        <v>38</v>
      </c>
      <c r="B14" s="18">
        <v>0</v>
      </c>
      <c r="C14" s="18">
        <v>0</v>
      </c>
      <c r="D14" s="58">
        <v>978000</v>
      </c>
      <c r="E14" s="59">
        <v>978000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244500</v>
      </c>
      <c r="X14" s="59">
        <v>-244500</v>
      </c>
      <c r="Y14" s="60">
        <v>-100</v>
      </c>
      <c r="Z14" s="61">
        <v>978000</v>
      </c>
    </row>
    <row r="15" spans="1:26" ht="13.5">
      <c r="A15" s="57" t="s">
        <v>39</v>
      </c>
      <c r="B15" s="18">
        <v>0</v>
      </c>
      <c r="C15" s="18">
        <v>0</v>
      </c>
      <c r="D15" s="58">
        <v>72817933</v>
      </c>
      <c r="E15" s="59">
        <v>72817933</v>
      </c>
      <c r="F15" s="59">
        <v>0</v>
      </c>
      <c r="G15" s="59">
        <v>0</v>
      </c>
      <c r="H15" s="59">
        <v>2105998</v>
      </c>
      <c r="I15" s="59">
        <v>2105998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2105998</v>
      </c>
      <c r="W15" s="59">
        <v>16647714</v>
      </c>
      <c r="X15" s="59">
        <v>-14541716</v>
      </c>
      <c r="Y15" s="60">
        <v>-87.35</v>
      </c>
      <c r="Z15" s="61">
        <v>72817933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2500</v>
      </c>
      <c r="I16" s="59">
        <v>2500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2500</v>
      </c>
      <c r="W16" s="59"/>
      <c r="X16" s="59">
        <v>2500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122862540</v>
      </c>
      <c r="E17" s="59">
        <v>122862540</v>
      </c>
      <c r="F17" s="59">
        <v>0</v>
      </c>
      <c r="G17" s="59">
        <v>0</v>
      </c>
      <c r="H17" s="59">
        <v>5053112</v>
      </c>
      <c r="I17" s="59">
        <v>5053112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5053112</v>
      </c>
      <c r="W17" s="59">
        <v>30403482</v>
      </c>
      <c r="X17" s="59">
        <v>-25350370</v>
      </c>
      <c r="Y17" s="60">
        <v>-83.38</v>
      </c>
      <c r="Z17" s="61">
        <v>122862540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381928172</v>
      </c>
      <c r="E18" s="72">
        <f t="shared" si="1"/>
        <v>381928172</v>
      </c>
      <c r="F18" s="72">
        <f t="shared" si="1"/>
        <v>0</v>
      </c>
      <c r="G18" s="72">
        <f t="shared" si="1"/>
        <v>0</v>
      </c>
      <c r="H18" s="72">
        <f t="shared" si="1"/>
        <v>20010465</v>
      </c>
      <c r="I18" s="72">
        <f t="shared" si="1"/>
        <v>20010465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20010465</v>
      </c>
      <c r="W18" s="72">
        <f t="shared" si="1"/>
        <v>90077319</v>
      </c>
      <c r="X18" s="72">
        <f t="shared" si="1"/>
        <v>-70066854</v>
      </c>
      <c r="Y18" s="66">
        <f>+IF(W18&lt;&gt;0,(X18/W18)*100,0)</f>
        <v>-77.78523470486505</v>
      </c>
      <c r="Z18" s="73">
        <f t="shared" si="1"/>
        <v>381928172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-14594112</v>
      </c>
      <c r="E19" s="76">
        <f t="shared" si="2"/>
        <v>-14594112</v>
      </c>
      <c r="F19" s="76">
        <f t="shared" si="2"/>
        <v>0</v>
      </c>
      <c r="G19" s="76">
        <f t="shared" si="2"/>
        <v>0</v>
      </c>
      <c r="H19" s="76">
        <f t="shared" si="2"/>
        <v>-13774851</v>
      </c>
      <c r="I19" s="76">
        <f t="shared" si="2"/>
        <v>-13774851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-13774851</v>
      </c>
      <c r="W19" s="76">
        <f>IF(E10=E18,0,W10-W18)</f>
        <v>499998</v>
      </c>
      <c r="X19" s="76">
        <f t="shared" si="2"/>
        <v>-14274849</v>
      </c>
      <c r="Y19" s="77">
        <f>+IF(W19&lt;&gt;0,(X19/W19)*100,0)</f>
        <v>-2854.98121992488</v>
      </c>
      <c r="Z19" s="78">
        <f t="shared" si="2"/>
        <v>-14594112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-14594112</v>
      </c>
      <c r="E22" s="87">
        <f t="shared" si="3"/>
        <v>-14594112</v>
      </c>
      <c r="F22" s="87">
        <f t="shared" si="3"/>
        <v>0</v>
      </c>
      <c r="G22" s="87">
        <f t="shared" si="3"/>
        <v>0</v>
      </c>
      <c r="H22" s="87">
        <f t="shared" si="3"/>
        <v>-13774851</v>
      </c>
      <c r="I22" s="87">
        <f t="shared" si="3"/>
        <v>-13774851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-13774851</v>
      </c>
      <c r="W22" s="87">
        <f t="shared" si="3"/>
        <v>499998</v>
      </c>
      <c r="X22" s="87">
        <f t="shared" si="3"/>
        <v>-14274849</v>
      </c>
      <c r="Y22" s="88">
        <f>+IF(W22&lt;&gt;0,(X22/W22)*100,0)</f>
        <v>-2854.98121992488</v>
      </c>
      <c r="Z22" s="89">
        <f t="shared" si="3"/>
        <v>-14594112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-14594112</v>
      </c>
      <c r="E24" s="76">
        <f t="shared" si="4"/>
        <v>-14594112</v>
      </c>
      <c r="F24" s="76">
        <f t="shared" si="4"/>
        <v>0</v>
      </c>
      <c r="G24" s="76">
        <f t="shared" si="4"/>
        <v>0</v>
      </c>
      <c r="H24" s="76">
        <f t="shared" si="4"/>
        <v>-13774851</v>
      </c>
      <c r="I24" s="76">
        <f t="shared" si="4"/>
        <v>-13774851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-13774851</v>
      </c>
      <c r="W24" s="76">
        <f t="shared" si="4"/>
        <v>499998</v>
      </c>
      <c r="X24" s="76">
        <f t="shared" si="4"/>
        <v>-14274849</v>
      </c>
      <c r="Y24" s="77">
        <f>+IF(W24&lt;&gt;0,(X24/W24)*100,0)</f>
        <v>-2854.98121992488</v>
      </c>
      <c r="Z24" s="78">
        <f t="shared" si="4"/>
        <v>-14594112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120602300</v>
      </c>
      <c r="E27" s="99">
        <v>120602300</v>
      </c>
      <c r="F27" s="99">
        <v>0</v>
      </c>
      <c r="G27" s="99">
        <v>11198973</v>
      </c>
      <c r="H27" s="99">
        <v>14025012</v>
      </c>
      <c r="I27" s="99">
        <v>25223985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25223985</v>
      </c>
      <c r="W27" s="99">
        <v>30150575</v>
      </c>
      <c r="X27" s="99">
        <v>-4926590</v>
      </c>
      <c r="Y27" s="100">
        <v>-16.34</v>
      </c>
      <c r="Z27" s="101">
        <v>120602300</v>
      </c>
    </row>
    <row r="28" spans="1:26" ht="13.5">
      <c r="A28" s="102" t="s">
        <v>44</v>
      </c>
      <c r="B28" s="18">
        <v>0</v>
      </c>
      <c r="C28" s="18">
        <v>0</v>
      </c>
      <c r="D28" s="58">
        <v>120602300</v>
      </c>
      <c r="E28" s="59">
        <v>120602300</v>
      </c>
      <c r="F28" s="59">
        <v>0</v>
      </c>
      <c r="G28" s="59">
        <v>11198973</v>
      </c>
      <c r="H28" s="59">
        <v>14025012</v>
      </c>
      <c r="I28" s="59">
        <v>25223985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25223985</v>
      </c>
      <c r="W28" s="59">
        <v>30150575</v>
      </c>
      <c r="X28" s="59">
        <v>-4926590</v>
      </c>
      <c r="Y28" s="60">
        <v>-16.34</v>
      </c>
      <c r="Z28" s="61">
        <v>120602300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120602300</v>
      </c>
      <c r="E32" s="99">
        <f t="shared" si="5"/>
        <v>120602300</v>
      </c>
      <c r="F32" s="99">
        <f t="shared" si="5"/>
        <v>0</v>
      </c>
      <c r="G32" s="99">
        <f t="shared" si="5"/>
        <v>11198973</v>
      </c>
      <c r="H32" s="99">
        <f t="shared" si="5"/>
        <v>14025012</v>
      </c>
      <c r="I32" s="99">
        <f t="shared" si="5"/>
        <v>25223985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25223985</v>
      </c>
      <c r="W32" s="99">
        <f t="shared" si="5"/>
        <v>30150575</v>
      </c>
      <c r="X32" s="99">
        <f t="shared" si="5"/>
        <v>-4926590</v>
      </c>
      <c r="Y32" s="100">
        <f>+IF(W32&lt;&gt;0,(X32/W32)*100,0)</f>
        <v>-16.33995371564224</v>
      </c>
      <c r="Z32" s="101">
        <f t="shared" si="5"/>
        <v>120602300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175408082</v>
      </c>
      <c r="E35" s="59">
        <v>175408082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43852021</v>
      </c>
      <c r="X35" s="59">
        <v>-43852021</v>
      </c>
      <c r="Y35" s="60">
        <v>-100</v>
      </c>
      <c r="Z35" s="61">
        <v>175408082</v>
      </c>
    </row>
    <row r="36" spans="1:26" ht="13.5">
      <c r="A36" s="57" t="s">
        <v>53</v>
      </c>
      <c r="B36" s="18">
        <v>0</v>
      </c>
      <c r="C36" s="18">
        <v>0</v>
      </c>
      <c r="D36" s="58">
        <v>992781135</v>
      </c>
      <c r="E36" s="59">
        <v>992781135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248195284</v>
      </c>
      <c r="X36" s="59">
        <v>-248195284</v>
      </c>
      <c r="Y36" s="60">
        <v>-100</v>
      </c>
      <c r="Z36" s="61">
        <v>992781135</v>
      </c>
    </row>
    <row r="37" spans="1:26" ht="13.5">
      <c r="A37" s="57" t="s">
        <v>54</v>
      </c>
      <c r="B37" s="18">
        <v>0</v>
      </c>
      <c r="C37" s="18">
        <v>0</v>
      </c>
      <c r="D37" s="58">
        <v>108762875</v>
      </c>
      <c r="E37" s="59">
        <v>108762875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27190719</v>
      </c>
      <c r="X37" s="59">
        <v>-27190719</v>
      </c>
      <c r="Y37" s="60">
        <v>-100</v>
      </c>
      <c r="Z37" s="61">
        <v>108762875</v>
      </c>
    </row>
    <row r="38" spans="1:26" ht="13.5">
      <c r="A38" s="57" t="s">
        <v>55</v>
      </c>
      <c r="B38" s="18">
        <v>0</v>
      </c>
      <c r="C38" s="18">
        <v>0</v>
      </c>
      <c r="D38" s="58">
        <v>30390351</v>
      </c>
      <c r="E38" s="59">
        <v>30390351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7597588</v>
      </c>
      <c r="X38" s="59">
        <v>-7597588</v>
      </c>
      <c r="Y38" s="60">
        <v>-100</v>
      </c>
      <c r="Z38" s="61">
        <v>30390351</v>
      </c>
    </row>
    <row r="39" spans="1:26" ht="13.5">
      <c r="A39" s="57" t="s">
        <v>56</v>
      </c>
      <c r="B39" s="18">
        <v>0</v>
      </c>
      <c r="C39" s="18">
        <v>0</v>
      </c>
      <c r="D39" s="58">
        <v>1029035990</v>
      </c>
      <c r="E39" s="59">
        <v>1029035990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257258998</v>
      </c>
      <c r="X39" s="59">
        <v>-257258998</v>
      </c>
      <c r="Y39" s="60">
        <v>-100</v>
      </c>
      <c r="Z39" s="61">
        <v>1029035990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104925947</v>
      </c>
      <c r="E42" s="59">
        <v>104925947</v>
      </c>
      <c r="F42" s="59">
        <v>0</v>
      </c>
      <c r="G42" s="59">
        <v>-38261846</v>
      </c>
      <c r="H42" s="59">
        <v>6187</v>
      </c>
      <c r="I42" s="59">
        <v>-38255659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-38255659</v>
      </c>
      <c r="W42" s="59">
        <v>78496132</v>
      </c>
      <c r="X42" s="59">
        <v>-116751791</v>
      </c>
      <c r="Y42" s="60">
        <v>-148.74</v>
      </c>
      <c r="Z42" s="61">
        <v>104925947</v>
      </c>
    </row>
    <row r="43" spans="1:26" ht="13.5">
      <c r="A43" s="57" t="s">
        <v>59</v>
      </c>
      <c r="B43" s="18">
        <v>0</v>
      </c>
      <c r="C43" s="18">
        <v>0</v>
      </c>
      <c r="D43" s="58">
        <v>-102145152</v>
      </c>
      <c r="E43" s="59">
        <v>-102145152</v>
      </c>
      <c r="F43" s="59">
        <v>0</v>
      </c>
      <c r="G43" s="59">
        <v>-11173174</v>
      </c>
      <c r="H43" s="59">
        <v>-14017117</v>
      </c>
      <c r="I43" s="59">
        <v>-25190291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-25190291</v>
      </c>
      <c r="W43" s="59">
        <v>-25536288</v>
      </c>
      <c r="X43" s="59">
        <v>345997</v>
      </c>
      <c r="Y43" s="60">
        <v>-1.35</v>
      </c>
      <c r="Z43" s="61">
        <v>-102145152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6713661</v>
      </c>
      <c r="E45" s="99">
        <v>6713661</v>
      </c>
      <c r="F45" s="99">
        <v>0</v>
      </c>
      <c r="G45" s="99">
        <v>-49435020</v>
      </c>
      <c r="H45" s="99">
        <v>-63445950</v>
      </c>
      <c r="I45" s="99">
        <v>-63445950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-63445950</v>
      </c>
      <c r="W45" s="99">
        <v>56892710</v>
      </c>
      <c r="X45" s="99">
        <v>-120338660</v>
      </c>
      <c r="Y45" s="100">
        <v>-211.52</v>
      </c>
      <c r="Z45" s="101">
        <v>6713661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20990624</v>
      </c>
      <c r="C49" s="51">
        <v>0</v>
      </c>
      <c r="D49" s="128">
        <v>31520023</v>
      </c>
      <c r="E49" s="53">
        <v>13257946</v>
      </c>
      <c r="F49" s="53">
        <v>0</v>
      </c>
      <c r="G49" s="53">
        <v>0</v>
      </c>
      <c r="H49" s="53">
        <v>0</v>
      </c>
      <c r="I49" s="53">
        <v>12131174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7032670</v>
      </c>
      <c r="W49" s="53">
        <v>5620299</v>
      </c>
      <c r="X49" s="53">
        <v>31264842</v>
      </c>
      <c r="Y49" s="53">
        <v>284602658</v>
      </c>
      <c r="Z49" s="129">
        <v>406420236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54.341695563762826</v>
      </c>
      <c r="E58" s="7">
        <f t="shared" si="6"/>
        <v>54.341695563762826</v>
      </c>
      <c r="F58" s="7">
        <f t="shared" si="6"/>
        <v>0</v>
      </c>
      <c r="G58" s="7">
        <f t="shared" si="6"/>
        <v>0</v>
      </c>
      <c r="H58" s="7">
        <f t="shared" si="6"/>
        <v>82.37540829489058</v>
      </c>
      <c r="I58" s="7">
        <f t="shared" si="6"/>
        <v>110.80700496294192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110.80700496294192</v>
      </c>
      <c r="W58" s="7">
        <f t="shared" si="6"/>
        <v>52.77261721526687</v>
      </c>
      <c r="X58" s="7">
        <f t="shared" si="6"/>
        <v>0</v>
      </c>
      <c r="Y58" s="7">
        <f t="shared" si="6"/>
        <v>0</v>
      </c>
      <c r="Z58" s="8">
        <f t="shared" si="6"/>
        <v>54.341695563762826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55.00000131143792</v>
      </c>
      <c r="E59" s="10">
        <f t="shared" si="7"/>
        <v>55.00000131143792</v>
      </c>
      <c r="F59" s="10">
        <f t="shared" si="7"/>
        <v>0</v>
      </c>
      <c r="G59" s="10">
        <f t="shared" si="7"/>
        <v>0</v>
      </c>
      <c r="H59" s="10">
        <f t="shared" si="7"/>
        <v>379.96436082591714</v>
      </c>
      <c r="I59" s="10">
        <f t="shared" si="7"/>
        <v>582.3415144576941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582.3415144576941</v>
      </c>
      <c r="W59" s="10">
        <f t="shared" si="7"/>
        <v>55.00000131143792</v>
      </c>
      <c r="X59" s="10">
        <f t="shared" si="7"/>
        <v>0</v>
      </c>
      <c r="Y59" s="10">
        <f t="shared" si="7"/>
        <v>0</v>
      </c>
      <c r="Z59" s="11">
        <f t="shared" si="7"/>
        <v>55.00000131143792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72.33281117361491</v>
      </c>
      <c r="E60" s="13">
        <f t="shared" si="7"/>
        <v>72.33281117361491</v>
      </c>
      <c r="F60" s="13">
        <f t="shared" si="7"/>
        <v>0</v>
      </c>
      <c r="G60" s="13">
        <f t="shared" si="7"/>
        <v>0</v>
      </c>
      <c r="H60" s="13">
        <f t="shared" si="7"/>
        <v>35.555054320106166</v>
      </c>
      <c r="I60" s="13">
        <f t="shared" si="7"/>
        <v>61.60287897025532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61.60287897025532</v>
      </c>
      <c r="W60" s="13">
        <f t="shared" si="7"/>
        <v>72.96249346024403</v>
      </c>
      <c r="X60" s="13">
        <f t="shared" si="7"/>
        <v>0</v>
      </c>
      <c r="Y60" s="13">
        <f t="shared" si="7"/>
        <v>0</v>
      </c>
      <c r="Z60" s="14">
        <f t="shared" si="7"/>
        <v>72.33281117361491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85.60000749253535</v>
      </c>
      <c r="E61" s="13">
        <f t="shared" si="7"/>
        <v>85.60000749253535</v>
      </c>
      <c r="F61" s="13">
        <f t="shared" si="7"/>
        <v>0</v>
      </c>
      <c r="G61" s="13">
        <f t="shared" si="7"/>
        <v>0</v>
      </c>
      <c r="H61" s="13">
        <f t="shared" si="7"/>
        <v>38.00006977339611</v>
      </c>
      <c r="I61" s="13">
        <f t="shared" si="7"/>
        <v>57.9346246930414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57.9346246930414</v>
      </c>
      <c r="W61" s="13">
        <f t="shared" si="7"/>
        <v>86.92438118007172</v>
      </c>
      <c r="X61" s="13">
        <f t="shared" si="7"/>
        <v>0</v>
      </c>
      <c r="Y61" s="13">
        <f t="shared" si="7"/>
        <v>0</v>
      </c>
      <c r="Z61" s="14">
        <f t="shared" si="7"/>
        <v>85.60000749253535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55.000036484241164</v>
      </c>
      <c r="E62" s="13">
        <f t="shared" si="7"/>
        <v>55.000036484241164</v>
      </c>
      <c r="F62" s="13">
        <f t="shared" si="7"/>
        <v>0</v>
      </c>
      <c r="G62" s="13">
        <f t="shared" si="7"/>
        <v>0</v>
      </c>
      <c r="H62" s="13">
        <f t="shared" si="7"/>
        <v>31.7470715295904</v>
      </c>
      <c r="I62" s="13">
        <f t="shared" si="7"/>
        <v>64.70214760095539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64.70214760095539</v>
      </c>
      <c r="W62" s="13">
        <f t="shared" si="7"/>
        <v>55.00006009171713</v>
      </c>
      <c r="X62" s="13">
        <f t="shared" si="7"/>
        <v>0</v>
      </c>
      <c r="Y62" s="13">
        <f t="shared" si="7"/>
        <v>0</v>
      </c>
      <c r="Z62" s="14">
        <f t="shared" si="7"/>
        <v>55.000036484241164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54.999928851752664</v>
      </c>
      <c r="E63" s="13">
        <f t="shared" si="7"/>
        <v>54.999928851752664</v>
      </c>
      <c r="F63" s="13">
        <f t="shared" si="7"/>
        <v>0</v>
      </c>
      <c r="G63" s="13">
        <f t="shared" si="7"/>
        <v>0</v>
      </c>
      <c r="H63" s="13">
        <f t="shared" si="7"/>
        <v>34.769810909147566</v>
      </c>
      <c r="I63" s="13">
        <f t="shared" si="7"/>
        <v>65.32150119593926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65.32150119593926</v>
      </c>
      <c r="W63" s="13">
        <f t="shared" si="7"/>
        <v>54.999897546582154</v>
      </c>
      <c r="X63" s="13">
        <f t="shared" si="7"/>
        <v>0</v>
      </c>
      <c r="Y63" s="13">
        <f t="shared" si="7"/>
        <v>0</v>
      </c>
      <c r="Z63" s="14">
        <f t="shared" si="7"/>
        <v>54.999928851752664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55.00001385288422</v>
      </c>
      <c r="E64" s="13">
        <f t="shared" si="7"/>
        <v>55.00001385288422</v>
      </c>
      <c r="F64" s="13">
        <f t="shared" si="7"/>
        <v>0</v>
      </c>
      <c r="G64" s="13">
        <f t="shared" si="7"/>
        <v>0</v>
      </c>
      <c r="H64" s="13">
        <f t="shared" si="7"/>
        <v>31.46253375632521</v>
      </c>
      <c r="I64" s="13">
        <f t="shared" si="7"/>
        <v>57.005256810256675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57.005256810256675</v>
      </c>
      <c r="W64" s="13">
        <f t="shared" si="7"/>
        <v>55.00006464685271</v>
      </c>
      <c r="X64" s="13">
        <f t="shared" si="7"/>
        <v>0</v>
      </c>
      <c r="Y64" s="13">
        <f t="shared" si="7"/>
        <v>0</v>
      </c>
      <c r="Z64" s="14">
        <f t="shared" si="7"/>
        <v>55.00001385288422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9.999998490658916</v>
      </c>
      <c r="E66" s="16">
        <f t="shared" si="7"/>
        <v>9.999998490658916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9.999998490658916</v>
      </c>
    </row>
    <row r="67" spans="1:26" ht="13.5" hidden="1">
      <c r="A67" s="40" t="s">
        <v>109</v>
      </c>
      <c r="B67" s="23"/>
      <c r="C67" s="23"/>
      <c r="D67" s="24">
        <v>112941279</v>
      </c>
      <c r="E67" s="25">
        <v>112941279</v>
      </c>
      <c r="F67" s="25"/>
      <c r="G67" s="25"/>
      <c r="H67" s="25">
        <v>5717375</v>
      </c>
      <c r="I67" s="25">
        <v>5717375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5717375</v>
      </c>
      <c r="W67" s="25">
        <v>28133238</v>
      </c>
      <c r="X67" s="25"/>
      <c r="Y67" s="24"/>
      <c r="Z67" s="26">
        <v>112941279</v>
      </c>
    </row>
    <row r="68" spans="1:26" ht="13.5" hidden="1">
      <c r="A68" s="36" t="s">
        <v>31</v>
      </c>
      <c r="B68" s="18"/>
      <c r="C68" s="18"/>
      <c r="D68" s="19">
        <v>45751308</v>
      </c>
      <c r="E68" s="20">
        <v>45751308</v>
      </c>
      <c r="F68" s="20"/>
      <c r="G68" s="20"/>
      <c r="H68" s="20">
        <v>386092</v>
      </c>
      <c r="I68" s="20">
        <v>386092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386092</v>
      </c>
      <c r="W68" s="20">
        <v>11437827</v>
      </c>
      <c r="X68" s="20"/>
      <c r="Y68" s="19"/>
      <c r="Z68" s="22">
        <v>45751308</v>
      </c>
    </row>
    <row r="69" spans="1:26" ht="13.5" hidden="1">
      <c r="A69" s="37" t="s">
        <v>32</v>
      </c>
      <c r="B69" s="18"/>
      <c r="C69" s="18"/>
      <c r="D69" s="19">
        <v>47313748</v>
      </c>
      <c r="E69" s="20">
        <v>47313748</v>
      </c>
      <c r="F69" s="20"/>
      <c r="G69" s="20"/>
      <c r="H69" s="20">
        <v>3240881</v>
      </c>
      <c r="I69" s="20">
        <v>3240881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3240881</v>
      </c>
      <c r="W69" s="20">
        <v>11726355</v>
      </c>
      <c r="X69" s="20"/>
      <c r="Y69" s="19"/>
      <c r="Z69" s="22">
        <v>47313748</v>
      </c>
    </row>
    <row r="70" spans="1:26" ht="13.5" hidden="1">
      <c r="A70" s="38" t="s">
        <v>103</v>
      </c>
      <c r="B70" s="18"/>
      <c r="C70" s="18"/>
      <c r="D70" s="19">
        <v>26800007</v>
      </c>
      <c r="E70" s="20">
        <v>26800007</v>
      </c>
      <c r="F70" s="20"/>
      <c r="G70" s="20"/>
      <c r="H70" s="20">
        <v>1691189</v>
      </c>
      <c r="I70" s="20">
        <v>1691189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1691189</v>
      </c>
      <c r="W70" s="20">
        <v>6597921</v>
      </c>
      <c r="X70" s="20"/>
      <c r="Y70" s="19"/>
      <c r="Z70" s="22">
        <v>26800007</v>
      </c>
    </row>
    <row r="71" spans="1:26" ht="13.5" hidden="1">
      <c r="A71" s="38" t="s">
        <v>104</v>
      </c>
      <c r="B71" s="18"/>
      <c r="C71" s="18"/>
      <c r="D71" s="19">
        <v>6989319</v>
      </c>
      <c r="E71" s="20">
        <v>6989319</v>
      </c>
      <c r="F71" s="20"/>
      <c r="G71" s="20"/>
      <c r="H71" s="20">
        <v>297681</v>
      </c>
      <c r="I71" s="20">
        <v>297681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297681</v>
      </c>
      <c r="W71" s="20">
        <v>1747329</v>
      </c>
      <c r="X71" s="20"/>
      <c r="Y71" s="19"/>
      <c r="Z71" s="22">
        <v>6989319</v>
      </c>
    </row>
    <row r="72" spans="1:26" ht="13.5" hidden="1">
      <c r="A72" s="38" t="s">
        <v>105</v>
      </c>
      <c r="B72" s="18"/>
      <c r="C72" s="18"/>
      <c r="D72" s="19">
        <v>7027580</v>
      </c>
      <c r="E72" s="20">
        <v>7027580</v>
      </c>
      <c r="F72" s="20"/>
      <c r="G72" s="20"/>
      <c r="H72" s="20">
        <v>641755</v>
      </c>
      <c r="I72" s="20">
        <v>641755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641755</v>
      </c>
      <c r="W72" s="20">
        <v>1756896</v>
      </c>
      <c r="X72" s="20"/>
      <c r="Y72" s="19"/>
      <c r="Z72" s="22">
        <v>7027580</v>
      </c>
    </row>
    <row r="73" spans="1:26" ht="13.5" hidden="1">
      <c r="A73" s="38" t="s">
        <v>106</v>
      </c>
      <c r="B73" s="18"/>
      <c r="C73" s="18"/>
      <c r="D73" s="19">
        <v>6496842</v>
      </c>
      <c r="E73" s="20">
        <v>6496842</v>
      </c>
      <c r="F73" s="20"/>
      <c r="G73" s="20"/>
      <c r="H73" s="20">
        <v>610256</v>
      </c>
      <c r="I73" s="20">
        <v>610256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610256</v>
      </c>
      <c r="W73" s="20">
        <v>1624209</v>
      </c>
      <c r="X73" s="20"/>
      <c r="Y73" s="19"/>
      <c r="Z73" s="22">
        <v>6496842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19876223</v>
      </c>
      <c r="E75" s="29">
        <v>19876223</v>
      </c>
      <c r="F75" s="29"/>
      <c r="G75" s="29"/>
      <c r="H75" s="29">
        <v>2090402</v>
      </c>
      <c r="I75" s="29">
        <v>2090402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2090402</v>
      </c>
      <c r="W75" s="29">
        <v>4969056</v>
      </c>
      <c r="X75" s="29"/>
      <c r="Y75" s="28"/>
      <c r="Z75" s="30">
        <v>19876223</v>
      </c>
    </row>
    <row r="76" spans="1:26" ht="13.5" hidden="1">
      <c r="A76" s="41" t="s">
        <v>110</v>
      </c>
      <c r="B76" s="31"/>
      <c r="C76" s="31"/>
      <c r="D76" s="32">
        <v>61374206</v>
      </c>
      <c r="E76" s="33">
        <v>61374206</v>
      </c>
      <c r="F76" s="33"/>
      <c r="G76" s="33">
        <v>1625541</v>
      </c>
      <c r="H76" s="33">
        <v>4709711</v>
      </c>
      <c r="I76" s="33">
        <v>6335252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6335252</v>
      </c>
      <c r="W76" s="33">
        <v>14846646</v>
      </c>
      <c r="X76" s="33"/>
      <c r="Y76" s="32"/>
      <c r="Z76" s="34">
        <v>61374206</v>
      </c>
    </row>
    <row r="77" spans="1:26" ht="13.5" hidden="1">
      <c r="A77" s="36" t="s">
        <v>31</v>
      </c>
      <c r="B77" s="18"/>
      <c r="C77" s="18"/>
      <c r="D77" s="19">
        <v>25163220</v>
      </c>
      <c r="E77" s="20">
        <v>25163220</v>
      </c>
      <c r="F77" s="20"/>
      <c r="G77" s="20">
        <v>781362</v>
      </c>
      <c r="H77" s="20">
        <v>1467012</v>
      </c>
      <c r="I77" s="20">
        <v>2248374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2248374</v>
      </c>
      <c r="W77" s="20">
        <v>6290805</v>
      </c>
      <c r="X77" s="20"/>
      <c r="Y77" s="19"/>
      <c r="Z77" s="22">
        <v>25163220</v>
      </c>
    </row>
    <row r="78" spans="1:26" ht="13.5" hidden="1">
      <c r="A78" s="37" t="s">
        <v>32</v>
      </c>
      <c r="B78" s="18"/>
      <c r="C78" s="18"/>
      <c r="D78" s="19">
        <v>34223364</v>
      </c>
      <c r="E78" s="20">
        <v>34223364</v>
      </c>
      <c r="F78" s="20"/>
      <c r="G78" s="20">
        <v>844179</v>
      </c>
      <c r="H78" s="20">
        <v>1152297</v>
      </c>
      <c r="I78" s="20">
        <v>1996476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1996476</v>
      </c>
      <c r="W78" s="20">
        <v>8555841</v>
      </c>
      <c r="X78" s="20"/>
      <c r="Y78" s="19"/>
      <c r="Z78" s="22">
        <v>34223364</v>
      </c>
    </row>
    <row r="79" spans="1:26" ht="13.5" hidden="1">
      <c r="A79" s="38" t="s">
        <v>103</v>
      </c>
      <c r="B79" s="18"/>
      <c r="C79" s="18"/>
      <c r="D79" s="19">
        <v>22940808</v>
      </c>
      <c r="E79" s="20">
        <v>22940808</v>
      </c>
      <c r="F79" s="20"/>
      <c r="G79" s="20">
        <v>337131</v>
      </c>
      <c r="H79" s="20">
        <v>642653</v>
      </c>
      <c r="I79" s="20">
        <v>979784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979784</v>
      </c>
      <c r="W79" s="20">
        <v>5735202</v>
      </c>
      <c r="X79" s="20"/>
      <c r="Y79" s="19"/>
      <c r="Z79" s="22">
        <v>22940808</v>
      </c>
    </row>
    <row r="80" spans="1:26" ht="13.5" hidden="1">
      <c r="A80" s="38" t="s">
        <v>104</v>
      </c>
      <c r="B80" s="18"/>
      <c r="C80" s="18"/>
      <c r="D80" s="19">
        <v>3844128</v>
      </c>
      <c r="E80" s="20">
        <v>3844128</v>
      </c>
      <c r="F80" s="20"/>
      <c r="G80" s="20">
        <v>98101</v>
      </c>
      <c r="H80" s="20">
        <v>94505</v>
      </c>
      <c r="I80" s="20">
        <v>192606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192606</v>
      </c>
      <c r="W80" s="20">
        <v>961032</v>
      </c>
      <c r="X80" s="20"/>
      <c r="Y80" s="19"/>
      <c r="Z80" s="22">
        <v>3844128</v>
      </c>
    </row>
    <row r="81" spans="1:26" ht="13.5" hidden="1">
      <c r="A81" s="38" t="s">
        <v>105</v>
      </c>
      <c r="B81" s="18"/>
      <c r="C81" s="18"/>
      <c r="D81" s="19">
        <v>3865164</v>
      </c>
      <c r="E81" s="20">
        <v>3865164</v>
      </c>
      <c r="F81" s="20"/>
      <c r="G81" s="20">
        <v>196067</v>
      </c>
      <c r="H81" s="20">
        <v>223137</v>
      </c>
      <c r="I81" s="20">
        <v>419204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419204</v>
      </c>
      <c r="W81" s="20">
        <v>966291</v>
      </c>
      <c r="X81" s="20"/>
      <c r="Y81" s="19"/>
      <c r="Z81" s="22">
        <v>3865164</v>
      </c>
    </row>
    <row r="82" spans="1:26" ht="13.5" hidden="1">
      <c r="A82" s="38" t="s">
        <v>106</v>
      </c>
      <c r="B82" s="18"/>
      <c r="C82" s="18"/>
      <c r="D82" s="19">
        <v>3573264</v>
      </c>
      <c r="E82" s="20">
        <v>3573264</v>
      </c>
      <c r="F82" s="20"/>
      <c r="G82" s="20">
        <v>155876</v>
      </c>
      <c r="H82" s="20">
        <v>192002</v>
      </c>
      <c r="I82" s="20">
        <v>347878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347878</v>
      </c>
      <c r="W82" s="20">
        <v>893316</v>
      </c>
      <c r="X82" s="20"/>
      <c r="Y82" s="19"/>
      <c r="Z82" s="22">
        <v>3573264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>
        <v>57004</v>
      </c>
      <c r="H83" s="20"/>
      <c r="I83" s="20">
        <v>57004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57004</v>
      </c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1987622</v>
      </c>
      <c r="E84" s="29">
        <v>1987622</v>
      </c>
      <c r="F84" s="29"/>
      <c r="G84" s="29"/>
      <c r="H84" s="29">
        <v>2090402</v>
      </c>
      <c r="I84" s="29">
        <v>2090402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2090402</v>
      </c>
      <c r="W84" s="29"/>
      <c r="X84" s="29"/>
      <c r="Y84" s="28"/>
      <c r="Z84" s="30">
        <v>1987622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427805145</v>
      </c>
      <c r="E5" s="59">
        <v>427805145</v>
      </c>
      <c r="F5" s="59">
        <v>0</v>
      </c>
      <c r="G5" s="59">
        <v>80469120</v>
      </c>
      <c r="H5" s="59">
        <v>35010482</v>
      </c>
      <c r="I5" s="59">
        <v>115479602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115479602</v>
      </c>
      <c r="W5" s="59">
        <v>88742385</v>
      </c>
      <c r="X5" s="59">
        <v>26737217</v>
      </c>
      <c r="Y5" s="60">
        <v>30.13</v>
      </c>
      <c r="Z5" s="61">
        <v>427805145</v>
      </c>
    </row>
    <row r="6" spans="1:26" ht="13.5">
      <c r="A6" s="57" t="s">
        <v>32</v>
      </c>
      <c r="B6" s="18">
        <v>0</v>
      </c>
      <c r="C6" s="18">
        <v>0</v>
      </c>
      <c r="D6" s="58">
        <v>1145386657</v>
      </c>
      <c r="E6" s="59">
        <v>1145386657</v>
      </c>
      <c r="F6" s="59">
        <v>0</v>
      </c>
      <c r="G6" s="59">
        <v>171617350</v>
      </c>
      <c r="H6" s="59">
        <v>74772618</v>
      </c>
      <c r="I6" s="59">
        <v>246389968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246389968</v>
      </c>
      <c r="W6" s="59">
        <v>224235622</v>
      </c>
      <c r="X6" s="59">
        <v>22154346</v>
      </c>
      <c r="Y6" s="60">
        <v>9.88</v>
      </c>
      <c r="Z6" s="61">
        <v>1145386657</v>
      </c>
    </row>
    <row r="7" spans="1:26" ht="13.5">
      <c r="A7" s="57" t="s">
        <v>33</v>
      </c>
      <c r="B7" s="18">
        <v>0</v>
      </c>
      <c r="C7" s="18">
        <v>0</v>
      </c>
      <c r="D7" s="58">
        <v>9735001</v>
      </c>
      <c r="E7" s="59">
        <v>9735001</v>
      </c>
      <c r="F7" s="59">
        <v>0</v>
      </c>
      <c r="G7" s="59">
        <v>174777</v>
      </c>
      <c r="H7" s="59">
        <v>235170</v>
      </c>
      <c r="I7" s="59">
        <v>409947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409947</v>
      </c>
      <c r="W7" s="59">
        <v>1504553</v>
      </c>
      <c r="X7" s="59">
        <v>-1094606</v>
      </c>
      <c r="Y7" s="60">
        <v>-72.75</v>
      </c>
      <c r="Z7" s="61">
        <v>9735001</v>
      </c>
    </row>
    <row r="8" spans="1:26" ht="13.5">
      <c r="A8" s="57" t="s">
        <v>34</v>
      </c>
      <c r="B8" s="18">
        <v>0</v>
      </c>
      <c r="C8" s="18">
        <v>0</v>
      </c>
      <c r="D8" s="58">
        <v>707414817</v>
      </c>
      <c r="E8" s="59">
        <v>707414817</v>
      </c>
      <c r="F8" s="59">
        <v>0</v>
      </c>
      <c r="G8" s="59">
        <v>81852460</v>
      </c>
      <c r="H8" s="59">
        <v>141064041</v>
      </c>
      <c r="I8" s="59">
        <v>222916501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222916501</v>
      </c>
      <c r="W8" s="59">
        <v>260784347</v>
      </c>
      <c r="X8" s="59">
        <v>-37867846</v>
      </c>
      <c r="Y8" s="60">
        <v>-14.52</v>
      </c>
      <c r="Z8" s="61">
        <v>707414817</v>
      </c>
    </row>
    <row r="9" spans="1:26" ht="13.5">
      <c r="A9" s="57" t="s">
        <v>35</v>
      </c>
      <c r="B9" s="18">
        <v>0</v>
      </c>
      <c r="C9" s="18">
        <v>0</v>
      </c>
      <c r="D9" s="58">
        <v>335086221</v>
      </c>
      <c r="E9" s="59">
        <v>335086221</v>
      </c>
      <c r="F9" s="59">
        <v>0</v>
      </c>
      <c r="G9" s="59">
        <v>36733906</v>
      </c>
      <c r="H9" s="59">
        <v>23322215</v>
      </c>
      <c r="I9" s="59">
        <v>60056121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60056121</v>
      </c>
      <c r="W9" s="59">
        <v>49225995</v>
      </c>
      <c r="X9" s="59">
        <v>10830126</v>
      </c>
      <c r="Y9" s="60">
        <v>22</v>
      </c>
      <c r="Z9" s="61">
        <v>335086221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2625427841</v>
      </c>
      <c r="E10" s="65">
        <f t="shared" si="0"/>
        <v>2625427841</v>
      </c>
      <c r="F10" s="65">
        <f t="shared" si="0"/>
        <v>0</v>
      </c>
      <c r="G10" s="65">
        <f t="shared" si="0"/>
        <v>370847613</v>
      </c>
      <c r="H10" s="65">
        <f t="shared" si="0"/>
        <v>274404526</v>
      </c>
      <c r="I10" s="65">
        <f t="shared" si="0"/>
        <v>645252139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645252139</v>
      </c>
      <c r="W10" s="65">
        <f t="shared" si="0"/>
        <v>624492902</v>
      </c>
      <c r="X10" s="65">
        <f t="shared" si="0"/>
        <v>20759237</v>
      </c>
      <c r="Y10" s="66">
        <f>+IF(W10&lt;&gt;0,(X10/W10)*100,0)</f>
        <v>3.3241750120003766</v>
      </c>
      <c r="Z10" s="67">
        <f t="shared" si="0"/>
        <v>2625427841</v>
      </c>
    </row>
    <row r="11" spans="1:26" ht="13.5">
      <c r="A11" s="57" t="s">
        <v>36</v>
      </c>
      <c r="B11" s="18">
        <v>0</v>
      </c>
      <c r="C11" s="18">
        <v>0</v>
      </c>
      <c r="D11" s="58">
        <v>664986897</v>
      </c>
      <c r="E11" s="59">
        <v>664986897</v>
      </c>
      <c r="F11" s="59">
        <v>0</v>
      </c>
      <c r="G11" s="59">
        <v>105730268</v>
      </c>
      <c r="H11" s="59">
        <v>67410648</v>
      </c>
      <c r="I11" s="59">
        <v>173140916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173140916</v>
      </c>
      <c r="W11" s="59">
        <v>143655353</v>
      </c>
      <c r="X11" s="59">
        <v>29485563</v>
      </c>
      <c r="Y11" s="60">
        <v>20.53</v>
      </c>
      <c r="Z11" s="61">
        <v>664986897</v>
      </c>
    </row>
    <row r="12" spans="1:26" ht="13.5">
      <c r="A12" s="57" t="s">
        <v>37</v>
      </c>
      <c r="B12" s="18">
        <v>0</v>
      </c>
      <c r="C12" s="18">
        <v>0</v>
      </c>
      <c r="D12" s="58">
        <v>38919923</v>
      </c>
      <c r="E12" s="59">
        <v>38919923</v>
      </c>
      <c r="F12" s="59">
        <v>0</v>
      </c>
      <c r="G12" s="59">
        <v>4493892</v>
      </c>
      <c r="H12" s="59">
        <v>4178758</v>
      </c>
      <c r="I12" s="59">
        <v>8672650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8672650</v>
      </c>
      <c r="W12" s="59">
        <v>7789128</v>
      </c>
      <c r="X12" s="59">
        <v>883522</v>
      </c>
      <c r="Y12" s="60">
        <v>11.34</v>
      </c>
      <c r="Z12" s="61">
        <v>38919923</v>
      </c>
    </row>
    <row r="13" spans="1:26" ht="13.5">
      <c r="A13" s="57" t="s">
        <v>96</v>
      </c>
      <c r="B13" s="18">
        <v>0</v>
      </c>
      <c r="C13" s="18">
        <v>0</v>
      </c>
      <c r="D13" s="58">
        <v>257872368</v>
      </c>
      <c r="E13" s="59">
        <v>257872368</v>
      </c>
      <c r="F13" s="59">
        <v>0</v>
      </c>
      <c r="G13" s="59">
        <v>38448531</v>
      </c>
      <c r="H13" s="59">
        <v>17275495</v>
      </c>
      <c r="I13" s="59">
        <v>55724026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55724026</v>
      </c>
      <c r="W13" s="59">
        <v>62397915</v>
      </c>
      <c r="X13" s="59">
        <v>-6673889</v>
      </c>
      <c r="Y13" s="60">
        <v>-10.7</v>
      </c>
      <c r="Z13" s="61">
        <v>257872368</v>
      </c>
    </row>
    <row r="14" spans="1:26" ht="13.5">
      <c r="A14" s="57" t="s">
        <v>38</v>
      </c>
      <c r="B14" s="18">
        <v>0</v>
      </c>
      <c r="C14" s="18">
        <v>0</v>
      </c>
      <c r="D14" s="58">
        <v>47392772</v>
      </c>
      <c r="E14" s="59">
        <v>47392772</v>
      </c>
      <c r="F14" s="59">
        <v>0</v>
      </c>
      <c r="G14" s="59">
        <v>9115536</v>
      </c>
      <c r="H14" s="59">
        <v>951686</v>
      </c>
      <c r="I14" s="59">
        <v>10067222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10067222</v>
      </c>
      <c r="W14" s="59"/>
      <c r="X14" s="59">
        <v>10067222</v>
      </c>
      <c r="Y14" s="60">
        <v>0</v>
      </c>
      <c r="Z14" s="61">
        <v>47392772</v>
      </c>
    </row>
    <row r="15" spans="1:26" ht="13.5">
      <c r="A15" s="57" t="s">
        <v>39</v>
      </c>
      <c r="B15" s="18">
        <v>0</v>
      </c>
      <c r="C15" s="18">
        <v>0</v>
      </c>
      <c r="D15" s="58">
        <v>691956361</v>
      </c>
      <c r="E15" s="59">
        <v>691956361</v>
      </c>
      <c r="F15" s="59">
        <v>0</v>
      </c>
      <c r="G15" s="59">
        <v>95633865</v>
      </c>
      <c r="H15" s="59">
        <v>25608374</v>
      </c>
      <c r="I15" s="59">
        <v>121242239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121242239</v>
      </c>
      <c r="W15" s="59">
        <v>121778501</v>
      </c>
      <c r="X15" s="59">
        <v>-536262</v>
      </c>
      <c r="Y15" s="60">
        <v>-0.44</v>
      </c>
      <c r="Z15" s="61">
        <v>691956361</v>
      </c>
    </row>
    <row r="16" spans="1:26" ht="13.5">
      <c r="A16" s="68" t="s">
        <v>40</v>
      </c>
      <c r="B16" s="18">
        <v>0</v>
      </c>
      <c r="C16" s="18">
        <v>0</v>
      </c>
      <c r="D16" s="58">
        <v>188452765</v>
      </c>
      <c r="E16" s="59">
        <v>188452765</v>
      </c>
      <c r="F16" s="59">
        <v>0</v>
      </c>
      <c r="G16" s="59">
        <v>2905448</v>
      </c>
      <c r="H16" s="59">
        <v>250206</v>
      </c>
      <c r="I16" s="59">
        <v>3155654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3155654</v>
      </c>
      <c r="W16" s="59">
        <v>22976004</v>
      </c>
      <c r="X16" s="59">
        <v>-19820350</v>
      </c>
      <c r="Y16" s="60">
        <v>-86.27</v>
      </c>
      <c r="Z16" s="61">
        <v>188452765</v>
      </c>
    </row>
    <row r="17" spans="1:26" ht="13.5">
      <c r="A17" s="57" t="s">
        <v>41</v>
      </c>
      <c r="B17" s="18">
        <v>0</v>
      </c>
      <c r="C17" s="18">
        <v>0</v>
      </c>
      <c r="D17" s="58">
        <v>786013736</v>
      </c>
      <c r="E17" s="59">
        <v>786013736</v>
      </c>
      <c r="F17" s="59">
        <v>0</v>
      </c>
      <c r="G17" s="59">
        <v>98896977</v>
      </c>
      <c r="H17" s="59">
        <v>67006472</v>
      </c>
      <c r="I17" s="59">
        <v>165903449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165903449</v>
      </c>
      <c r="W17" s="59">
        <v>104361566</v>
      </c>
      <c r="X17" s="59">
        <v>61541883</v>
      </c>
      <c r="Y17" s="60">
        <v>58.97</v>
      </c>
      <c r="Z17" s="61">
        <v>786013736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2675594822</v>
      </c>
      <c r="E18" s="72">
        <f t="shared" si="1"/>
        <v>2675594822</v>
      </c>
      <c r="F18" s="72">
        <f t="shared" si="1"/>
        <v>0</v>
      </c>
      <c r="G18" s="72">
        <f t="shared" si="1"/>
        <v>355224517</v>
      </c>
      <c r="H18" s="72">
        <f t="shared" si="1"/>
        <v>182681639</v>
      </c>
      <c r="I18" s="72">
        <f t="shared" si="1"/>
        <v>537906156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537906156</v>
      </c>
      <c r="W18" s="72">
        <f t="shared" si="1"/>
        <v>462958467</v>
      </c>
      <c r="X18" s="72">
        <f t="shared" si="1"/>
        <v>74947689</v>
      </c>
      <c r="Y18" s="66">
        <f>+IF(W18&lt;&gt;0,(X18/W18)*100,0)</f>
        <v>16.188858038533294</v>
      </c>
      <c r="Z18" s="73">
        <f t="shared" si="1"/>
        <v>2675594822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-50166981</v>
      </c>
      <c r="E19" s="76">
        <f t="shared" si="2"/>
        <v>-50166981</v>
      </c>
      <c r="F19" s="76">
        <f t="shared" si="2"/>
        <v>0</v>
      </c>
      <c r="G19" s="76">
        <f t="shared" si="2"/>
        <v>15623096</v>
      </c>
      <c r="H19" s="76">
        <f t="shared" si="2"/>
        <v>91722887</v>
      </c>
      <c r="I19" s="76">
        <f t="shared" si="2"/>
        <v>107345983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107345983</v>
      </c>
      <c r="W19" s="76">
        <f>IF(E10=E18,0,W10-W18)</f>
        <v>161534435</v>
      </c>
      <c r="X19" s="76">
        <f t="shared" si="2"/>
        <v>-54188452</v>
      </c>
      <c r="Y19" s="77">
        <f>+IF(W19&lt;&gt;0,(X19/W19)*100,0)</f>
        <v>-33.54606836616602</v>
      </c>
      <c r="Z19" s="78">
        <f t="shared" si="2"/>
        <v>-50166981</v>
      </c>
    </row>
    <row r="20" spans="1:26" ht="13.5">
      <c r="A20" s="57" t="s">
        <v>44</v>
      </c>
      <c r="B20" s="18">
        <v>0</v>
      </c>
      <c r="C20" s="18">
        <v>0</v>
      </c>
      <c r="D20" s="58">
        <v>581284915</v>
      </c>
      <c r="E20" s="59">
        <v>581284915</v>
      </c>
      <c r="F20" s="59">
        <v>0</v>
      </c>
      <c r="G20" s="59">
        <v>266004</v>
      </c>
      <c r="H20" s="59">
        <v>7927866</v>
      </c>
      <c r="I20" s="59">
        <v>8193870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8193870</v>
      </c>
      <c r="W20" s="59">
        <v>50301333</v>
      </c>
      <c r="X20" s="59">
        <v>-42107463</v>
      </c>
      <c r="Y20" s="60">
        <v>-83.71</v>
      </c>
      <c r="Z20" s="61">
        <v>581284915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531117934</v>
      </c>
      <c r="E22" s="87">
        <f t="shared" si="3"/>
        <v>531117934</v>
      </c>
      <c r="F22" s="87">
        <f t="shared" si="3"/>
        <v>0</v>
      </c>
      <c r="G22" s="87">
        <f t="shared" si="3"/>
        <v>15889100</v>
      </c>
      <c r="H22" s="87">
        <f t="shared" si="3"/>
        <v>99650753</v>
      </c>
      <c r="I22" s="87">
        <f t="shared" si="3"/>
        <v>115539853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115539853</v>
      </c>
      <c r="W22" s="87">
        <f t="shared" si="3"/>
        <v>211835768</v>
      </c>
      <c r="X22" s="87">
        <f t="shared" si="3"/>
        <v>-96295915</v>
      </c>
      <c r="Y22" s="88">
        <f>+IF(W22&lt;&gt;0,(X22/W22)*100,0)</f>
        <v>-45.45781664218292</v>
      </c>
      <c r="Z22" s="89">
        <f t="shared" si="3"/>
        <v>531117934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531117934</v>
      </c>
      <c r="E24" s="76">
        <f t="shared" si="4"/>
        <v>531117934</v>
      </c>
      <c r="F24" s="76">
        <f t="shared" si="4"/>
        <v>0</v>
      </c>
      <c r="G24" s="76">
        <f t="shared" si="4"/>
        <v>15889100</v>
      </c>
      <c r="H24" s="76">
        <f t="shared" si="4"/>
        <v>99650753</v>
      </c>
      <c r="I24" s="76">
        <f t="shared" si="4"/>
        <v>115539853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115539853</v>
      </c>
      <c r="W24" s="76">
        <f t="shared" si="4"/>
        <v>211835768</v>
      </c>
      <c r="X24" s="76">
        <f t="shared" si="4"/>
        <v>-96295915</v>
      </c>
      <c r="Y24" s="77">
        <f>+IF(W24&lt;&gt;0,(X24/W24)*100,0)</f>
        <v>-45.45781664218292</v>
      </c>
      <c r="Z24" s="78">
        <f t="shared" si="4"/>
        <v>531117934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751719378</v>
      </c>
      <c r="E27" s="99">
        <v>751719378</v>
      </c>
      <c r="F27" s="99">
        <v>0</v>
      </c>
      <c r="G27" s="99">
        <v>14589112</v>
      </c>
      <c r="H27" s="99">
        <v>62472760</v>
      </c>
      <c r="I27" s="99">
        <v>77061872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77061872</v>
      </c>
      <c r="W27" s="99">
        <v>187929845</v>
      </c>
      <c r="X27" s="99">
        <v>-110867973</v>
      </c>
      <c r="Y27" s="100">
        <v>-58.99</v>
      </c>
      <c r="Z27" s="101">
        <v>751719378</v>
      </c>
    </row>
    <row r="28" spans="1:26" ht="13.5">
      <c r="A28" s="102" t="s">
        <v>44</v>
      </c>
      <c r="B28" s="18">
        <v>0</v>
      </c>
      <c r="C28" s="18">
        <v>0</v>
      </c>
      <c r="D28" s="58">
        <v>605106165</v>
      </c>
      <c r="E28" s="59">
        <v>605106165</v>
      </c>
      <c r="F28" s="59">
        <v>0</v>
      </c>
      <c r="G28" s="59">
        <v>9014222</v>
      </c>
      <c r="H28" s="59">
        <v>56987472</v>
      </c>
      <c r="I28" s="59">
        <v>66001694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66001694</v>
      </c>
      <c r="W28" s="59">
        <v>151276541</v>
      </c>
      <c r="X28" s="59">
        <v>-85274847</v>
      </c>
      <c r="Y28" s="60">
        <v>-56.37</v>
      </c>
      <c r="Z28" s="61">
        <v>605106165</v>
      </c>
    </row>
    <row r="29" spans="1:26" ht="13.5">
      <c r="A29" s="57" t="s">
        <v>100</v>
      </c>
      <c r="B29" s="18">
        <v>0</v>
      </c>
      <c r="C29" s="18">
        <v>0</v>
      </c>
      <c r="D29" s="58">
        <v>10423372</v>
      </c>
      <c r="E29" s="59">
        <v>10423372</v>
      </c>
      <c r="F29" s="59">
        <v>0</v>
      </c>
      <c r="G29" s="59">
        <v>1516212</v>
      </c>
      <c r="H29" s="59">
        <v>0</v>
      </c>
      <c r="I29" s="59">
        <v>1516212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1516212</v>
      </c>
      <c r="W29" s="59">
        <v>2605843</v>
      </c>
      <c r="X29" s="59">
        <v>-1089631</v>
      </c>
      <c r="Y29" s="60">
        <v>-41.81</v>
      </c>
      <c r="Z29" s="61">
        <v>10423372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136189841</v>
      </c>
      <c r="E31" s="59">
        <v>136189841</v>
      </c>
      <c r="F31" s="59">
        <v>0</v>
      </c>
      <c r="G31" s="59">
        <v>4058678</v>
      </c>
      <c r="H31" s="59">
        <v>5485288</v>
      </c>
      <c r="I31" s="59">
        <v>9543966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9543966</v>
      </c>
      <c r="W31" s="59">
        <v>34047460</v>
      </c>
      <c r="X31" s="59">
        <v>-24503494</v>
      </c>
      <c r="Y31" s="60">
        <v>-71.97</v>
      </c>
      <c r="Z31" s="61">
        <v>136189841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751719378</v>
      </c>
      <c r="E32" s="99">
        <f t="shared" si="5"/>
        <v>751719378</v>
      </c>
      <c r="F32" s="99">
        <f t="shared" si="5"/>
        <v>0</v>
      </c>
      <c r="G32" s="99">
        <f t="shared" si="5"/>
        <v>14589112</v>
      </c>
      <c r="H32" s="99">
        <f t="shared" si="5"/>
        <v>62472760</v>
      </c>
      <c r="I32" s="99">
        <f t="shared" si="5"/>
        <v>77061872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77061872</v>
      </c>
      <c r="W32" s="99">
        <f t="shared" si="5"/>
        <v>187929844</v>
      </c>
      <c r="X32" s="99">
        <f t="shared" si="5"/>
        <v>-110867972</v>
      </c>
      <c r="Y32" s="100">
        <f>+IF(W32&lt;&gt;0,(X32/W32)*100,0)</f>
        <v>-58.99434046249728</v>
      </c>
      <c r="Z32" s="101">
        <f t="shared" si="5"/>
        <v>751719378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589388886</v>
      </c>
      <c r="E35" s="59">
        <v>589388886</v>
      </c>
      <c r="F35" s="59">
        <v>0</v>
      </c>
      <c r="G35" s="59">
        <v>0</v>
      </c>
      <c r="H35" s="59">
        <v>261304534</v>
      </c>
      <c r="I35" s="59">
        <v>261304534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261304534</v>
      </c>
      <c r="W35" s="59">
        <v>147347222</v>
      </c>
      <c r="X35" s="59">
        <v>113957312</v>
      </c>
      <c r="Y35" s="60">
        <v>77.34</v>
      </c>
      <c r="Z35" s="61">
        <v>589388886</v>
      </c>
    </row>
    <row r="36" spans="1:26" ht="13.5">
      <c r="A36" s="57" t="s">
        <v>53</v>
      </c>
      <c r="B36" s="18">
        <v>0</v>
      </c>
      <c r="C36" s="18">
        <v>0</v>
      </c>
      <c r="D36" s="58">
        <v>6027115157</v>
      </c>
      <c r="E36" s="59">
        <v>6027115157</v>
      </c>
      <c r="F36" s="59">
        <v>0</v>
      </c>
      <c r="G36" s="59">
        <v>0</v>
      </c>
      <c r="H36" s="59">
        <v>6055127464</v>
      </c>
      <c r="I36" s="59">
        <v>6055127464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6055127464</v>
      </c>
      <c r="W36" s="59">
        <v>1506778789</v>
      </c>
      <c r="X36" s="59">
        <v>4548348675</v>
      </c>
      <c r="Y36" s="60">
        <v>301.86</v>
      </c>
      <c r="Z36" s="61">
        <v>6027115157</v>
      </c>
    </row>
    <row r="37" spans="1:26" ht="13.5">
      <c r="A37" s="57" t="s">
        <v>54</v>
      </c>
      <c r="B37" s="18">
        <v>0</v>
      </c>
      <c r="C37" s="18">
        <v>0</v>
      </c>
      <c r="D37" s="58">
        <v>560967162</v>
      </c>
      <c r="E37" s="59">
        <v>560967162</v>
      </c>
      <c r="F37" s="59">
        <v>0</v>
      </c>
      <c r="G37" s="59">
        <v>0</v>
      </c>
      <c r="H37" s="59">
        <v>974754030</v>
      </c>
      <c r="I37" s="59">
        <v>974754030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974754030</v>
      </c>
      <c r="W37" s="59">
        <v>140241791</v>
      </c>
      <c r="X37" s="59">
        <v>834512239</v>
      </c>
      <c r="Y37" s="60">
        <v>595.05</v>
      </c>
      <c r="Z37" s="61">
        <v>560967162</v>
      </c>
    </row>
    <row r="38" spans="1:26" ht="13.5">
      <c r="A38" s="57" t="s">
        <v>55</v>
      </c>
      <c r="B38" s="18">
        <v>0</v>
      </c>
      <c r="C38" s="18">
        <v>0</v>
      </c>
      <c r="D38" s="58">
        <v>640842830</v>
      </c>
      <c r="E38" s="59">
        <v>640842830</v>
      </c>
      <c r="F38" s="59">
        <v>0</v>
      </c>
      <c r="G38" s="59">
        <v>0</v>
      </c>
      <c r="H38" s="59">
        <v>608425626</v>
      </c>
      <c r="I38" s="59">
        <v>608425626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608425626</v>
      </c>
      <c r="W38" s="59">
        <v>160210708</v>
      </c>
      <c r="X38" s="59">
        <v>448214918</v>
      </c>
      <c r="Y38" s="60">
        <v>279.77</v>
      </c>
      <c r="Z38" s="61">
        <v>640842830</v>
      </c>
    </row>
    <row r="39" spans="1:26" ht="13.5">
      <c r="A39" s="57" t="s">
        <v>56</v>
      </c>
      <c r="B39" s="18">
        <v>0</v>
      </c>
      <c r="C39" s="18">
        <v>0</v>
      </c>
      <c r="D39" s="58">
        <v>5414694051</v>
      </c>
      <c r="E39" s="59">
        <v>5414694051</v>
      </c>
      <c r="F39" s="59">
        <v>0</v>
      </c>
      <c r="G39" s="59">
        <v>0</v>
      </c>
      <c r="H39" s="59">
        <v>4733252342</v>
      </c>
      <c r="I39" s="59">
        <v>4733252342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4733252342</v>
      </c>
      <c r="W39" s="59">
        <v>1353673513</v>
      </c>
      <c r="X39" s="59">
        <v>3379578829</v>
      </c>
      <c r="Y39" s="60">
        <v>249.66</v>
      </c>
      <c r="Z39" s="61">
        <v>5414694051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824758142</v>
      </c>
      <c r="E42" s="59">
        <v>824758142</v>
      </c>
      <c r="F42" s="59">
        <v>0</v>
      </c>
      <c r="G42" s="59">
        <v>-28979984</v>
      </c>
      <c r="H42" s="59">
        <v>132377663</v>
      </c>
      <c r="I42" s="59">
        <v>103397679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103397679</v>
      </c>
      <c r="W42" s="59">
        <v>370338414</v>
      </c>
      <c r="X42" s="59">
        <v>-266940735</v>
      </c>
      <c r="Y42" s="60">
        <v>-72.08</v>
      </c>
      <c r="Z42" s="61">
        <v>824758142</v>
      </c>
    </row>
    <row r="43" spans="1:26" ht="13.5">
      <c r="A43" s="57" t="s">
        <v>59</v>
      </c>
      <c r="B43" s="18">
        <v>0</v>
      </c>
      <c r="C43" s="18">
        <v>0</v>
      </c>
      <c r="D43" s="58">
        <v>-600961729</v>
      </c>
      <c r="E43" s="59">
        <v>-600961729</v>
      </c>
      <c r="F43" s="59">
        <v>0</v>
      </c>
      <c r="G43" s="59">
        <v>-1609081</v>
      </c>
      <c r="H43" s="59">
        <v>-52255149</v>
      </c>
      <c r="I43" s="59">
        <v>-53864230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-53864230</v>
      </c>
      <c r="W43" s="59">
        <v>-32280454</v>
      </c>
      <c r="X43" s="59">
        <v>-21583776</v>
      </c>
      <c r="Y43" s="60">
        <v>66.86</v>
      </c>
      <c r="Z43" s="61">
        <v>-600961729</v>
      </c>
    </row>
    <row r="44" spans="1:26" ht="13.5">
      <c r="A44" s="57" t="s">
        <v>60</v>
      </c>
      <c r="B44" s="18">
        <v>0</v>
      </c>
      <c r="C44" s="18">
        <v>0</v>
      </c>
      <c r="D44" s="58">
        <v>-22361498</v>
      </c>
      <c r="E44" s="59">
        <v>-22361498</v>
      </c>
      <c r="F44" s="59">
        <v>0</v>
      </c>
      <c r="G44" s="59">
        <v>0</v>
      </c>
      <c r="H44" s="59">
        <v>-2222414</v>
      </c>
      <c r="I44" s="59">
        <v>-2222414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-2222414</v>
      </c>
      <c r="W44" s="59">
        <v>-5880112</v>
      </c>
      <c r="X44" s="59">
        <v>3657698</v>
      </c>
      <c r="Y44" s="60">
        <v>-62.2</v>
      </c>
      <c r="Z44" s="61">
        <v>-22361498</v>
      </c>
    </row>
    <row r="45" spans="1:26" ht="13.5">
      <c r="A45" s="69" t="s">
        <v>61</v>
      </c>
      <c r="B45" s="21">
        <v>0</v>
      </c>
      <c r="C45" s="21">
        <v>0</v>
      </c>
      <c r="D45" s="98">
        <v>374266879</v>
      </c>
      <c r="E45" s="99">
        <v>374266879</v>
      </c>
      <c r="F45" s="99">
        <v>19724791</v>
      </c>
      <c r="G45" s="99">
        <v>-10864274</v>
      </c>
      <c r="H45" s="99">
        <v>67035826</v>
      </c>
      <c r="I45" s="99">
        <v>67035826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67035826</v>
      </c>
      <c r="W45" s="99">
        <v>505009812</v>
      </c>
      <c r="X45" s="99">
        <v>-437973986</v>
      </c>
      <c r="Y45" s="100">
        <v>-86.73</v>
      </c>
      <c r="Z45" s="101">
        <v>374266879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100368537</v>
      </c>
      <c r="C49" s="51">
        <v>0</v>
      </c>
      <c r="D49" s="128">
        <v>8538583</v>
      </c>
      <c r="E49" s="53">
        <v>26856677</v>
      </c>
      <c r="F49" s="53">
        <v>0</v>
      </c>
      <c r="G49" s="53">
        <v>0</v>
      </c>
      <c r="H49" s="53">
        <v>0</v>
      </c>
      <c r="I49" s="53">
        <v>21285592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16257216</v>
      </c>
      <c r="W49" s="53">
        <v>14923255</v>
      </c>
      <c r="X49" s="53">
        <v>79369867</v>
      </c>
      <c r="Y49" s="53">
        <v>149830782</v>
      </c>
      <c r="Z49" s="129">
        <v>417430509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55342551</v>
      </c>
      <c r="C51" s="51">
        <v>0</v>
      </c>
      <c r="D51" s="128">
        <v>60210607</v>
      </c>
      <c r="E51" s="53">
        <v>22764829</v>
      </c>
      <c r="F51" s="53">
        <v>0</v>
      </c>
      <c r="G51" s="53">
        <v>0</v>
      </c>
      <c r="H51" s="53">
        <v>0</v>
      </c>
      <c r="I51" s="53">
        <v>14859174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26947078</v>
      </c>
      <c r="W51" s="53">
        <v>14828878</v>
      </c>
      <c r="X51" s="53">
        <v>11751103</v>
      </c>
      <c r="Y51" s="53">
        <v>82513996</v>
      </c>
      <c r="Z51" s="129">
        <v>289218216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95.88723744051408</v>
      </c>
      <c r="E58" s="7">
        <f t="shared" si="6"/>
        <v>95.88723744051408</v>
      </c>
      <c r="F58" s="7">
        <f t="shared" si="6"/>
        <v>0</v>
      </c>
      <c r="G58" s="7">
        <f t="shared" si="6"/>
        <v>15.830245735820125</v>
      </c>
      <c r="H58" s="7">
        <f t="shared" si="6"/>
        <v>158.2118223851814</v>
      </c>
      <c r="I58" s="7">
        <f t="shared" si="6"/>
        <v>59.48329511644786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59.48329511644786</v>
      </c>
      <c r="W58" s="7">
        <f t="shared" si="6"/>
        <v>115.69206416190644</v>
      </c>
      <c r="X58" s="7">
        <f t="shared" si="6"/>
        <v>0</v>
      </c>
      <c r="Y58" s="7">
        <f t="shared" si="6"/>
        <v>0</v>
      </c>
      <c r="Z58" s="8">
        <f t="shared" si="6"/>
        <v>95.88723744051408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95.36474812615916</v>
      </c>
      <c r="E59" s="10">
        <f t="shared" si="7"/>
        <v>95.36474812615916</v>
      </c>
      <c r="F59" s="10">
        <f t="shared" si="7"/>
        <v>0</v>
      </c>
      <c r="G59" s="10">
        <f t="shared" si="7"/>
        <v>44.88580091344357</v>
      </c>
      <c r="H59" s="10">
        <f t="shared" si="7"/>
        <v>487.69179755937097</v>
      </c>
      <c r="I59" s="10">
        <f t="shared" si="7"/>
        <v>179.1333312700541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179.1333312700541</v>
      </c>
      <c r="W59" s="10">
        <f t="shared" si="7"/>
        <v>105.55765996147161</v>
      </c>
      <c r="X59" s="10">
        <f t="shared" si="7"/>
        <v>0</v>
      </c>
      <c r="Y59" s="10">
        <f t="shared" si="7"/>
        <v>0</v>
      </c>
      <c r="Z59" s="11">
        <f t="shared" si="7"/>
        <v>95.36474812615916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96.03323011296438</v>
      </c>
      <c r="E60" s="13">
        <f t="shared" si="7"/>
        <v>96.03323011296438</v>
      </c>
      <c r="F60" s="13">
        <f t="shared" si="7"/>
        <v>0</v>
      </c>
      <c r="G60" s="13">
        <f t="shared" si="7"/>
        <v>2.556315547349962</v>
      </c>
      <c r="H60" s="13">
        <f t="shared" si="7"/>
        <v>11.038423183203241</v>
      </c>
      <c r="I60" s="13">
        <f t="shared" si="7"/>
        <v>5.130403280055623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5.130403280055623</v>
      </c>
      <c r="W60" s="13">
        <f t="shared" si="7"/>
        <v>119.58168894324916</v>
      </c>
      <c r="X60" s="13">
        <f t="shared" si="7"/>
        <v>0</v>
      </c>
      <c r="Y60" s="13">
        <f t="shared" si="7"/>
        <v>0</v>
      </c>
      <c r="Z60" s="14">
        <f t="shared" si="7"/>
        <v>96.03323011296438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98.52217411439156</v>
      </c>
      <c r="E61" s="13">
        <f t="shared" si="7"/>
        <v>98.52217411439156</v>
      </c>
      <c r="F61" s="13">
        <f t="shared" si="7"/>
        <v>0</v>
      </c>
      <c r="G61" s="13">
        <f t="shared" si="7"/>
        <v>3.169580110632803</v>
      </c>
      <c r="H61" s="13">
        <f t="shared" si="7"/>
        <v>13.609711567287894</v>
      </c>
      <c r="I61" s="13">
        <f t="shared" si="7"/>
        <v>6.350456031004859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6.350456031004859</v>
      </c>
      <c r="W61" s="13">
        <f t="shared" si="7"/>
        <v>120.82403881923271</v>
      </c>
      <c r="X61" s="13">
        <f t="shared" si="7"/>
        <v>0</v>
      </c>
      <c r="Y61" s="13">
        <f t="shared" si="7"/>
        <v>0</v>
      </c>
      <c r="Z61" s="14">
        <f t="shared" si="7"/>
        <v>98.52217411439156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97.73059842343261</v>
      </c>
      <c r="E62" s="13">
        <f t="shared" si="7"/>
        <v>97.73059842343261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203.00655862964368</v>
      </c>
      <c r="X62" s="13">
        <f t="shared" si="7"/>
        <v>0</v>
      </c>
      <c r="Y62" s="13">
        <f t="shared" si="7"/>
        <v>0</v>
      </c>
      <c r="Z62" s="14">
        <f t="shared" si="7"/>
        <v>97.73059842343261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93.40587513198903</v>
      </c>
      <c r="E63" s="13">
        <f t="shared" si="7"/>
        <v>93.40587513198903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147.46895994124597</v>
      </c>
      <c r="X63" s="13">
        <f t="shared" si="7"/>
        <v>0</v>
      </c>
      <c r="Y63" s="13">
        <f t="shared" si="7"/>
        <v>0</v>
      </c>
      <c r="Z63" s="14">
        <f t="shared" si="7"/>
        <v>93.40587513198903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71.88135272185725</v>
      </c>
      <c r="E64" s="13">
        <f t="shared" si="7"/>
        <v>71.88135272185725</v>
      </c>
      <c r="F64" s="13">
        <f t="shared" si="7"/>
        <v>0</v>
      </c>
      <c r="G64" s="13">
        <f t="shared" si="7"/>
        <v>0.0020271506601487253</v>
      </c>
      <c r="H64" s="13">
        <f t="shared" si="7"/>
        <v>0.0016201422911284846</v>
      </c>
      <c r="I64" s="13">
        <f t="shared" si="7"/>
        <v>0.0019073600254983921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0.0019073600254983921</v>
      </c>
      <c r="W64" s="13">
        <f t="shared" si="7"/>
        <v>65.44070532526085</v>
      </c>
      <c r="X64" s="13">
        <f t="shared" si="7"/>
        <v>0</v>
      </c>
      <c r="Y64" s="13">
        <f t="shared" si="7"/>
        <v>0</v>
      </c>
      <c r="Z64" s="14">
        <f t="shared" si="7"/>
        <v>71.88135272185725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134.2689696873521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109</v>
      </c>
      <c r="B67" s="23"/>
      <c r="C67" s="23"/>
      <c r="D67" s="24">
        <v>1586882249</v>
      </c>
      <c r="E67" s="25">
        <v>1586882249</v>
      </c>
      <c r="F67" s="25"/>
      <c r="G67" s="25">
        <v>255879098</v>
      </c>
      <c r="H67" s="25">
        <v>113137542</v>
      </c>
      <c r="I67" s="25">
        <v>369016640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369016640</v>
      </c>
      <c r="W67" s="25">
        <v>314439971</v>
      </c>
      <c r="X67" s="25"/>
      <c r="Y67" s="24"/>
      <c r="Z67" s="26">
        <v>1586882249</v>
      </c>
    </row>
    <row r="68" spans="1:26" ht="13.5" hidden="1">
      <c r="A68" s="36" t="s">
        <v>31</v>
      </c>
      <c r="B68" s="18"/>
      <c r="C68" s="18"/>
      <c r="D68" s="19">
        <v>427805145</v>
      </c>
      <c r="E68" s="20">
        <v>427805145</v>
      </c>
      <c r="F68" s="20"/>
      <c r="G68" s="20">
        <v>80469120</v>
      </c>
      <c r="H68" s="20">
        <v>35010482</v>
      </c>
      <c r="I68" s="20">
        <v>115479602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115479602</v>
      </c>
      <c r="W68" s="20">
        <v>88742385</v>
      </c>
      <c r="X68" s="20"/>
      <c r="Y68" s="19"/>
      <c r="Z68" s="22">
        <v>427805145</v>
      </c>
    </row>
    <row r="69" spans="1:26" ht="13.5" hidden="1">
      <c r="A69" s="37" t="s">
        <v>32</v>
      </c>
      <c r="B69" s="18"/>
      <c r="C69" s="18"/>
      <c r="D69" s="19">
        <v>1145386657</v>
      </c>
      <c r="E69" s="20">
        <v>1145386657</v>
      </c>
      <c r="F69" s="20"/>
      <c r="G69" s="20">
        <v>171617350</v>
      </c>
      <c r="H69" s="20">
        <v>74772618</v>
      </c>
      <c r="I69" s="20">
        <v>246389968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246389968</v>
      </c>
      <c r="W69" s="20">
        <v>224235622</v>
      </c>
      <c r="X69" s="20"/>
      <c r="Y69" s="19"/>
      <c r="Z69" s="22">
        <v>1145386657</v>
      </c>
    </row>
    <row r="70" spans="1:26" ht="13.5" hidden="1">
      <c r="A70" s="38" t="s">
        <v>103</v>
      </c>
      <c r="B70" s="18"/>
      <c r="C70" s="18"/>
      <c r="D70" s="19">
        <v>933229221</v>
      </c>
      <c r="E70" s="20">
        <v>933229221</v>
      </c>
      <c r="F70" s="20"/>
      <c r="G70" s="20">
        <v>138401266</v>
      </c>
      <c r="H70" s="20">
        <v>60644959</v>
      </c>
      <c r="I70" s="20">
        <v>199046225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199046225</v>
      </c>
      <c r="W70" s="20">
        <v>194165610</v>
      </c>
      <c r="X70" s="20"/>
      <c r="Y70" s="19"/>
      <c r="Z70" s="22">
        <v>933229221</v>
      </c>
    </row>
    <row r="71" spans="1:26" ht="13.5" hidden="1">
      <c r="A71" s="38" t="s">
        <v>104</v>
      </c>
      <c r="B71" s="18"/>
      <c r="C71" s="18"/>
      <c r="D71" s="19">
        <v>91244054</v>
      </c>
      <c r="E71" s="20">
        <v>91244054</v>
      </c>
      <c r="F71" s="20"/>
      <c r="G71" s="20">
        <v>13161673</v>
      </c>
      <c r="H71" s="20">
        <v>5234338</v>
      </c>
      <c r="I71" s="20">
        <v>18396011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18396011</v>
      </c>
      <c r="W71" s="20">
        <v>7883964</v>
      </c>
      <c r="X71" s="20"/>
      <c r="Y71" s="19"/>
      <c r="Z71" s="22">
        <v>91244054</v>
      </c>
    </row>
    <row r="72" spans="1:26" ht="13.5" hidden="1">
      <c r="A72" s="38" t="s">
        <v>105</v>
      </c>
      <c r="B72" s="18"/>
      <c r="C72" s="18"/>
      <c r="D72" s="19">
        <v>20565155</v>
      </c>
      <c r="E72" s="20">
        <v>20565155</v>
      </c>
      <c r="F72" s="20"/>
      <c r="G72" s="20">
        <v>3183440</v>
      </c>
      <c r="H72" s="20">
        <v>1856902</v>
      </c>
      <c r="I72" s="20">
        <v>5040342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5040342</v>
      </c>
      <c r="W72" s="20">
        <v>3684513</v>
      </c>
      <c r="X72" s="20"/>
      <c r="Y72" s="19"/>
      <c r="Z72" s="22">
        <v>20565155</v>
      </c>
    </row>
    <row r="73" spans="1:26" ht="13.5" hidden="1">
      <c r="A73" s="38" t="s">
        <v>106</v>
      </c>
      <c r="B73" s="18"/>
      <c r="C73" s="18"/>
      <c r="D73" s="19">
        <v>100348227</v>
      </c>
      <c r="E73" s="20">
        <v>100348227</v>
      </c>
      <c r="F73" s="20"/>
      <c r="G73" s="20">
        <v>16870971</v>
      </c>
      <c r="H73" s="20">
        <v>7036419</v>
      </c>
      <c r="I73" s="20">
        <v>23907390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23907390</v>
      </c>
      <c r="W73" s="20">
        <v>18501535</v>
      </c>
      <c r="X73" s="20"/>
      <c r="Y73" s="19"/>
      <c r="Z73" s="22">
        <v>100348227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13690447</v>
      </c>
      <c r="E75" s="29">
        <v>13690447</v>
      </c>
      <c r="F75" s="29"/>
      <c r="G75" s="29">
        <v>3792628</v>
      </c>
      <c r="H75" s="29">
        <v>3354442</v>
      </c>
      <c r="I75" s="29">
        <v>7147070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7147070</v>
      </c>
      <c r="W75" s="29">
        <v>1461964</v>
      </c>
      <c r="X75" s="29"/>
      <c r="Y75" s="28"/>
      <c r="Z75" s="30">
        <v>13690447</v>
      </c>
    </row>
    <row r="76" spans="1:26" ht="13.5" hidden="1">
      <c r="A76" s="41" t="s">
        <v>110</v>
      </c>
      <c r="B76" s="31"/>
      <c r="C76" s="31"/>
      <c r="D76" s="32">
        <v>1521617550</v>
      </c>
      <c r="E76" s="33">
        <v>1521617550</v>
      </c>
      <c r="F76" s="33"/>
      <c r="G76" s="33">
        <v>40506290</v>
      </c>
      <c r="H76" s="33">
        <v>178996967</v>
      </c>
      <c r="I76" s="33">
        <v>219503257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219503257</v>
      </c>
      <c r="W76" s="33">
        <v>363782093</v>
      </c>
      <c r="X76" s="33"/>
      <c r="Y76" s="32"/>
      <c r="Z76" s="34">
        <v>1521617550</v>
      </c>
    </row>
    <row r="77" spans="1:26" ht="13.5" hidden="1">
      <c r="A77" s="36" t="s">
        <v>31</v>
      </c>
      <c r="B77" s="18"/>
      <c r="C77" s="18"/>
      <c r="D77" s="19">
        <v>407975299</v>
      </c>
      <c r="E77" s="20">
        <v>407975299</v>
      </c>
      <c r="F77" s="20"/>
      <c r="G77" s="20">
        <v>36119209</v>
      </c>
      <c r="H77" s="20">
        <v>170743249</v>
      </c>
      <c r="I77" s="20">
        <v>206862458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206862458</v>
      </c>
      <c r="W77" s="20">
        <v>93674385</v>
      </c>
      <c r="X77" s="20"/>
      <c r="Y77" s="19"/>
      <c r="Z77" s="22">
        <v>407975299</v>
      </c>
    </row>
    <row r="78" spans="1:26" ht="13.5" hidden="1">
      <c r="A78" s="37" t="s">
        <v>32</v>
      </c>
      <c r="B78" s="18"/>
      <c r="C78" s="18"/>
      <c r="D78" s="19">
        <v>1099951804</v>
      </c>
      <c r="E78" s="20">
        <v>1099951804</v>
      </c>
      <c r="F78" s="20"/>
      <c r="G78" s="20">
        <v>4387081</v>
      </c>
      <c r="H78" s="20">
        <v>8253718</v>
      </c>
      <c r="I78" s="20">
        <v>12640799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12640799</v>
      </c>
      <c r="W78" s="20">
        <v>268144744</v>
      </c>
      <c r="X78" s="20"/>
      <c r="Y78" s="19"/>
      <c r="Z78" s="22">
        <v>1099951804</v>
      </c>
    </row>
    <row r="79" spans="1:26" ht="13.5" hidden="1">
      <c r="A79" s="38" t="s">
        <v>103</v>
      </c>
      <c r="B79" s="18"/>
      <c r="C79" s="18"/>
      <c r="D79" s="19">
        <v>919437718</v>
      </c>
      <c r="E79" s="20">
        <v>919437718</v>
      </c>
      <c r="F79" s="20"/>
      <c r="G79" s="20">
        <v>4386739</v>
      </c>
      <c r="H79" s="20">
        <v>8253604</v>
      </c>
      <c r="I79" s="20">
        <v>12640343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12640343</v>
      </c>
      <c r="W79" s="20">
        <v>234598732</v>
      </c>
      <c r="X79" s="20"/>
      <c r="Y79" s="19"/>
      <c r="Z79" s="22">
        <v>919437718</v>
      </c>
    </row>
    <row r="80" spans="1:26" ht="13.5" hidden="1">
      <c r="A80" s="38" t="s">
        <v>104</v>
      </c>
      <c r="B80" s="18"/>
      <c r="C80" s="18"/>
      <c r="D80" s="19">
        <v>89173360</v>
      </c>
      <c r="E80" s="20">
        <v>89173360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16004964</v>
      </c>
      <c r="X80" s="20"/>
      <c r="Y80" s="19"/>
      <c r="Z80" s="22">
        <v>89173360</v>
      </c>
    </row>
    <row r="81" spans="1:26" ht="13.5" hidden="1">
      <c r="A81" s="38" t="s">
        <v>105</v>
      </c>
      <c r="B81" s="18"/>
      <c r="C81" s="18"/>
      <c r="D81" s="19">
        <v>19209063</v>
      </c>
      <c r="E81" s="20">
        <v>19209063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5433513</v>
      </c>
      <c r="X81" s="20"/>
      <c r="Y81" s="19"/>
      <c r="Z81" s="22">
        <v>19209063</v>
      </c>
    </row>
    <row r="82" spans="1:26" ht="13.5" hidden="1">
      <c r="A82" s="38" t="s">
        <v>106</v>
      </c>
      <c r="B82" s="18"/>
      <c r="C82" s="18"/>
      <c r="D82" s="19">
        <v>72131663</v>
      </c>
      <c r="E82" s="20">
        <v>72131663</v>
      </c>
      <c r="F82" s="20"/>
      <c r="G82" s="20">
        <v>342</v>
      </c>
      <c r="H82" s="20">
        <v>114</v>
      </c>
      <c r="I82" s="20">
        <v>456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456</v>
      </c>
      <c r="W82" s="20">
        <v>12107535</v>
      </c>
      <c r="X82" s="20"/>
      <c r="Y82" s="19"/>
      <c r="Z82" s="22">
        <v>72131663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13690447</v>
      </c>
      <c r="E84" s="29">
        <v>13690447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1962964</v>
      </c>
      <c r="X84" s="29"/>
      <c r="Y84" s="28"/>
      <c r="Z84" s="30">
        <v>13690447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6590000</v>
      </c>
      <c r="E7" s="59">
        <v>6590000</v>
      </c>
      <c r="F7" s="59">
        <v>532463</v>
      </c>
      <c r="G7" s="59">
        <v>670999</v>
      </c>
      <c r="H7" s="59">
        <v>609705</v>
      </c>
      <c r="I7" s="59">
        <v>1813167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1813167</v>
      </c>
      <c r="W7" s="59">
        <v>1647498</v>
      </c>
      <c r="X7" s="59">
        <v>165669</v>
      </c>
      <c r="Y7" s="60">
        <v>10.06</v>
      </c>
      <c r="Z7" s="61">
        <v>6590000</v>
      </c>
    </row>
    <row r="8" spans="1:26" ht="13.5">
      <c r="A8" s="57" t="s">
        <v>34</v>
      </c>
      <c r="B8" s="18">
        <v>0</v>
      </c>
      <c r="C8" s="18">
        <v>0</v>
      </c>
      <c r="D8" s="58">
        <v>226475000</v>
      </c>
      <c r="E8" s="59">
        <v>226475000</v>
      </c>
      <c r="F8" s="59">
        <v>92358000</v>
      </c>
      <c r="G8" s="59">
        <v>2069000</v>
      </c>
      <c r="H8" s="59">
        <v>0</v>
      </c>
      <c r="I8" s="59">
        <v>94427000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94427000</v>
      </c>
      <c r="W8" s="59">
        <v>88325250</v>
      </c>
      <c r="X8" s="59">
        <v>6101750</v>
      </c>
      <c r="Y8" s="60">
        <v>6.91</v>
      </c>
      <c r="Z8" s="61">
        <v>226475000</v>
      </c>
    </row>
    <row r="9" spans="1:26" ht="13.5">
      <c r="A9" s="57" t="s">
        <v>35</v>
      </c>
      <c r="B9" s="18">
        <v>0</v>
      </c>
      <c r="C9" s="18">
        <v>0</v>
      </c>
      <c r="D9" s="58">
        <v>1367880</v>
      </c>
      <c r="E9" s="59">
        <v>1367880</v>
      </c>
      <c r="F9" s="59">
        <v>60550</v>
      </c>
      <c r="G9" s="59">
        <v>51677</v>
      </c>
      <c r="H9" s="59">
        <v>59593</v>
      </c>
      <c r="I9" s="59">
        <v>171820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171820</v>
      </c>
      <c r="W9" s="59">
        <v>309468</v>
      </c>
      <c r="X9" s="59">
        <v>-137648</v>
      </c>
      <c r="Y9" s="60">
        <v>-44.48</v>
      </c>
      <c r="Z9" s="61">
        <v>1367880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234432880</v>
      </c>
      <c r="E10" s="65">
        <f t="shared" si="0"/>
        <v>234432880</v>
      </c>
      <c r="F10" s="65">
        <f t="shared" si="0"/>
        <v>92951013</v>
      </c>
      <c r="G10" s="65">
        <f t="shared" si="0"/>
        <v>2791676</v>
      </c>
      <c r="H10" s="65">
        <f t="shared" si="0"/>
        <v>669298</v>
      </c>
      <c r="I10" s="65">
        <f t="shared" si="0"/>
        <v>96411987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96411987</v>
      </c>
      <c r="W10" s="65">
        <f t="shared" si="0"/>
        <v>90282216</v>
      </c>
      <c r="X10" s="65">
        <f t="shared" si="0"/>
        <v>6129771</v>
      </c>
      <c r="Y10" s="66">
        <f>+IF(W10&lt;&gt;0,(X10/W10)*100,0)</f>
        <v>6.789566396996724</v>
      </c>
      <c r="Z10" s="67">
        <f t="shared" si="0"/>
        <v>234432880</v>
      </c>
    </row>
    <row r="11" spans="1:26" ht="13.5">
      <c r="A11" s="57" t="s">
        <v>36</v>
      </c>
      <c r="B11" s="18">
        <v>0</v>
      </c>
      <c r="C11" s="18">
        <v>0</v>
      </c>
      <c r="D11" s="58">
        <v>103353538</v>
      </c>
      <c r="E11" s="59">
        <v>103353538</v>
      </c>
      <c r="F11" s="59">
        <v>7500151</v>
      </c>
      <c r="G11" s="59">
        <v>7849358</v>
      </c>
      <c r="H11" s="59">
        <v>7425259</v>
      </c>
      <c r="I11" s="59">
        <v>22774768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22774768</v>
      </c>
      <c r="W11" s="59">
        <v>25838382</v>
      </c>
      <c r="X11" s="59">
        <v>-3063614</v>
      </c>
      <c r="Y11" s="60">
        <v>-11.86</v>
      </c>
      <c r="Z11" s="61">
        <v>103353538</v>
      </c>
    </row>
    <row r="12" spans="1:26" ht="13.5">
      <c r="A12" s="57" t="s">
        <v>37</v>
      </c>
      <c r="B12" s="18">
        <v>0</v>
      </c>
      <c r="C12" s="18">
        <v>0</v>
      </c>
      <c r="D12" s="58">
        <v>15851034</v>
      </c>
      <c r="E12" s="59">
        <v>15851034</v>
      </c>
      <c r="F12" s="59">
        <v>1171154</v>
      </c>
      <c r="G12" s="59">
        <v>1097812</v>
      </c>
      <c r="H12" s="59">
        <v>1186624</v>
      </c>
      <c r="I12" s="59">
        <v>3455590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3455590</v>
      </c>
      <c r="W12" s="59">
        <v>3962757</v>
      </c>
      <c r="X12" s="59">
        <v>-507167</v>
      </c>
      <c r="Y12" s="60">
        <v>-12.8</v>
      </c>
      <c r="Z12" s="61">
        <v>15851034</v>
      </c>
    </row>
    <row r="13" spans="1:26" ht="13.5">
      <c r="A13" s="57" t="s">
        <v>96</v>
      </c>
      <c r="B13" s="18">
        <v>0</v>
      </c>
      <c r="C13" s="18">
        <v>0</v>
      </c>
      <c r="D13" s="58">
        <v>10595487</v>
      </c>
      <c r="E13" s="59">
        <v>10595487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10595487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12</v>
      </c>
      <c r="H14" s="59">
        <v>12</v>
      </c>
      <c r="I14" s="59">
        <v>24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24</v>
      </c>
      <c r="W14" s="59"/>
      <c r="X14" s="59">
        <v>24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80128309</v>
      </c>
      <c r="E17" s="59">
        <v>80128309</v>
      </c>
      <c r="F17" s="59">
        <v>4953635</v>
      </c>
      <c r="G17" s="59">
        <v>4006363</v>
      </c>
      <c r="H17" s="59">
        <v>3036644</v>
      </c>
      <c r="I17" s="59">
        <v>11996642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11996642</v>
      </c>
      <c r="W17" s="59">
        <v>14682999</v>
      </c>
      <c r="X17" s="59">
        <v>-2686357</v>
      </c>
      <c r="Y17" s="60">
        <v>-18.3</v>
      </c>
      <c r="Z17" s="61">
        <v>80128309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209928368</v>
      </c>
      <c r="E18" s="72">
        <f t="shared" si="1"/>
        <v>209928368</v>
      </c>
      <c r="F18" s="72">
        <f t="shared" si="1"/>
        <v>13624940</v>
      </c>
      <c r="G18" s="72">
        <f t="shared" si="1"/>
        <v>12953545</v>
      </c>
      <c r="H18" s="72">
        <f t="shared" si="1"/>
        <v>11648539</v>
      </c>
      <c r="I18" s="72">
        <f t="shared" si="1"/>
        <v>38227024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38227024</v>
      </c>
      <c r="W18" s="72">
        <f t="shared" si="1"/>
        <v>44484138</v>
      </c>
      <c r="X18" s="72">
        <f t="shared" si="1"/>
        <v>-6257114</v>
      </c>
      <c r="Y18" s="66">
        <f>+IF(W18&lt;&gt;0,(X18/W18)*100,0)</f>
        <v>-14.065944134963344</v>
      </c>
      <c r="Z18" s="73">
        <f t="shared" si="1"/>
        <v>209928368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24504512</v>
      </c>
      <c r="E19" s="76">
        <f t="shared" si="2"/>
        <v>24504512</v>
      </c>
      <c r="F19" s="76">
        <f t="shared" si="2"/>
        <v>79326073</v>
      </c>
      <c r="G19" s="76">
        <f t="shared" si="2"/>
        <v>-10161869</v>
      </c>
      <c r="H19" s="76">
        <f t="shared" si="2"/>
        <v>-10979241</v>
      </c>
      <c r="I19" s="76">
        <f t="shared" si="2"/>
        <v>58184963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58184963</v>
      </c>
      <c r="W19" s="76">
        <f>IF(E10=E18,0,W10-W18)</f>
        <v>45798078</v>
      </c>
      <c r="X19" s="76">
        <f t="shared" si="2"/>
        <v>12386885</v>
      </c>
      <c r="Y19" s="77">
        <f>+IF(W19&lt;&gt;0,(X19/W19)*100,0)</f>
        <v>27.0467354547062</v>
      </c>
      <c r="Z19" s="78">
        <f t="shared" si="2"/>
        <v>24504512</v>
      </c>
    </row>
    <row r="20" spans="1:26" ht="13.5">
      <c r="A20" s="57" t="s">
        <v>44</v>
      </c>
      <c r="B20" s="18">
        <v>0</v>
      </c>
      <c r="C20" s="18">
        <v>0</v>
      </c>
      <c r="D20" s="58">
        <v>1958000</v>
      </c>
      <c r="E20" s="59">
        <v>1958000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356000</v>
      </c>
      <c r="X20" s="59">
        <v>-356000</v>
      </c>
      <c r="Y20" s="60">
        <v>-100</v>
      </c>
      <c r="Z20" s="61">
        <v>1958000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26462512</v>
      </c>
      <c r="E22" s="87">
        <f t="shared" si="3"/>
        <v>26462512</v>
      </c>
      <c r="F22" s="87">
        <f t="shared" si="3"/>
        <v>79326073</v>
      </c>
      <c r="G22" s="87">
        <f t="shared" si="3"/>
        <v>-10161869</v>
      </c>
      <c r="H22" s="87">
        <f t="shared" si="3"/>
        <v>-10979241</v>
      </c>
      <c r="I22" s="87">
        <f t="shared" si="3"/>
        <v>58184963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58184963</v>
      </c>
      <c r="W22" s="87">
        <f t="shared" si="3"/>
        <v>46154078</v>
      </c>
      <c r="X22" s="87">
        <f t="shared" si="3"/>
        <v>12030885</v>
      </c>
      <c r="Y22" s="88">
        <f>+IF(W22&lt;&gt;0,(X22/W22)*100,0)</f>
        <v>26.066786557842192</v>
      </c>
      <c r="Z22" s="89">
        <f t="shared" si="3"/>
        <v>26462512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26462512</v>
      </c>
      <c r="E24" s="76">
        <f t="shared" si="4"/>
        <v>26462512</v>
      </c>
      <c r="F24" s="76">
        <f t="shared" si="4"/>
        <v>79326073</v>
      </c>
      <c r="G24" s="76">
        <f t="shared" si="4"/>
        <v>-10161869</v>
      </c>
      <c r="H24" s="76">
        <f t="shared" si="4"/>
        <v>-10979241</v>
      </c>
      <c r="I24" s="76">
        <f t="shared" si="4"/>
        <v>58184963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58184963</v>
      </c>
      <c r="W24" s="76">
        <f t="shared" si="4"/>
        <v>46154078</v>
      </c>
      <c r="X24" s="76">
        <f t="shared" si="4"/>
        <v>12030885</v>
      </c>
      <c r="Y24" s="77">
        <f>+IF(W24&lt;&gt;0,(X24/W24)*100,0)</f>
        <v>26.066786557842192</v>
      </c>
      <c r="Z24" s="78">
        <f t="shared" si="4"/>
        <v>26462512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37058000</v>
      </c>
      <c r="E27" s="99">
        <v>37058000</v>
      </c>
      <c r="F27" s="99">
        <v>660723</v>
      </c>
      <c r="G27" s="99">
        <v>2392040</v>
      </c>
      <c r="H27" s="99">
        <v>374478</v>
      </c>
      <c r="I27" s="99">
        <v>3427241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3427241</v>
      </c>
      <c r="W27" s="99">
        <v>9264500</v>
      </c>
      <c r="X27" s="99">
        <v>-5837259</v>
      </c>
      <c r="Y27" s="100">
        <v>-63.01</v>
      </c>
      <c r="Z27" s="101">
        <v>37058000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37058000</v>
      </c>
      <c r="E31" s="59">
        <v>37058000</v>
      </c>
      <c r="F31" s="59">
        <v>660723</v>
      </c>
      <c r="G31" s="59">
        <v>2392040</v>
      </c>
      <c r="H31" s="59">
        <v>374478</v>
      </c>
      <c r="I31" s="59">
        <v>3427241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3427241</v>
      </c>
      <c r="W31" s="59">
        <v>9264500</v>
      </c>
      <c r="X31" s="59">
        <v>-5837259</v>
      </c>
      <c r="Y31" s="60">
        <v>-63.01</v>
      </c>
      <c r="Z31" s="61">
        <v>37058000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37058000</v>
      </c>
      <c r="E32" s="99">
        <f t="shared" si="5"/>
        <v>37058000</v>
      </c>
      <c r="F32" s="99">
        <f t="shared" si="5"/>
        <v>660723</v>
      </c>
      <c r="G32" s="99">
        <f t="shared" si="5"/>
        <v>2392040</v>
      </c>
      <c r="H32" s="99">
        <f t="shared" si="5"/>
        <v>374478</v>
      </c>
      <c r="I32" s="99">
        <f t="shared" si="5"/>
        <v>3427241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3427241</v>
      </c>
      <c r="W32" s="99">
        <f t="shared" si="5"/>
        <v>9264500</v>
      </c>
      <c r="X32" s="99">
        <f t="shared" si="5"/>
        <v>-5837259</v>
      </c>
      <c r="Y32" s="100">
        <f>+IF(W32&lt;&gt;0,(X32/W32)*100,0)</f>
        <v>-63.00673538777052</v>
      </c>
      <c r="Z32" s="101">
        <f t="shared" si="5"/>
        <v>37058000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65631000</v>
      </c>
      <c r="E35" s="59">
        <v>65631000</v>
      </c>
      <c r="F35" s="59">
        <v>79107043</v>
      </c>
      <c r="G35" s="59">
        <v>-11020694</v>
      </c>
      <c r="H35" s="59">
        <v>-13120999</v>
      </c>
      <c r="I35" s="59">
        <v>-13120999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-13120999</v>
      </c>
      <c r="W35" s="59">
        <v>16407750</v>
      </c>
      <c r="X35" s="59">
        <v>-29528749</v>
      </c>
      <c r="Y35" s="60">
        <v>-179.97</v>
      </c>
      <c r="Z35" s="61">
        <v>65631000</v>
      </c>
    </row>
    <row r="36" spans="1:26" ht="13.5">
      <c r="A36" s="57" t="s">
        <v>53</v>
      </c>
      <c r="B36" s="18">
        <v>0</v>
      </c>
      <c r="C36" s="18">
        <v>0</v>
      </c>
      <c r="D36" s="58">
        <v>209082000</v>
      </c>
      <c r="E36" s="59">
        <v>209082000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52270500</v>
      </c>
      <c r="X36" s="59">
        <v>-52270500</v>
      </c>
      <c r="Y36" s="60">
        <v>-100</v>
      </c>
      <c r="Z36" s="61">
        <v>209082000</v>
      </c>
    </row>
    <row r="37" spans="1:26" ht="13.5">
      <c r="A37" s="57" t="s">
        <v>54</v>
      </c>
      <c r="B37" s="18">
        <v>0</v>
      </c>
      <c r="C37" s="18">
        <v>0</v>
      </c>
      <c r="D37" s="58">
        <v>49200000</v>
      </c>
      <c r="E37" s="59">
        <v>49200000</v>
      </c>
      <c r="F37" s="59">
        <v>-412703</v>
      </c>
      <c r="G37" s="59">
        <v>2663080</v>
      </c>
      <c r="H37" s="59">
        <v>-2261599</v>
      </c>
      <c r="I37" s="59">
        <v>-2261599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-2261599</v>
      </c>
      <c r="W37" s="59">
        <v>12300000</v>
      </c>
      <c r="X37" s="59">
        <v>-14561599</v>
      </c>
      <c r="Y37" s="60">
        <v>-118.39</v>
      </c>
      <c r="Z37" s="61">
        <v>49200000</v>
      </c>
    </row>
    <row r="38" spans="1:26" ht="13.5">
      <c r="A38" s="57" t="s">
        <v>55</v>
      </c>
      <c r="B38" s="18">
        <v>0</v>
      </c>
      <c r="C38" s="18">
        <v>0</v>
      </c>
      <c r="D38" s="58">
        <v>167975000</v>
      </c>
      <c r="E38" s="59">
        <v>167975000</v>
      </c>
      <c r="F38" s="59">
        <v>0</v>
      </c>
      <c r="G38" s="59">
        <v>0</v>
      </c>
      <c r="H38" s="59">
        <v>-39043</v>
      </c>
      <c r="I38" s="59">
        <v>-39043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-39043</v>
      </c>
      <c r="W38" s="59">
        <v>41993750</v>
      </c>
      <c r="X38" s="59">
        <v>-42032793</v>
      </c>
      <c r="Y38" s="60">
        <v>-100.09</v>
      </c>
      <c r="Z38" s="61">
        <v>167975000</v>
      </c>
    </row>
    <row r="39" spans="1:26" ht="13.5">
      <c r="A39" s="57" t="s">
        <v>56</v>
      </c>
      <c r="B39" s="18">
        <v>0</v>
      </c>
      <c r="C39" s="18">
        <v>0</v>
      </c>
      <c r="D39" s="58">
        <v>57538000</v>
      </c>
      <c r="E39" s="59">
        <v>57538000</v>
      </c>
      <c r="F39" s="59">
        <v>79519746</v>
      </c>
      <c r="G39" s="59">
        <v>-13683774</v>
      </c>
      <c r="H39" s="59">
        <v>-10820357</v>
      </c>
      <c r="I39" s="59">
        <v>-10820357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-10820357</v>
      </c>
      <c r="W39" s="59">
        <v>14384500</v>
      </c>
      <c r="X39" s="59">
        <v>-25204857</v>
      </c>
      <c r="Y39" s="60">
        <v>-175.22</v>
      </c>
      <c r="Z39" s="61">
        <v>57538000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56861844</v>
      </c>
      <c r="E42" s="59">
        <v>56861844</v>
      </c>
      <c r="F42" s="59">
        <v>79326055</v>
      </c>
      <c r="G42" s="59">
        <v>-10161883</v>
      </c>
      <c r="H42" s="59">
        <v>-10979252</v>
      </c>
      <c r="I42" s="59">
        <v>58184920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58184920</v>
      </c>
      <c r="W42" s="59">
        <v>50006711</v>
      </c>
      <c r="X42" s="59">
        <v>8178209</v>
      </c>
      <c r="Y42" s="60">
        <v>16.35</v>
      </c>
      <c r="Z42" s="61">
        <v>56861844</v>
      </c>
    </row>
    <row r="43" spans="1:26" ht="13.5">
      <c r="A43" s="57" t="s">
        <v>59</v>
      </c>
      <c r="B43" s="18">
        <v>0</v>
      </c>
      <c r="C43" s="18">
        <v>0</v>
      </c>
      <c r="D43" s="58">
        <v>-37058004</v>
      </c>
      <c r="E43" s="59">
        <v>-37058004</v>
      </c>
      <c r="F43" s="59">
        <v>-660723</v>
      </c>
      <c r="G43" s="59">
        <v>-2392040</v>
      </c>
      <c r="H43" s="59">
        <v>-374478</v>
      </c>
      <c r="I43" s="59">
        <v>-3427241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-3427241</v>
      </c>
      <c r="W43" s="59">
        <v>-9264501</v>
      </c>
      <c r="X43" s="59">
        <v>5837260</v>
      </c>
      <c r="Y43" s="60">
        <v>-63.01</v>
      </c>
      <c r="Z43" s="61">
        <v>-37058004</v>
      </c>
    </row>
    <row r="44" spans="1:26" ht="13.5">
      <c r="A44" s="57" t="s">
        <v>60</v>
      </c>
      <c r="B44" s="18">
        <v>0</v>
      </c>
      <c r="C44" s="18">
        <v>0</v>
      </c>
      <c r="D44" s="58">
        <v>-19092000</v>
      </c>
      <c r="E44" s="59">
        <v>-19092000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-19092000</v>
      </c>
    </row>
    <row r="45" spans="1:26" ht="13.5">
      <c r="A45" s="69" t="s">
        <v>61</v>
      </c>
      <c r="B45" s="21">
        <v>0</v>
      </c>
      <c r="C45" s="21">
        <v>0</v>
      </c>
      <c r="D45" s="98">
        <v>78011840</v>
      </c>
      <c r="E45" s="99">
        <v>78011840</v>
      </c>
      <c r="F45" s="99">
        <v>146793177</v>
      </c>
      <c r="G45" s="99">
        <v>134239254</v>
      </c>
      <c r="H45" s="99">
        <v>122885524</v>
      </c>
      <c r="I45" s="99">
        <v>122885524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122885524</v>
      </c>
      <c r="W45" s="99">
        <v>118042210</v>
      </c>
      <c r="X45" s="99">
        <v>4843314</v>
      </c>
      <c r="Y45" s="100">
        <v>4.1</v>
      </c>
      <c r="Z45" s="101">
        <v>78011840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3578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3578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4725175</v>
      </c>
      <c r="C51" s="51">
        <v>0</v>
      </c>
      <c r="D51" s="128">
        <v>1134914</v>
      </c>
      <c r="E51" s="53">
        <v>4861099</v>
      </c>
      <c r="F51" s="53">
        <v>0</v>
      </c>
      <c r="G51" s="53">
        <v>0</v>
      </c>
      <c r="H51" s="53">
        <v>0</v>
      </c>
      <c r="I51" s="53">
        <v>97497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10818685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91895139</v>
      </c>
      <c r="E5" s="59">
        <v>91895139</v>
      </c>
      <c r="F5" s="59">
        <v>7807264</v>
      </c>
      <c r="G5" s="59">
        <v>7789163</v>
      </c>
      <c r="H5" s="59">
        <v>7790547</v>
      </c>
      <c r="I5" s="59">
        <v>23386974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23386974</v>
      </c>
      <c r="W5" s="59">
        <v>19523241</v>
      </c>
      <c r="X5" s="59">
        <v>3863733</v>
      </c>
      <c r="Y5" s="60">
        <v>19.79</v>
      </c>
      <c r="Z5" s="61">
        <v>91895139</v>
      </c>
    </row>
    <row r="6" spans="1:26" ht="13.5">
      <c r="A6" s="57" t="s">
        <v>32</v>
      </c>
      <c r="B6" s="18">
        <v>0</v>
      </c>
      <c r="C6" s="18">
        <v>0</v>
      </c>
      <c r="D6" s="58">
        <v>323921662</v>
      </c>
      <c r="E6" s="59">
        <v>323921662</v>
      </c>
      <c r="F6" s="59">
        <v>27191230</v>
      </c>
      <c r="G6" s="59">
        <v>28102204</v>
      </c>
      <c r="H6" s="59">
        <v>24164790</v>
      </c>
      <c r="I6" s="59">
        <v>79458224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79458224</v>
      </c>
      <c r="W6" s="59">
        <v>81029343</v>
      </c>
      <c r="X6" s="59">
        <v>-1571119</v>
      </c>
      <c r="Y6" s="60">
        <v>-1.94</v>
      </c>
      <c r="Z6" s="61">
        <v>323921662</v>
      </c>
    </row>
    <row r="7" spans="1:26" ht="13.5">
      <c r="A7" s="57" t="s">
        <v>33</v>
      </c>
      <c r="B7" s="18">
        <v>0</v>
      </c>
      <c r="C7" s="18">
        <v>0</v>
      </c>
      <c r="D7" s="58">
        <v>900000</v>
      </c>
      <c r="E7" s="59">
        <v>900000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52950</v>
      </c>
      <c r="X7" s="59">
        <v>-52950</v>
      </c>
      <c r="Y7" s="60">
        <v>-100</v>
      </c>
      <c r="Z7" s="61">
        <v>900000</v>
      </c>
    </row>
    <row r="8" spans="1:26" ht="13.5">
      <c r="A8" s="57" t="s">
        <v>34</v>
      </c>
      <c r="B8" s="18">
        <v>0</v>
      </c>
      <c r="C8" s="18">
        <v>0</v>
      </c>
      <c r="D8" s="58">
        <v>129007190</v>
      </c>
      <c r="E8" s="59">
        <v>129007190</v>
      </c>
      <c r="F8" s="59">
        <v>50601000</v>
      </c>
      <c r="G8" s="59">
        <v>344138</v>
      </c>
      <c r="H8" s="59">
        <v>1810000</v>
      </c>
      <c r="I8" s="59">
        <v>52755138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52755138</v>
      </c>
      <c r="W8" s="59">
        <v>32098473</v>
      </c>
      <c r="X8" s="59">
        <v>20656665</v>
      </c>
      <c r="Y8" s="60">
        <v>64.35</v>
      </c>
      <c r="Z8" s="61">
        <v>129007190</v>
      </c>
    </row>
    <row r="9" spans="1:26" ht="13.5">
      <c r="A9" s="57" t="s">
        <v>35</v>
      </c>
      <c r="B9" s="18">
        <v>0</v>
      </c>
      <c r="C9" s="18">
        <v>0</v>
      </c>
      <c r="D9" s="58">
        <v>41276248</v>
      </c>
      <c r="E9" s="59">
        <v>41276248</v>
      </c>
      <c r="F9" s="59">
        <v>3170931</v>
      </c>
      <c r="G9" s="59">
        <v>3365849</v>
      </c>
      <c r="H9" s="59">
        <v>2508892</v>
      </c>
      <c r="I9" s="59">
        <v>9045672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9045672</v>
      </c>
      <c r="W9" s="59">
        <v>11367669</v>
      </c>
      <c r="X9" s="59">
        <v>-2321997</v>
      </c>
      <c r="Y9" s="60">
        <v>-20.43</v>
      </c>
      <c r="Z9" s="61">
        <v>41276248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587000239</v>
      </c>
      <c r="E10" s="65">
        <f t="shared" si="0"/>
        <v>587000239</v>
      </c>
      <c r="F10" s="65">
        <f t="shared" si="0"/>
        <v>88770425</v>
      </c>
      <c r="G10" s="65">
        <f t="shared" si="0"/>
        <v>39601354</v>
      </c>
      <c r="H10" s="65">
        <f t="shared" si="0"/>
        <v>36274229</v>
      </c>
      <c r="I10" s="65">
        <f t="shared" si="0"/>
        <v>164646008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164646008</v>
      </c>
      <c r="W10" s="65">
        <f t="shared" si="0"/>
        <v>144071676</v>
      </c>
      <c r="X10" s="65">
        <f t="shared" si="0"/>
        <v>20574332</v>
      </c>
      <c r="Y10" s="66">
        <f>+IF(W10&lt;&gt;0,(X10/W10)*100,0)</f>
        <v>14.280622375768019</v>
      </c>
      <c r="Z10" s="67">
        <f t="shared" si="0"/>
        <v>587000239</v>
      </c>
    </row>
    <row r="11" spans="1:26" ht="13.5">
      <c r="A11" s="57" t="s">
        <v>36</v>
      </c>
      <c r="B11" s="18">
        <v>0</v>
      </c>
      <c r="C11" s="18">
        <v>0</v>
      </c>
      <c r="D11" s="58">
        <v>168076824</v>
      </c>
      <c r="E11" s="59">
        <v>168076824</v>
      </c>
      <c r="F11" s="59">
        <v>11179713</v>
      </c>
      <c r="G11" s="59">
        <v>13332490</v>
      </c>
      <c r="H11" s="59">
        <v>13586846</v>
      </c>
      <c r="I11" s="59">
        <v>38099049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38099049</v>
      </c>
      <c r="W11" s="59">
        <v>43384761</v>
      </c>
      <c r="X11" s="59">
        <v>-5285712</v>
      </c>
      <c r="Y11" s="60">
        <v>-12.18</v>
      </c>
      <c r="Z11" s="61">
        <v>168076824</v>
      </c>
    </row>
    <row r="12" spans="1:26" ht="13.5">
      <c r="A12" s="57" t="s">
        <v>37</v>
      </c>
      <c r="B12" s="18">
        <v>0</v>
      </c>
      <c r="C12" s="18">
        <v>0</v>
      </c>
      <c r="D12" s="58">
        <v>13090445</v>
      </c>
      <c r="E12" s="59">
        <v>13090445</v>
      </c>
      <c r="F12" s="59">
        <v>1029240</v>
      </c>
      <c r="G12" s="59">
        <v>854898</v>
      </c>
      <c r="H12" s="59">
        <v>1024936</v>
      </c>
      <c r="I12" s="59">
        <v>2909074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2909074</v>
      </c>
      <c r="W12" s="59">
        <v>3281382</v>
      </c>
      <c r="X12" s="59">
        <v>-372308</v>
      </c>
      <c r="Y12" s="60">
        <v>-11.35</v>
      </c>
      <c r="Z12" s="61">
        <v>13090445</v>
      </c>
    </row>
    <row r="13" spans="1:26" ht="13.5">
      <c r="A13" s="57" t="s">
        <v>96</v>
      </c>
      <c r="B13" s="18">
        <v>0</v>
      </c>
      <c r="C13" s="18">
        <v>0</v>
      </c>
      <c r="D13" s="58">
        <v>85982143</v>
      </c>
      <c r="E13" s="59">
        <v>85982143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15976107</v>
      </c>
      <c r="X13" s="59">
        <v>-15976107</v>
      </c>
      <c r="Y13" s="60">
        <v>-100</v>
      </c>
      <c r="Z13" s="61">
        <v>85982143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71484</v>
      </c>
      <c r="X14" s="59">
        <v>-71484</v>
      </c>
      <c r="Y14" s="60">
        <v>-100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280734902</v>
      </c>
      <c r="E15" s="59">
        <v>280734902</v>
      </c>
      <c r="F15" s="59">
        <v>10110799</v>
      </c>
      <c r="G15" s="59">
        <v>13540200</v>
      </c>
      <c r="H15" s="59">
        <v>8435240</v>
      </c>
      <c r="I15" s="59">
        <v>32086239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32086239</v>
      </c>
      <c r="W15" s="59">
        <v>52299297</v>
      </c>
      <c r="X15" s="59">
        <v>-20213058</v>
      </c>
      <c r="Y15" s="60">
        <v>-38.65</v>
      </c>
      <c r="Z15" s="61">
        <v>280734902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190339528</v>
      </c>
      <c r="E17" s="59">
        <v>190339528</v>
      </c>
      <c r="F17" s="59">
        <v>5810116</v>
      </c>
      <c r="G17" s="59">
        <v>7615169</v>
      </c>
      <c r="H17" s="59">
        <v>10927065</v>
      </c>
      <c r="I17" s="59">
        <v>24352350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24352350</v>
      </c>
      <c r="W17" s="59">
        <v>60902241</v>
      </c>
      <c r="X17" s="59">
        <v>-36549891</v>
      </c>
      <c r="Y17" s="60">
        <v>-60.01</v>
      </c>
      <c r="Z17" s="61">
        <v>190339528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738223842</v>
      </c>
      <c r="E18" s="72">
        <f t="shared" si="1"/>
        <v>738223842</v>
      </c>
      <c r="F18" s="72">
        <f t="shared" si="1"/>
        <v>28129868</v>
      </c>
      <c r="G18" s="72">
        <f t="shared" si="1"/>
        <v>35342757</v>
      </c>
      <c r="H18" s="72">
        <f t="shared" si="1"/>
        <v>33974087</v>
      </c>
      <c r="I18" s="72">
        <f t="shared" si="1"/>
        <v>97446712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97446712</v>
      </c>
      <c r="W18" s="72">
        <f t="shared" si="1"/>
        <v>175915272</v>
      </c>
      <c r="X18" s="72">
        <f t="shared" si="1"/>
        <v>-78468560</v>
      </c>
      <c r="Y18" s="66">
        <f>+IF(W18&lt;&gt;0,(X18/W18)*100,0)</f>
        <v>-44.60588276838182</v>
      </c>
      <c r="Z18" s="73">
        <f t="shared" si="1"/>
        <v>738223842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-151223603</v>
      </c>
      <c r="E19" s="76">
        <f t="shared" si="2"/>
        <v>-151223603</v>
      </c>
      <c r="F19" s="76">
        <f t="shared" si="2"/>
        <v>60640557</v>
      </c>
      <c r="G19" s="76">
        <f t="shared" si="2"/>
        <v>4258597</v>
      </c>
      <c r="H19" s="76">
        <f t="shared" si="2"/>
        <v>2300142</v>
      </c>
      <c r="I19" s="76">
        <f t="shared" si="2"/>
        <v>67199296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67199296</v>
      </c>
      <c r="W19" s="76">
        <f>IF(E10=E18,0,W10-W18)</f>
        <v>-31843596</v>
      </c>
      <c r="X19" s="76">
        <f t="shared" si="2"/>
        <v>99042892</v>
      </c>
      <c r="Y19" s="77">
        <f>+IF(W19&lt;&gt;0,(X19/W19)*100,0)</f>
        <v>-311.02923174882636</v>
      </c>
      <c r="Z19" s="78">
        <f t="shared" si="2"/>
        <v>-151223603</v>
      </c>
    </row>
    <row r="20" spans="1:26" ht="13.5">
      <c r="A20" s="57" t="s">
        <v>44</v>
      </c>
      <c r="B20" s="18">
        <v>0</v>
      </c>
      <c r="C20" s="18">
        <v>0</v>
      </c>
      <c r="D20" s="58">
        <v>69563810</v>
      </c>
      <c r="E20" s="59">
        <v>69563810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15078237</v>
      </c>
      <c r="X20" s="59">
        <v>-15078237</v>
      </c>
      <c r="Y20" s="60">
        <v>-100</v>
      </c>
      <c r="Z20" s="61">
        <v>69563810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-671187</v>
      </c>
      <c r="X21" s="81">
        <v>671187</v>
      </c>
      <c r="Y21" s="82">
        <v>-100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-81659793</v>
      </c>
      <c r="E22" s="87">
        <f t="shared" si="3"/>
        <v>-81659793</v>
      </c>
      <c r="F22" s="87">
        <f t="shared" si="3"/>
        <v>60640557</v>
      </c>
      <c r="G22" s="87">
        <f t="shared" si="3"/>
        <v>4258597</v>
      </c>
      <c r="H22" s="87">
        <f t="shared" si="3"/>
        <v>2300142</v>
      </c>
      <c r="I22" s="87">
        <f t="shared" si="3"/>
        <v>67199296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67199296</v>
      </c>
      <c r="W22" s="87">
        <f t="shared" si="3"/>
        <v>-17436546</v>
      </c>
      <c r="X22" s="87">
        <f t="shared" si="3"/>
        <v>84635842</v>
      </c>
      <c r="Y22" s="88">
        <f>+IF(W22&lt;&gt;0,(X22/W22)*100,0)</f>
        <v>-485.3933915581675</v>
      </c>
      <c r="Z22" s="89">
        <f t="shared" si="3"/>
        <v>-81659793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-81659793</v>
      </c>
      <c r="E24" s="76">
        <f t="shared" si="4"/>
        <v>-81659793</v>
      </c>
      <c r="F24" s="76">
        <f t="shared" si="4"/>
        <v>60640557</v>
      </c>
      <c r="G24" s="76">
        <f t="shared" si="4"/>
        <v>4258597</v>
      </c>
      <c r="H24" s="76">
        <f t="shared" si="4"/>
        <v>2300142</v>
      </c>
      <c r="I24" s="76">
        <f t="shared" si="4"/>
        <v>67199296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67199296</v>
      </c>
      <c r="W24" s="76">
        <f t="shared" si="4"/>
        <v>-17436546</v>
      </c>
      <c r="X24" s="76">
        <f t="shared" si="4"/>
        <v>84635842</v>
      </c>
      <c r="Y24" s="77">
        <f>+IF(W24&lt;&gt;0,(X24/W24)*100,0)</f>
        <v>-485.3933915581675</v>
      </c>
      <c r="Z24" s="78">
        <f t="shared" si="4"/>
        <v>-81659793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76563810</v>
      </c>
      <c r="E27" s="99">
        <v>76563810</v>
      </c>
      <c r="F27" s="99">
        <v>0</v>
      </c>
      <c r="G27" s="99">
        <v>1041756</v>
      </c>
      <c r="H27" s="99">
        <v>3638441</v>
      </c>
      <c r="I27" s="99">
        <v>4680197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4680197</v>
      </c>
      <c r="W27" s="99">
        <v>19140953</v>
      </c>
      <c r="X27" s="99">
        <v>-14460756</v>
      </c>
      <c r="Y27" s="100">
        <v>-75.55</v>
      </c>
      <c r="Z27" s="101">
        <v>76563810</v>
      </c>
    </row>
    <row r="28" spans="1:26" ht="13.5">
      <c r="A28" s="102" t="s">
        <v>44</v>
      </c>
      <c r="B28" s="18">
        <v>0</v>
      </c>
      <c r="C28" s="18">
        <v>0</v>
      </c>
      <c r="D28" s="58">
        <v>69563810</v>
      </c>
      <c r="E28" s="59">
        <v>69563810</v>
      </c>
      <c r="F28" s="59">
        <v>0</v>
      </c>
      <c r="G28" s="59">
        <v>868779</v>
      </c>
      <c r="H28" s="59">
        <v>3620143</v>
      </c>
      <c r="I28" s="59">
        <v>4488922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4488922</v>
      </c>
      <c r="W28" s="59">
        <v>17390953</v>
      </c>
      <c r="X28" s="59">
        <v>-12902031</v>
      </c>
      <c r="Y28" s="60">
        <v>-74.19</v>
      </c>
      <c r="Z28" s="61">
        <v>69563810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7000000</v>
      </c>
      <c r="E31" s="59">
        <v>7000000</v>
      </c>
      <c r="F31" s="59">
        <v>0</v>
      </c>
      <c r="G31" s="59">
        <v>172977</v>
      </c>
      <c r="H31" s="59">
        <v>18298</v>
      </c>
      <c r="I31" s="59">
        <v>191275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191275</v>
      </c>
      <c r="W31" s="59">
        <v>1750000</v>
      </c>
      <c r="X31" s="59">
        <v>-1558725</v>
      </c>
      <c r="Y31" s="60">
        <v>-89.07</v>
      </c>
      <c r="Z31" s="61">
        <v>7000000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76563810</v>
      </c>
      <c r="E32" s="99">
        <f t="shared" si="5"/>
        <v>76563810</v>
      </c>
      <c r="F32" s="99">
        <f t="shared" si="5"/>
        <v>0</v>
      </c>
      <c r="G32" s="99">
        <f t="shared" si="5"/>
        <v>1041756</v>
      </c>
      <c r="H32" s="99">
        <f t="shared" si="5"/>
        <v>3638441</v>
      </c>
      <c r="I32" s="99">
        <f t="shared" si="5"/>
        <v>4680197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4680197</v>
      </c>
      <c r="W32" s="99">
        <f t="shared" si="5"/>
        <v>19140953</v>
      </c>
      <c r="X32" s="99">
        <f t="shared" si="5"/>
        <v>-14460756</v>
      </c>
      <c r="Y32" s="100">
        <f>+IF(W32&lt;&gt;0,(X32/W32)*100,0)</f>
        <v>-75.54877753474449</v>
      </c>
      <c r="Z32" s="101">
        <f t="shared" si="5"/>
        <v>76563810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143706218</v>
      </c>
      <c r="E35" s="59">
        <v>143706218</v>
      </c>
      <c r="F35" s="59">
        <v>151888856</v>
      </c>
      <c r="G35" s="59">
        <v>151888856</v>
      </c>
      <c r="H35" s="59">
        <v>151888856</v>
      </c>
      <c r="I35" s="59">
        <v>151888856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151888856</v>
      </c>
      <c r="W35" s="59">
        <v>35926555</v>
      </c>
      <c r="X35" s="59">
        <v>115962301</v>
      </c>
      <c r="Y35" s="60">
        <v>322.78</v>
      </c>
      <c r="Z35" s="61">
        <v>143706218</v>
      </c>
    </row>
    <row r="36" spans="1:26" ht="13.5">
      <c r="A36" s="57" t="s">
        <v>53</v>
      </c>
      <c r="B36" s="18">
        <v>0</v>
      </c>
      <c r="C36" s="18">
        <v>0</v>
      </c>
      <c r="D36" s="58">
        <v>1882022404</v>
      </c>
      <c r="E36" s="59">
        <v>1882022404</v>
      </c>
      <c r="F36" s="59">
        <v>1836198484</v>
      </c>
      <c r="G36" s="59">
        <v>1836198484</v>
      </c>
      <c r="H36" s="59">
        <v>1836198484</v>
      </c>
      <c r="I36" s="59">
        <v>1836198484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1836198484</v>
      </c>
      <c r="W36" s="59">
        <v>470505601</v>
      </c>
      <c r="X36" s="59">
        <v>1365692883</v>
      </c>
      <c r="Y36" s="60">
        <v>290.26</v>
      </c>
      <c r="Z36" s="61">
        <v>1882022404</v>
      </c>
    </row>
    <row r="37" spans="1:26" ht="13.5">
      <c r="A37" s="57" t="s">
        <v>54</v>
      </c>
      <c r="B37" s="18">
        <v>0</v>
      </c>
      <c r="C37" s="18">
        <v>0</v>
      </c>
      <c r="D37" s="58">
        <v>258862009</v>
      </c>
      <c r="E37" s="59">
        <v>258862009</v>
      </c>
      <c r="F37" s="59">
        <v>475990751</v>
      </c>
      <c r="G37" s="59">
        <v>475990751</v>
      </c>
      <c r="H37" s="59">
        <v>475990751</v>
      </c>
      <c r="I37" s="59">
        <v>475990751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475990751</v>
      </c>
      <c r="W37" s="59">
        <v>64715502</v>
      </c>
      <c r="X37" s="59">
        <v>411275249</v>
      </c>
      <c r="Y37" s="60">
        <v>635.51</v>
      </c>
      <c r="Z37" s="61">
        <v>258862009</v>
      </c>
    </row>
    <row r="38" spans="1:26" ht="13.5">
      <c r="A38" s="57" t="s">
        <v>55</v>
      </c>
      <c r="B38" s="18">
        <v>0</v>
      </c>
      <c r="C38" s="18">
        <v>0</v>
      </c>
      <c r="D38" s="58">
        <v>77099776</v>
      </c>
      <c r="E38" s="59">
        <v>77099776</v>
      </c>
      <c r="F38" s="59">
        <v>71723969</v>
      </c>
      <c r="G38" s="59">
        <v>71723969</v>
      </c>
      <c r="H38" s="59">
        <v>71723969</v>
      </c>
      <c r="I38" s="59">
        <v>71723969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71723969</v>
      </c>
      <c r="W38" s="59">
        <v>19274944</v>
      </c>
      <c r="X38" s="59">
        <v>52449025</v>
      </c>
      <c r="Y38" s="60">
        <v>272.11</v>
      </c>
      <c r="Z38" s="61">
        <v>77099776</v>
      </c>
    </row>
    <row r="39" spans="1:26" ht="13.5">
      <c r="A39" s="57" t="s">
        <v>56</v>
      </c>
      <c r="B39" s="18">
        <v>0</v>
      </c>
      <c r="C39" s="18">
        <v>0</v>
      </c>
      <c r="D39" s="58">
        <v>1689766837</v>
      </c>
      <c r="E39" s="59">
        <v>1689766837</v>
      </c>
      <c r="F39" s="59">
        <v>1440372620</v>
      </c>
      <c r="G39" s="59">
        <v>1440372620</v>
      </c>
      <c r="H39" s="59">
        <v>1440372620</v>
      </c>
      <c r="I39" s="59">
        <v>1440372620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1440372620</v>
      </c>
      <c r="W39" s="59">
        <v>422441709</v>
      </c>
      <c r="X39" s="59">
        <v>1017930911</v>
      </c>
      <c r="Y39" s="60">
        <v>240.96</v>
      </c>
      <c r="Z39" s="61">
        <v>1689766837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-52090668</v>
      </c>
      <c r="E42" s="59">
        <v>-52090668</v>
      </c>
      <c r="F42" s="59">
        <v>56913281</v>
      </c>
      <c r="G42" s="59">
        <v>-4882783</v>
      </c>
      <c r="H42" s="59">
        <v>-4882783</v>
      </c>
      <c r="I42" s="59">
        <v>47147715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47147715</v>
      </c>
      <c r="W42" s="59">
        <v>3286746</v>
      </c>
      <c r="X42" s="59">
        <v>43860969</v>
      </c>
      <c r="Y42" s="60">
        <v>1334.48</v>
      </c>
      <c r="Z42" s="61">
        <v>-52090668</v>
      </c>
    </row>
    <row r="43" spans="1:26" ht="13.5">
      <c r="A43" s="57" t="s">
        <v>59</v>
      </c>
      <c r="B43" s="18">
        <v>0</v>
      </c>
      <c r="C43" s="18">
        <v>0</v>
      </c>
      <c r="D43" s="58">
        <v>-54633920</v>
      </c>
      <c r="E43" s="59">
        <v>-54633920</v>
      </c>
      <c r="F43" s="59">
        <v>700000</v>
      </c>
      <c r="G43" s="59">
        <v>0</v>
      </c>
      <c r="H43" s="59">
        <v>0</v>
      </c>
      <c r="I43" s="59">
        <v>700000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700000</v>
      </c>
      <c r="W43" s="59"/>
      <c r="X43" s="59">
        <v>700000</v>
      </c>
      <c r="Y43" s="60">
        <v>0</v>
      </c>
      <c r="Z43" s="61">
        <v>-54633920</v>
      </c>
    </row>
    <row r="44" spans="1:26" ht="13.5">
      <c r="A44" s="57" t="s">
        <v>60</v>
      </c>
      <c r="B44" s="18">
        <v>0</v>
      </c>
      <c r="C44" s="18">
        <v>0</v>
      </c>
      <c r="D44" s="58">
        <v>-2320000</v>
      </c>
      <c r="E44" s="59">
        <v>-2320000</v>
      </c>
      <c r="F44" s="59">
        <v>-34742</v>
      </c>
      <c r="G44" s="59">
        <v>0</v>
      </c>
      <c r="H44" s="59">
        <v>0</v>
      </c>
      <c r="I44" s="59">
        <v>-34742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-34742</v>
      </c>
      <c r="W44" s="59">
        <v>-580002</v>
      </c>
      <c r="X44" s="59">
        <v>545260</v>
      </c>
      <c r="Y44" s="60">
        <v>-94.01</v>
      </c>
      <c r="Z44" s="61">
        <v>-2320000</v>
      </c>
    </row>
    <row r="45" spans="1:26" ht="13.5">
      <c r="A45" s="69" t="s">
        <v>61</v>
      </c>
      <c r="B45" s="21">
        <v>0</v>
      </c>
      <c r="C45" s="21">
        <v>0</v>
      </c>
      <c r="D45" s="98">
        <v>-93560608</v>
      </c>
      <c r="E45" s="99">
        <v>-93560608</v>
      </c>
      <c r="F45" s="99">
        <v>76757467</v>
      </c>
      <c r="G45" s="99">
        <v>71874684</v>
      </c>
      <c r="H45" s="99">
        <v>66991901</v>
      </c>
      <c r="I45" s="99">
        <v>66991901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66991901</v>
      </c>
      <c r="W45" s="99">
        <v>18190724</v>
      </c>
      <c r="X45" s="99">
        <v>48801177</v>
      </c>
      <c r="Y45" s="100">
        <v>268.28</v>
      </c>
      <c r="Z45" s="101">
        <v>-93560608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47137173</v>
      </c>
      <c r="C49" s="51">
        <v>0</v>
      </c>
      <c r="D49" s="128">
        <v>11298995</v>
      </c>
      <c r="E49" s="53">
        <v>7888873</v>
      </c>
      <c r="F49" s="53">
        <v>0</v>
      </c>
      <c r="G49" s="53">
        <v>0</v>
      </c>
      <c r="H49" s="53">
        <v>0</v>
      </c>
      <c r="I49" s="53">
        <v>9391838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7143668</v>
      </c>
      <c r="W49" s="53">
        <v>8217989</v>
      </c>
      <c r="X49" s="53">
        <v>43041083</v>
      </c>
      <c r="Y49" s="53">
        <v>285028394</v>
      </c>
      <c r="Z49" s="129">
        <v>419148013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30680276</v>
      </c>
      <c r="C51" s="51">
        <v>0</v>
      </c>
      <c r="D51" s="128">
        <v>22794587</v>
      </c>
      <c r="E51" s="53">
        <v>21330036</v>
      </c>
      <c r="F51" s="53">
        <v>0</v>
      </c>
      <c r="G51" s="53">
        <v>0</v>
      </c>
      <c r="H51" s="53">
        <v>0</v>
      </c>
      <c r="I51" s="53">
        <v>32119136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389536671</v>
      </c>
      <c r="Y51" s="53">
        <v>0</v>
      </c>
      <c r="Z51" s="129">
        <v>496460706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86.65856182866237</v>
      </c>
      <c r="E58" s="7">
        <f t="shared" si="6"/>
        <v>86.65856182866237</v>
      </c>
      <c r="F58" s="7">
        <f t="shared" si="6"/>
        <v>66.0952997759319</v>
      </c>
      <c r="G58" s="7">
        <f t="shared" si="6"/>
        <v>70.74423686908484</v>
      </c>
      <c r="H58" s="7">
        <f t="shared" si="6"/>
        <v>78.87500823585414</v>
      </c>
      <c r="I58" s="7">
        <f t="shared" si="6"/>
        <v>71.70436351230815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71.70436351230815</v>
      </c>
      <c r="W58" s="7">
        <f t="shared" si="6"/>
        <v>89.4212903369245</v>
      </c>
      <c r="X58" s="7">
        <f t="shared" si="6"/>
        <v>0</v>
      </c>
      <c r="Y58" s="7">
        <f t="shared" si="6"/>
        <v>0</v>
      </c>
      <c r="Z58" s="8">
        <f t="shared" si="6"/>
        <v>86.65856182866237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81.35468188366308</v>
      </c>
      <c r="E59" s="10">
        <f t="shared" si="7"/>
        <v>81.35468188366308</v>
      </c>
      <c r="F59" s="10">
        <f t="shared" si="7"/>
        <v>62.50163949880522</v>
      </c>
      <c r="G59" s="10">
        <f t="shared" si="7"/>
        <v>68.46287592132813</v>
      </c>
      <c r="H59" s="10">
        <f t="shared" si="7"/>
        <v>68.4507134094692</v>
      </c>
      <c r="I59" s="10">
        <f t="shared" si="7"/>
        <v>66.46878728304056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66.46878728304056</v>
      </c>
      <c r="W59" s="10">
        <f t="shared" si="7"/>
        <v>95.73302404042443</v>
      </c>
      <c r="X59" s="10">
        <f t="shared" si="7"/>
        <v>0</v>
      </c>
      <c r="Y59" s="10">
        <f t="shared" si="7"/>
        <v>0</v>
      </c>
      <c r="Z59" s="11">
        <f t="shared" si="7"/>
        <v>81.35468188366308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93.83535393196397</v>
      </c>
      <c r="E60" s="13">
        <f t="shared" si="7"/>
        <v>93.83535393196397</v>
      </c>
      <c r="F60" s="13">
        <f t="shared" si="7"/>
        <v>71.01037356530028</v>
      </c>
      <c r="G60" s="13">
        <f t="shared" si="7"/>
        <v>75.49382603585114</v>
      </c>
      <c r="H60" s="13">
        <f t="shared" si="7"/>
        <v>87.79479978928019</v>
      </c>
      <c r="I60" s="13">
        <f t="shared" si="7"/>
        <v>77.70051845105424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77.70051845105424</v>
      </c>
      <c r="W60" s="13">
        <f t="shared" si="7"/>
        <v>93.77869446627501</v>
      </c>
      <c r="X60" s="13">
        <f t="shared" si="7"/>
        <v>0</v>
      </c>
      <c r="Y60" s="13">
        <f t="shared" si="7"/>
        <v>0</v>
      </c>
      <c r="Z60" s="14">
        <f t="shared" si="7"/>
        <v>93.83535393196397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94.47264825846483</v>
      </c>
      <c r="E61" s="13">
        <f t="shared" si="7"/>
        <v>94.47264825846483</v>
      </c>
      <c r="F61" s="13">
        <f t="shared" si="7"/>
        <v>70.40734151689104</v>
      </c>
      <c r="G61" s="13">
        <f t="shared" si="7"/>
        <v>75.33942936028303</v>
      </c>
      <c r="H61" s="13">
        <f t="shared" si="7"/>
        <v>98.41263860977084</v>
      </c>
      <c r="I61" s="13">
        <f t="shared" si="7"/>
        <v>80.17043986325977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80.17043986325977</v>
      </c>
      <c r="W61" s="13">
        <f t="shared" si="7"/>
        <v>104.6625495686093</v>
      </c>
      <c r="X61" s="13">
        <f t="shared" si="7"/>
        <v>0</v>
      </c>
      <c r="Y61" s="13">
        <f t="shared" si="7"/>
        <v>0</v>
      </c>
      <c r="Z61" s="14">
        <f t="shared" si="7"/>
        <v>94.47264825846483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81.99999751872954</v>
      </c>
      <c r="E62" s="13">
        <f t="shared" si="7"/>
        <v>81.99999751872954</v>
      </c>
      <c r="F62" s="13">
        <f t="shared" si="7"/>
        <v>62.9999990512757</v>
      </c>
      <c r="G62" s="13">
        <f t="shared" si="7"/>
        <v>68.99998960531376</v>
      </c>
      <c r="H62" s="13">
        <f t="shared" si="7"/>
        <v>65.75615247409529</v>
      </c>
      <c r="I62" s="13">
        <f t="shared" si="7"/>
        <v>65.82739648115995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65.82739648115995</v>
      </c>
      <c r="W62" s="13">
        <f t="shared" si="7"/>
        <v>65.67843250347273</v>
      </c>
      <c r="X62" s="13">
        <f t="shared" si="7"/>
        <v>0</v>
      </c>
      <c r="Y62" s="13">
        <f t="shared" si="7"/>
        <v>0</v>
      </c>
      <c r="Z62" s="14">
        <f t="shared" si="7"/>
        <v>81.99999751872954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81.83391308618853</v>
      </c>
      <c r="E63" s="13">
        <f t="shared" si="7"/>
        <v>81.83391308618853</v>
      </c>
      <c r="F63" s="13">
        <f t="shared" si="7"/>
        <v>62.86666083544715</v>
      </c>
      <c r="G63" s="13">
        <f t="shared" si="7"/>
        <v>68.85449110683255</v>
      </c>
      <c r="H63" s="13">
        <f t="shared" si="7"/>
        <v>68.86436833365045</v>
      </c>
      <c r="I63" s="13">
        <f t="shared" si="7"/>
        <v>66.8665393797447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66.8665393797447</v>
      </c>
      <c r="W63" s="13">
        <f t="shared" si="7"/>
        <v>89.7320295804075</v>
      </c>
      <c r="X63" s="13">
        <f t="shared" si="7"/>
        <v>0</v>
      </c>
      <c r="Y63" s="13">
        <f t="shared" si="7"/>
        <v>0</v>
      </c>
      <c r="Z63" s="14">
        <f t="shared" si="7"/>
        <v>81.83391308618853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81.99875819061472</v>
      </c>
      <c r="E64" s="13">
        <f t="shared" si="7"/>
        <v>81.99875819061472</v>
      </c>
      <c r="F64" s="13">
        <f t="shared" si="7"/>
        <v>62.990519909565</v>
      </c>
      <c r="G64" s="13">
        <f t="shared" si="7"/>
        <v>68.97410577321857</v>
      </c>
      <c r="H64" s="13">
        <f t="shared" si="7"/>
        <v>69.032153083276</v>
      </c>
      <c r="I64" s="13">
        <f t="shared" si="7"/>
        <v>67.00415601059557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67.00415601059557</v>
      </c>
      <c r="W64" s="13">
        <f t="shared" si="7"/>
        <v>85.88842297890851</v>
      </c>
      <c r="X64" s="13">
        <f t="shared" si="7"/>
        <v>0</v>
      </c>
      <c r="Y64" s="13">
        <f t="shared" si="7"/>
        <v>0</v>
      </c>
      <c r="Z64" s="14">
        <f t="shared" si="7"/>
        <v>81.99875819061472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482.4148739748379</v>
      </c>
      <c r="E65" s="13">
        <f t="shared" si="7"/>
        <v>482.4148739748379</v>
      </c>
      <c r="F65" s="13">
        <f t="shared" si="7"/>
        <v>555.6825581395349</v>
      </c>
      <c r="G65" s="13">
        <f t="shared" si="7"/>
        <v>279.6745152354571</v>
      </c>
      <c r="H65" s="13">
        <f t="shared" si="7"/>
        <v>128.7577594205024</v>
      </c>
      <c r="I65" s="13">
        <f t="shared" si="7"/>
        <v>236.29898667588148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236.29898667588148</v>
      </c>
      <c r="W65" s="13">
        <f t="shared" si="7"/>
        <v>84.23985682338333</v>
      </c>
      <c r="X65" s="13">
        <f t="shared" si="7"/>
        <v>0</v>
      </c>
      <c r="Y65" s="13">
        <f t="shared" si="7"/>
        <v>0</v>
      </c>
      <c r="Z65" s="14">
        <f t="shared" si="7"/>
        <v>482.4148739748379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5</v>
      </c>
      <c r="E66" s="16">
        <f t="shared" si="7"/>
        <v>5</v>
      </c>
      <c r="F66" s="16">
        <f t="shared" si="7"/>
        <v>4.999979748733862</v>
      </c>
      <c r="G66" s="16">
        <f t="shared" si="7"/>
        <v>5.000022728409148</v>
      </c>
      <c r="H66" s="16">
        <f t="shared" si="7"/>
        <v>4.849098026768238</v>
      </c>
      <c r="I66" s="16">
        <f t="shared" si="7"/>
        <v>4.948361147427806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4.948361147427806</v>
      </c>
      <c r="W66" s="16">
        <f t="shared" si="7"/>
        <v>4.985792485732656</v>
      </c>
      <c r="X66" s="16">
        <f t="shared" si="7"/>
        <v>0</v>
      </c>
      <c r="Y66" s="16">
        <f t="shared" si="7"/>
        <v>0</v>
      </c>
      <c r="Z66" s="17">
        <f t="shared" si="7"/>
        <v>5</v>
      </c>
    </row>
    <row r="67" spans="1:26" ht="13.5" hidden="1">
      <c r="A67" s="40" t="s">
        <v>109</v>
      </c>
      <c r="B67" s="23"/>
      <c r="C67" s="23"/>
      <c r="D67" s="24">
        <v>438316801</v>
      </c>
      <c r="E67" s="25">
        <v>438316801</v>
      </c>
      <c r="F67" s="25">
        <v>36726781</v>
      </c>
      <c r="G67" s="25">
        <v>37651279</v>
      </c>
      <c r="H67" s="25">
        <v>33770025</v>
      </c>
      <c r="I67" s="25">
        <v>108148085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108148085</v>
      </c>
      <c r="W67" s="25">
        <v>106193613</v>
      </c>
      <c r="X67" s="25"/>
      <c r="Y67" s="24"/>
      <c r="Z67" s="26">
        <v>438316801</v>
      </c>
    </row>
    <row r="68" spans="1:26" ht="13.5" hidden="1">
      <c r="A68" s="36" t="s">
        <v>31</v>
      </c>
      <c r="B68" s="18"/>
      <c r="C68" s="18"/>
      <c r="D68" s="19">
        <v>91895139</v>
      </c>
      <c r="E68" s="20">
        <v>91895139</v>
      </c>
      <c r="F68" s="20">
        <v>7807264</v>
      </c>
      <c r="G68" s="20">
        <v>7789163</v>
      </c>
      <c r="H68" s="20">
        <v>7790547</v>
      </c>
      <c r="I68" s="20">
        <v>23386974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23386974</v>
      </c>
      <c r="W68" s="20">
        <v>19523241</v>
      </c>
      <c r="X68" s="20"/>
      <c r="Y68" s="19"/>
      <c r="Z68" s="22">
        <v>91895139</v>
      </c>
    </row>
    <row r="69" spans="1:26" ht="13.5" hidden="1">
      <c r="A69" s="37" t="s">
        <v>32</v>
      </c>
      <c r="B69" s="18"/>
      <c r="C69" s="18"/>
      <c r="D69" s="19">
        <v>323921662</v>
      </c>
      <c r="E69" s="20">
        <v>323921662</v>
      </c>
      <c r="F69" s="20">
        <v>27191230</v>
      </c>
      <c r="G69" s="20">
        <v>28102204</v>
      </c>
      <c r="H69" s="20">
        <v>24164790</v>
      </c>
      <c r="I69" s="20">
        <v>79458224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79458224</v>
      </c>
      <c r="W69" s="20">
        <v>81029343</v>
      </c>
      <c r="X69" s="20"/>
      <c r="Y69" s="19"/>
      <c r="Z69" s="22">
        <v>323921662</v>
      </c>
    </row>
    <row r="70" spans="1:26" ht="13.5" hidden="1">
      <c r="A70" s="38" t="s">
        <v>103</v>
      </c>
      <c r="B70" s="18"/>
      <c r="C70" s="18"/>
      <c r="D70" s="19">
        <v>225446065</v>
      </c>
      <c r="E70" s="20">
        <v>225446065</v>
      </c>
      <c r="F70" s="20">
        <v>18002928</v>
      </c>
      <c r="G70" s="20">
        <v>19242369</v>
      </c>
      <c r="H70" s="20">
        <v>14730924</v>
      </c>
      <c r="I70" s="20">
        <v>51976221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51976221</v>
      </c>
      <c r="W70" s="20">
        <v>50874183</v>
      </c>
      <c r="X70" s="20"/>
      <c r="Y70" s="19"/>
      <c r="Z70" s="22">
        <v>225446065</v>
      </c>
    </row>
    <row r="71" spans="1:26" ht="13.5" hidden="1">
      <c r="A71" s="38" t="s">
        <v>104</v>
      </c>
      <c r="B71" s="18"/>
      <c r="C71" s="18"/>
      <c r="D71" s="19">
        <v>52392515</v>
      </c>
      <c r="E71" s="20">
        <v>52392515</v>
      </c>
      <c r="F71" s="20">
        <v>5270235</v>
      </c>
      <c r="G71" s="20">
        <v>4810150</v>
      </c>
      <c r="H71" s="20">
        <v>5047441</v>
      </c>
      <c r="I71" s="20">
        <v>15127826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15127826</v>
      </c>
      <c r="W71" s="20">
        <v>16353108</v>
      </c>
      <c r="X71" s="20"/>
      <c r="Y71" s="19"/>
      <c r="Z71" s="22">
        <v>52392515</v>
      </c>
    </row>
    <row r="72" spans="1:26" ht="13.5" hidden="1">
      <c r="A72" s="38" t="s">
        <v>105</v>
      </c>
      <c r="B72" s="18"/>
      <c r="C72" s="18"/>
      <c r="D72" s="19">
        <v>23698604</v>
      </c>
      <c r="E72" s="20">
        <v>23698604</v>
      </c>
      <c r="F72" s="20">
        <v>2000725</v>
      </c>
      <c r="G72" s="20">
        <v>2007946</v>
      </c>
      <c r="H72" s="20">
        <v>2007658</v>
      </c>
      <c r="I72" s="20">
        <v>6016329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6016329</v>
      </c>
      <c r="W72" s="20">
        <v>5403171</v>
      </c>
      <c r="X72" s="20"/>
      <c r="Y72" s="19"/>
      <c r="Z72" s="22">
        <v>23698604</v>
      </c>
    </row>
    <row r="73" spans="1:26" ht="13.5" hidden="1">
      <c r="A73" s="38" t="s">
        <v>106</v>
      </c>
      <c r="B73" s="18"/>
      <c r="C73" s="18"/>
      <c r="D73" s="19">
        <v>19822688</v>
      </c>
      <c r="E73" s="20">
        <v>19822688</v>
      </c>
      <c r="F73" s="20">
        <v>1745342</v>
      </c>
      <c r="G73" s="20">
        <v>1752939</v>
      </c>
      <c r="H73" s="20">
        <v>1751465</v>
      </c>
      <c r="I73" s="20">
        <v>5249746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5249746</v>
      </c>
      <c r="W73" s="20">
        <v>4731243</v>
      </c>
      <c r="X73" s="20"/>
      <c r="Y73" s="19"/>
      <c r="Z73" s="22">
        <v>19822688</v>
      </c>
    </row>
    <row r="74" spans="1:26" ht="13.5" hidden="1">
      <c r="A74" s="38" t="s">
        <v>107</v>
      </c>
      <c r="B74" s="18"/>
      <c r="C74" s="18"/>
      <c r="D74" s="19">
        <v>2561790</v>
      </c>
      <c r="E74" s="20">
        <v>2561790</v>
      </c>
      <c r="F74" s="20">
        <v>172000</v>
      </c>
      <c r="G74" s="20">
        <v>288800</v>
      </c>
      <c r="H74" s="20">
        <v>627302</v>
      </c>
      <c r="I74" s="20">
        <v>1088102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1088102</v>
      </c>
      <c r="W74" s="20">
        <v>3667638</v>
      </c>
      <c r="X74" s="20"/>
      <c r="Y74" s="19"/>
      <c r="Z74" s="22">
        <v>2561790</v>
      </c>
    </row>
    <row r="75" spans="1:26" ht="13.5" hidden="1">
      <c r="A75" s="39" t="s">
        <v>108</v>
      </c>
      <c r="B75" s="27"/>
      <c r="C75" s="27"/>
      <c r="D75" s="28">
        <v>22500000</v>
      </c>
      <c r="E75" s="29">
        <v>22500000</v>
      </c>
      <c r="F75" s="29">
        <v>1728287</v>
      </c>
      <c r="G75" s="29">
        <v>1759912</v>
      </c>
      <c r="H75" s="29">
        <v>1814688</v>
      </c>
      <c r="I75" s="29">
        <v>5302887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5302887</v>
      </c>
      <c r="W75" s="29">
        <v>5641029</v>
      </c>
      <c r="X75" s="29"/>
      <c r="Y75" s="28"/>
      <c r="Z75" s="30">
        <v>22500000</v>
      </c>
    </row>
    <row r="76" spans="1:26" ht="13.5" hidden="1">
      <c r="A76" s="41" t="s">
        <v>110</v>
      </c>
      <c r="B76" s="31"/>
      <c r="C76" s="31"/>
      <c r="D76" s="32">
        <v>379839036</v>
      </c>
      <c r="E76" s="33">
        <v>379839036</v>
      </c>
      <c r="F76" s="33">
        <v>24274676</v>
      </c>
      <c r="G76" s="33">
        <v>26636110</v>
      </c>
      <c r="H76" s="33">
        <v>26636110</v>
      </c>
      <c r="I76" s="33">
        <v>77546896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77546896</v>
      </c>
      <c r="W76" s="33">
        <v>94959699</v>
      </c>
      <c r="X76" s="33"/>
      <c r="Y76" s="32"/>
      <c r="Z76" s="34">
        <v>379839036</v>
      </c>
    </row>
    <row r="77" spans="1:26" ht="13.5" hidden="1">
      <c r="A77" s="36" t="s">
        <v>31</v>
      </c>
      <c r="B77" s="18"/>
      <c r="C77" s="18"/>
      <c r="D77" s="19">
        <v>74760998</v>
      </c>
      <c r="E77" s="20">
        <v>74760998</v>
      </c>
      <c r="F77" s="20">
        <v>4879668</v>
      </c>
      <c r="G77" s="20">
        <v>5332685</v>
      </c>
      <c r="H77" s="20">
        <v>5332685</v>
      </c>
      <c r="I77" s="20">
        <v>15545038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15545038</v>
      </c>
      <c r="W77" s="20">
        <v>18690189</v>
      </c>
      <c r="X77" s="20"/>
      <c r="Y77" s="19"/>
      <c r="Z77" s="22">
        <v>74760998</v>
      </c>
    </row>
    <row r="78" spans="1:26" ht="13.5" hidden="1">
      <c r="A78" s="37" t="s">
        <v>32</v>
      </c>
      <c r="B78" s="18"/>
      <c r="C78" s="18"/>
      <c r="D78" s="19">
        <v>303953038</v>
      </c>
      <c r="E78" s="20">
        <v>303953038</v>
      </c>
      <c r="F78" s="20">
        <v>19308594</v>
      </c>
      <c r="G78" s="20">
        <v>21215429</v>
      </c>
      <c r="H78" s="20">
        <v>21215429</v>
      </c>
      <c r="I78" s="20">
        <v>61739452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61739452</v>
      </c>
      <c r="W78" s="20">
        <v>75988260</v>
      </c>
      <c r="X78" s="20"/>
      <c r="Y78" s="19"/>
      <c r="Z78" s="22">
        <v>303953038</v>
      </c>
    </row>
    <row r="79" spans="1:26" ht="13.5" hidden="1">
      <c r="A79" s="38" t="s">
        <v>103</v>
      </c>
      <c r="B79" s="18"/>
      <c r="C79" s="18"/>
      <c r="D79" s="19">
        <v>212984868</v>
      </c>
      <c r="E79" s="20">
        <v>212984868</v>
      </c>
      <c r="F79" s="20">
        <v>12675383</v>
      </c>
      <c r="G79" s="20">
        <v>14497091</v>
      </c>
      <c r="H79" s="20">
        <v>14497091</v>
      </c>
      <c r="I79" s="20">
        <v>41669565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41669565</v>
      </c>
      <c r="W79" s="20">
        <v>53246217</v>
      </c>
      <c r="X79" s="20"/>
      <c r="Y79" s="19"/>
      <c r="Z79" s="22">
        <v>212984868</v>
      </c>
    </row>
    <row r="80" spans="1:26" ht="13.5" hidden="1">
      <c r="A80" s="38" t="s">
        <v>104</v>
      </c>
      <c r="B80" s="18"/>
      <c r="C80" s="18"/>
      <c r="D80" s="19">
        <v>42961861</v>
      </c>
      <c r="E80" s="20">
        <v>42961861</v>
      </c>
      <c r="F80" s="20">
        <v>3320248</v>
      </c>
      <c r="G80" s="20">
        <v>3319003</v>
      </c>
      <c r="H80" s="20">
        <v>3319003</v>
      </c>
      <c r="I80" s="20">
        <v>9958254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9958254</v>
      </c>
      <c r="W80" s="20">
        <v>10740465</v>
      </c>
      <c r="X80" s="20"/>
      <c r="Y80" s="19"/>
      <c r="Z80" s="22">
        <v>42961861</v>
      </c>
    </row>
    <row r="81" spans="1:26" ht="13.5" hidden="1">
      <c r="A81" s="38" t="s">
        <v>105</v>
      </c>
      <c r="B81" s="18"/>
      <c r="C81" s="18"/>
      <c r="D81" s="19">
        <v>19393495</v>
      </c>
      <c r="E81" s="20">
        <v>19393495</v>
      </c>
      <c r="F81" s="20">
        <v>1257789</v>
      </c>
      <c r="G81" s="20">
        <v>1382561</v>
      </c>
      <c r="H81" s="20">
        <v>1382561</v>
      </c>
      <c r="I81" s="20">
        <v>4022911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4022911</v>
      </c>
      <c r="W81" s="20">
        <v>4848375</v>
      </c>
      <c r="X81" s="20"/>
      <c r="Y81" s="19"/>
      <c r="Z81" s="22">
        <v>19393495</v>
      </c>
    </row>
    <row r="82" spans="1:26" ht="13.5" hidden="1">
      <c r="A82" s="38" t="s">
        <v>106</v>
      </c>
      <c r="B82" s="18"/>
      <c r="C82" s="18"/>
      <c r="D82" s="19">
        <v>16254358</v>
      </c>
      <c r="E82" s="20">
        <v>16254358</v>
      </c>
      <c r="F82" s="20">
        <v>1099400</v>
      </c>
      <c r="G82" s="20">
        <v>1209074</v>
      </c>
      <c r="H82" s="20">
        <v>1209074</v>
      </c>
      <c r="I82" s="20">
        <v>3517548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3517548</v>
      </c>
      <c r="W82" s="20">
        <v>4063590</v>
      </c>
      <c r="X82" s="20"/>
      <c r="Y82" s="19"/>
      <c r="Z82" s="22">
        <v>16254358</v>
      </c>
    </row>
    <row r="83" spans="1:26" ht="13.5" hidden="1">
      <c r="A83" s="38" t="s">
        <v>107</v>
      </c>
      <c r="B83" s="18"/>
      <c r="C83" s="18"/>
      <c r="D83" s="19">
        <v>12358456</v>
      </c>
      <c r="E83" s="20">
        <v>12358456</v>
      </c>
      <c r="F83" s="20">
        <v>955774</v>
      </c>
      <c r="G83" s="20">
        <v>807700</v>
      </c>
      <c r="H83" s="20">
        <v>807700</v>
      </c>
      <c r="I83" s="20">
        <v>2571174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2571174</v>
      </c>
      <c r="W83" s="20">
        <v>3089613</v>
      </c>
      <c r="X83" s="20"/>
      <c r="Y83" s="19"/>
      <c r="Z83" s="22">
        <v>12358456</v>
      </c>
    </row>
    <row r="84" spans="1:26" ht="13.5" hidden="1">
      <c r="A84" s="39" t="s">
        <v>108</v>
      </c>
      <c r="B84" s="27"/>
      <c r="C84" s="27"/>
      <c r="D84" s="28">
        <v>1125000</v>
      </c>
      <c r="E84" s="29">
        <v>1125000</v>
      </c>
      <c r="F84" s="29">
        <v>86414</v>
      </c>
      <c r="G84" s="29">
        <v>87996</v>
      </c>
      <c r="H84" s="29">
        <v>87996</v>
      </c>
      <c r="I84" s="29">
        <v>262406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262406</v>
      </c>
      <c r="W84" s="29">
        <v>281250</v>
      </c>
      <c r="X84" s="29"/>
      <c r="Y84" s="28"/>
      <c r="Z84" s="30">
        <v>1125000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34003480</v>
      </c>
      <c r="C5" s="18">
        <v>0</v>
      </c>
      <c r="D5" s="58">
        <v>44252409</v>
      </c>
      <c r="E5" s="59">
        <v>44252409</v>
      </c>
      <c r="F5" s="59">
        <v>3124659</v>
      </c>
      <c r="G5" s="59">
        <v>3981383</v>
      </c>
      <c r="H5" s="59">
        <v>3423950</v>
      </c>
      <c r="I5" s="59">
        <v>10529992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10529992</v>
      </c>
      <c r="W5" s="59">
        <v>10114476</v>
      </c>
      <c r="X5" s="59">
        <v>415516</v>
      </c>
      <c r="Y5" s="60">
        <v>4.11</v>
      </c>
      <c r="Z5" s="61">
        <v>44252409</v>
      </c>
    </row>
    <row r="6" spans="1:26" ht="13.5">
      <c r="A6" s="57" t="s">
        <v>32</v>
      </c>
      <c r="B6" s="18">
        <v>120785386</v>
      </c>
      <c r="C6" s="18">
        <v>0</v>
      </c>
      <c r="D6" s="58">
        <v>127376294</v>
      </c>
      <c r="E6" s="59">
        <v>127376294</v>
      </c>
      <c r="F6" s="59">
        <v>7835046</v>
      </c>
      <c r="G6" s="59">
        <v>8351226</v>
      </c>
      <c r="H6" s="59">
        <v>8122975</v>
      </c>
      <c r="I6" s="59">
        <v>24309247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24309247</v>
      </c>
      <c r="W6" s="59">
        <v>34691793</v>
      </c>
      <c r="X6" s="59">
        <v>-10382546</v>
      </c>
      <c r="Y6" s="60">
        <v>-29.93</v>
      </c>
      <c r="Z6" s="61">
        <v>127376294</v>
      </c>
    </row>
    <row r="7" spans="1:26" ht="13.5">
      <c r="A7" s="57" t="s">
        <v>33</v>
      </c>
      <c r="B7" s="18">
        <v>1028297</v>
      </c>
      <c r="C7" s="18">
        <v>0</v>
      </c>
      <c r="D7" s="58">
        <v>947109</v>
      </c>
      <c r="E7" s="59">
        <v>947109</v>
      </c>
      <c r="F7" s="59">
        <v>79429</v>
      </c>
      <c r="G7" s="59">
        <v>91689</v>
      </c>
      <c r="H7" s="59">
        <v>64068</v>
      </c>
      <c r="I7" s="59">
        <v>235186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235186</v>
      </c>
      <c r="W7" s="59">
        <v>133251</v>
      </c>
      <c r="X7" s="59">
        <v>101935</v>
      </c>
      <c r="Y7" s="60">
        <v>76.5</v>
      </c>
      <c r="Z7" s="61">
        <v>947109</v>
      </c>
    </row>
    <row r="8" spans="1:26" ht="13.5">
      <c r="A8" s="57" t="s">
        <v>34</v>
      </c>
      <c r="B8" s="18">
        <v>168294917</v>
      </c>
      <c r="C8" s="18">
        <v>0</v>
      </c>
      <c r="D8" s="58">
        <v>174112000</v>
      </c>
      <c r="E8" s="59">
        <v>174112000</v>
      </c>
      <c r="F8" s="59">
        <v>69168554</v>
      </c>
      <c r="G8" s="59">
        <v>2476858</v>
      </c>
      <c r="H8" s="59">
        <v>135000</v>
      </c>
      <c r="I8" s="59">
        <v>71780412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71780412</v>
      </c>
      <c r="W8" s="59">
        <v>77880000</v>
      </c>
      <c r="X8" s="59">
        <v>-6099588</v>
      </c>
      <c r="Y8" s="60">
        <v>-7.83</v>
      </c>
      <c r="Z8" s="61">
        <v>174112000</v>
      </c>
    </row>
    <row r="9" spans="1:26" ht="13.5">
      <c r="A9" s="57" t="s">
        <v>35</v>
      </c>
      <c r="B9" s="18">
        <v>63339567</v>
      </c>
      <c r="C9" s="18">
        <v>0</v>
      </c>
      <c r="D9" s="58">
        <v>49182966</v>
      </c>
      <c r="E9" s="59">
        <v>49182966</v>
      </c>
      <c r="F9" s="59">
        <v>7230708</v>
      </c>
      <c r="G9" s="59">
        <v>7006107</v>
      </c>
      <c r="H9" s="59">
        <v>5007913</v>
      </c>
      <c r="I9" s="59">
        <v>19244728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19244728</v>
      </c>
      <c r="W9" s="59">
        <v>11603313</v>
      </c>
      <c r="X9" s="59">
        <v>7641415</v>
      </c>
      <c r="Y9" s="60">
        <v>65.86</v>
      </c>
      <c r="Z9" s="61">
        <v>49182966</v>
      </c>
    </row>
    <row r="10" spans="1:26" ht="25.5">
      <c r="A10" s="62" t="s">
        <v>95</v>
      </c>
      <c r="B10" s="63">
        <f>SUM(B5:B9)</f>
        <v>387451647</v>
      </c>
      <c r="C10" s="63">
        <f>SUM(C5:C9)</f>
        <v>0</v>
      </c>
      <c r="D10" s="64">
        <f aca="true" t="shared" si="0" ref="D10:Z10">SUM(D5:D9)</f>
        <v>395870778</v>
      </c>
      <c r="E10" s="65">
        <f t="shared" si="0"/>
        <v>395870778</v>
      </c>
      <c r="F10" s="65">
        <f t="shared" si="0"/>
        <v>87438396</v>
      </c>
      <c r="G10" s="65">
        <f t="shared" si="0"/>
        <v>21907263</v>
      </c>
      <c r="H10" s="65">
        <f t="shared" si="0"/>
        <v>16753906</v>
      </c>
      <c r="I10" s="65">
        <f t="shared" si="0"/>
        <v>126099565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126099565</v>
      </c>
      <c r="W10" s="65">
        <f t="shared" si="0"/>
        <v>134422833</v>
      </c>
      <c r="X10" s="65">
        <f t="shared" si="0"/>
        <v>-8323268</v>
      </c>
      <c r="Y10" s="66">
        <f>+IF(W10&lt;&gt;0,(X10/W10)*100,0)</f>
        <v>-6.191855813662252</v>
      </c>
      <c r="Z10" s="67">
        <f t="shared" si="0"/>
        <v>395870778</v>
      </c>
    </row>
    <row r="11" spans="1:26" ht="13.5">
      <c r="A11" s="57" t="s">
        <v>36</v>
      </c>
      <c r="B11" s="18">
        <v>128726584</v>
      </c>
      <c r="C11" s="18">
        <v>0</v>
      </c>
      <c r="D11" s="58">
        <v>132738978</v>
      </c>
      <c r="E11" s="59">
        <v>132738978</v>
      </c>
      <c r="F11" s="59">
        <v>11790911</v>
      </c>
      <c r="G11" s="59">
        <v>14258097</v>
      </c>
      <c r="H11" s="59">
        <v>13096683</v>
      </c>
      <c r="I11" s="59">
        <v>39145691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39145691</v>
      </c>
      <c r="W11" s="59">
        <v>33653244</v>
      </c>
      <c r="X11" s="59">
        <v>5492447</v>
      </c>
      <c r="Y11" s="60">
        <v>16.32</v>
      </c>
      <c r="Z11" s="61">
        <v>132738978</v>
      </c>
    </row>
    <row r="12" spans="1:26" ht="13.5">
      <c r="A12" s="57" t="s">
        <v>37</v>
      </c>
      <c r="B12" s="18">
        <v>13086474</v>
      </c>
      <c r="C12" s="18">
        <v>0</v>
      </c>
      <c r="D12" s="58">
        <v>14652897</v>
      </c>
      <c r="E12" s="59">
        <v>14652897</v>
      </c>
      <c r="F12" s="59">
        <v>1151615</v>
      </c>
      <c r="G12" s="59">
        <v>898901</v>
      </c>
      <c r="H12" s="59">
        <v>991024</v>
      </c>
      <c r="I12" s="59">
        <v>3041540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3041540</v>
      </c>
      <c r="W12" s="59">
        <v>3597750</v>
      </c>
      <c r="X12" s="59">
        <v>-556210</v>
      </c>
      <c r="Y12" s="60">
        <v>-15.46</v>
      </c>
      <c r="Z12" s="61">
        <v>14652897</v>
      </c>
    </row>
    <row r="13" spans="1:26" ht="13.5">
      <c r="A13" s="57" t="s">
        <v>96</v>
      </c>
      <c r="B13" s="18">
        <v>75291408</v>
      </c>
      <c r="C13" s="18">
        <v>0</v>
      </c>
      <c r="D13" s="58">
        <v>75079517</v>
      </c>
      <c r="E13" s="59">
        <v>75079517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18769878</v>
      </c>
      <c r="X13" s="59">
        <v>-18769878</v>
      </c>
      <c r="Y13" s="60">
        <v>-100</v>
      </c>
      <c r="Z13" s="61">
        <v>75079517</v>
      </c>
    </row>
    <row r="14" spans="1:26" ht="13.5">
      <c r="A14" s="57" t="s">
        <v>38</v>
      </c>
      <c r="B14" s="18">
        <v>12698943</v>
      </c>
      <c r="C14" s="18">
        <v>0</v>
      </c>
      <c r="D14" s="58">
        <v>265532</v>
      </c>
      <c r="E14" s="59">
        <v>265532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66384</v>
      </c>
      <c r="X14" s="59">
        <v>-66384</v>
      </c>
      <c r="Y14" s="60">
        <v>-100</v>
      </c>
      <c r="Z14" s="61">
        <v>265532</v>
      </c>
    </row>
    <row r="15" spans="1:26" ht="13.5">
      <c r="A15" s="57" t="s">
        <v>39</v>
      </c>
      <c r="B15" s="18">
        <v>135843717</v>
      </c>
      <c r="C15" s="18">
        <v>0</v>
      </c>
      <c r="D15" s="58">
        <v>127690440</v>
      </c>
      <c r="E15" s="59">
        <v>127690440</v>
      </c>
      <c r="F15" s="59">
        <v>14129711</v>
      </c>
      <c r="G15" s="59">
        <v>14391580</v>
      </c>
      <c r="H15" s="59">
        <v>9923941</v>
      </c>
      <c r="I15" s="59">
        <v>38445232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38445232</v>
      </c>
      <c r="W15" s="59">
        <v>34480110</v>
      </c>
      <c r="X15" s="59">
        <v>3965122</v>
      </c>
      <c r="Y15" s="60">
        <v>11.5</v>
      </c>
      <c r="Z15" s="61">
        <v>127690440</v>
      </c>
    </row>
    <row r="16" spans="1:26" ht="13.5">
      <c r="A16" s="68" t="s">
        <v>40</v>
      </c>
      <c r="B16" s="18">
        <v>3929752</v>
      </c>
      <c r="C16" s="18">
        <v>0</v>
      </c>
      <c r="D16" s="58">
        <v>12728396</v>
      </c>
      <c r="E16" s="59">
        <v>12728396</v>
      </c>
      <c r="F16" s="59">
        <v>283484</v>
      </c>
      <c r="G16" s="59">
        <v>807597</v>
      </c>
      <c r="H16" s="59">
        <v>249095</v>
      </c>
      <c r="I16" s="59">
        <v>1340176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1340176</v>
      </c>
      <c r="W16" s="59">
        <v>3182100</v>
      </c>
      <c r="X16" s="59">
        <v>-1841924</v>
      </c>
      <c r="Y16" s="60">
        <v>-57.88</v>
      </c>
      <c r="Z16" s="61">
        <v>12728396</v>
      </c>
    </row>
    <row r="17" spans="1:26" ht="13.5">
      <c r="A17" s="57" t="s">
        <v>41</v>
      </c>
      <c r="B17" s="18">
        <v>117131020</v>
      </c>
      <c r="C17" s="18">
        <v>0</v>
      </c>
      <c r="D17" s="58">
        <v>116278367</v>
      </c>
      <c r="E17" s="59">
        <v>116278367</v>
      </c>
      <c r="F17" s="59">
        <v>9234776</v>
      </c>
      <c r="G17" s="59">
        <v>9616884</v>
      </c>
      <c r="H17" s="59">
        <v>8185562</v>
      </c>
      <c r="I17" s="59">
        <v>27037222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27037222</v>
      </c>
      <c r="W17" s="59">
        <v>31733868</v>
      </c>
      <c r="X17" s="59">
        <v>-4696646</v>
      </c>
      <c r="Y17" s="60">
        <v>-14.8</v>
      </c>
      <c r="Z17" s="61">
        <v>116278367</v>
      </c>
    </row>
    <row r="18" spans="1:26" ht="13.5">
      <c r="A18" s="69" t="s">
        <v>42</v>
      </c>
      <c r="B18" s="70">
        <f>SUM(B11:B17)</f>
        <v>486707898</v>
      </c>
      <c r="C18" s="70">
        <f>SUM(C11:C17)</f>
        <v>0</v>
      </c>
      <c r="D18" s="71">
        <f aca="true" t="shared" si="1" ref="D18:Z18">SUM(D11:D17)</f>
        <v>479434127</v>
      </c>
      <c r="E18" s="72">
        <f t="shared" si="1"/>
        <v>479434127</v>
      </c>
      <c r="F18" s="72">
        <f t="shared" si="1"/>
        <v>36590497</v>
      </c>
      <c r="G18" s="72">
        <f t="shared" si="1"/>
        <v>39973059</v>
      </c>
      <c r="H18" s="72">
        <f t="shared" si="1"/>
        <v>32446305</v>
      </c>
      <c r="I18" s="72">
        <f t="shared" si="1"/>
        <v>109009861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109009861</v>
      </c>
      <c r="W18" s="72">
        <f t="shared" si="1"/>
        <v>125483334</v>
      </c>
      <c r="X18" s="72">
        <f t="shared" si="1"/>
        <v>-16473473</v>
      </c>
      <c r="Y18" s="66">
        <f>+IF(W18&lt;&gt;0,(X18/W18)*100,0)</f>
        <v>-13.128016665543809</v>
      </c>
      <c r="Z18" s="73">
        <f t="shared" si="1"/>
        <v>479434127</v>
      </c>
    </row>
    <row r="19" spans="1:26" ht="13.5">
      <c r="A19" s="69" t="s">
        <v>43</v>
      </c>
      <c r="B19" s="74">
        <f>+B10-B18</f>
        <v>-99256251</v>
      </c>
      <c r="C19" s="74">
        <f>+C10-C18</f>
        <v>0</v>
      </c>
      <c r="D19" s="75">
        <f aca="true" t="shared" si="2" ref="D19:Z19">+D10-D18</f>
        <v>-83563349</v>
      </c>
      <c r="E19" s="76">
        <f t="shared" si="2"/>
        <v>-83563349</v>
      </c>
      <c r="F19" s="76">
        <f t="shared" si="2"/>
        <v>50847899</v>
      </c>
      <c r="G19" s="76">
        <f t="shared" si="2"/>
        <v>-18065796</v>
      </c>
      <c r="H19" s="76">
        <f t="shared" si="2"/>
        <v>-15692399</v>
      </c>
      <c r="I19" s="76">
        <f t="shared" si="2"/>
        <v>17089704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17089704</v>
      </c>
      <c r="W19" s="76">
        <f>IF(E10=E18,0,W10-W18)</f>
        <v>8939499</v>
      </c>
      <c r="X19" s="76">
        <f t="shared" si="2"/>
        <v>8150205</v>
      </c>
      <c r="Y19" s="77">
        <f>+IF(W19&lt;&gt;0,(X19/W19)*100,0)</f>
        <v>91.17071325809198</v>
      </c>
      <c r="Z19" s="78">
        <f t="shared" si="2"/>
        <v>-83563349</v>
      </c>
    </row>
    <row r="20" spans="1:26" ht="13.5">
      <c r="A20" s="57" t="s">
        <v>44</v>
      </c>
      <c r="B20" s="18">
        <v>191035163</v>
      </c>
      <c r="C20" s="18">
        <v>0</v>
      </c>
      <c r="D20" s="58">
        <v>75166000</v>
      </c>
      <c r="E20" s="59">
        <v>75166000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18791499</v>
      </c>
      <c r="X20" s="59">
        <v>-18791499</v>
      </c>
      <c r="Y20" s="60">
        <v>-100</v>
      </c>
      <c r="Z20" s="61">
        <v>75166000</v>
      </c>
    </row>
    <row r="21" spans="1:26" ht="13.5">
      <c r="A21" s="57" t="s">
        <v>97</v>
      </c>
      <c r="B21" s="79">
        <v>0</v>
      </c>
      <c r="C21" s="79">
        <v>0</v>
      </c>
      <c r="D21" s="80">
        <v>2100000</v>
      </c>
      <c r="E21" s="81">
        <v>2100000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525000</v>
      </c>
      <c r="X21" s="81">
        <v>-525000</v>
      </c>
      <c r="Y21" s="82">
        <v>-100</v>
      </c>
      <c r="Z21" s="83">
        <v>2100000</v>
      </c>
    </row>
    <row r="22" spans="1:26" ht="25.5">
      <c r="A22" s="84" t="s">
        <v>98</v>
      </c>
      <c r="B22" s="85">
        <f>SUM(B19:B21)</f>
        <v>91778912</v>
      </c>
      <c r="C22" s="85">
        <f>SUM(C19:C21)</f>
        <v>0</v>
      </c>
      <c r="D22" s="86">
        <f aca="true" t="shared" si="3" ref="D22:Z22">SUM(D19:D21)</f>
        <v>-6297349</v>
      </c>
      <c r="E22" s="87">
        <f t="shared" si="3"/>
        <v>-6297349</v>
      </c>
      <c r="F22" s="87">
        <f t="shared" si="3"/>
        <v>50847899</v>
      </c>
      <c r="G22" s="87">
        <f t="shared" si="3"/>
        <v>-18065796</v>
      </c>
      <c r="H22" s="87">
        <f t="shared" si="3"/>
        <v>-15692399</v>
      </c>
      <c r="I22" s="87">
        <f t="shared" si="3"/>
        <v>17089704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17089704</v>
      </c>
      <c r="W22" s="87">
        <f t="shared" si="3"/>
        <v>28255998</v>
      </c>
      <c r="X22" s="87">
        <f t="shared" si="3"/>
        <v>-11166294</v>
      </c>
      <c r="Y22" s="88">
        <f>+IF(W22&lt;&gt;0,(X22/W22)*100,0)</f>
        <v>-39.518313952315545</v>
      </c>
      <c r="Z22" s="89">
        <f t="shared" si="3"/>
        <v>-6297349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91778912</v>
      </c>
      <c r="C24" s="74">
        <f>SUM(C22:C23)</f>
        <v>0</v>
      </c>
      <c r="D24" s="75">
        <f aca="true" t="shared" si="4" ref="D24:Z24">SUM(D22:D23)</f>
        <v>-6297349</v>
      </c>
      <c r="E24" s="76">
        <f t="shared" si="4"/>
        <v>-6297349</v>
      </c>
      <c r="F24" s="76">
        <f t="shared" si="4"/>
        <v>50847899</v>
      </c>
      <c r="G24" s="76">
        <f t="shared" si="4"/>
        <v>-18065796</v>
      </c>
      <c r="H24" s="76">
        <f t="shared" si="4"/>
        <v>-15692399</v>
      </c>
      <c r="I24" s="76">
        <f t="shared" si="4"/>
        <v>17089704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17089704</v>
      </c>
      <c r="W24" s="76">
        <f t="shared" si="4"/>
        <v>28255998</v>
      </c>
      <c r="X24" s="76">
        <f t="shared" si="4"/>
        <v>-11166294</v>
      </c>
      <c r="Y24" s="77">
        <f>+IF(W24&lt;&gt;0,(X24/W24)*100,0)</f>
        <v>-39.518313952315545</v>
      </c>
      <c r="Z24" s="78">
        <f t="shared" si="4"/>
        <v>-6297349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212729062</v>
      </c>
      <c r="C27" s="21">
        <v>0</v>
      </c>
      <c r="D27" s="98">
        <v>77266000</v>
      </c>
      <c r="E27" s="99">
        <v>77266000</v>
      </c>
      <c r="F27" s="99">
        <v>1485522</v>
      </c>
      <c r="G27" s="99">
        <v>5550504</v>
      </c>
      <c r="H27" s="99">
        <v>8321567</v>
      </c>
      <c r="I27" s="99">
        <v>15357593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15357593</v>
      </c>
      <c r="W27" s="99">
        <v>19316500</v>
      </c>
      <c r="X27" s="99">
        <v>-3958907</v>
      </c>
      <c r="Y27" s="100">
        <v>-20.49</v>
      </c>
      <c r="Z27" s="101">
        <v>77266000</v>
      </c>
    </row>
    <row r="28" spans="1:26" ht="13.5">
      <c r="A28" s="102" t="s">
        <v>44</v>
      </c>
      <c r="B28" s="18">
        <v>201035163</v>
      </c>
      <c r="C28" s="18">
        <v>0</v>
      </c>
      <c r="D28" s="58">
        <v>75166000</v>
      </c>
      <c r="E28" s="59">
        <v>75166000</v>
      </c>
      <c r="F28" s="59">
        <v>1465286</v>
      </c>
      <c r="G28" s="59">
        <v>5524806</v>
      </c>
      <c r="H28" s="59">
        <v>7997700</v>
      </c>
      <c r="I28" s="59">
        <v>14987792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14987792</v>
      </c>
      <c r="W28" s="59">
        <v>18791500</v>
      </c>
      <c r="X28" s="59">
        <v>-3803708</v>
      </c>
      <c r="Y28" s="60">
        <v>-20.24</v>
      </c>
      <c r="Z28" s="61">
        <v>75166000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11693906</v>
      </c>
      <c r="C31" s="18">
        <v>0</v>
      </c>
      <c r="D31" s="58">
        <v>2100000</v>
      </c>
      <c r="E31" s="59">
        <v>2100000</v>
      </c>
      <c r="F31" s="59">
        <v>20236</v>
      </c>
      <c r="G31" s="59">
        <v>25698</v>
      </c>
      <c r="H31" s="59">
        <v>323867</v>
      </c>
      <c r="I31" s="59">
        <v>369801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369801</v>
      </c>
      <c r="W31" s="59">
        <v>525000</v>
      </c>
      <c r="X31" s="59">
        <v>-155199</v>
      </c>
      <c r="Y31" s="60">
        <v>-29.56</v>
      </c>
      <c r="Z31" s="61">
        <v>2100000</v>
      </c>
    </row>
    <row r="32" spans="1:26" ht="13.5">
      <c r="A32" s="69" t="s">
        <v>50</v>
      </c>
      <c r="B32" s="21">
        <f>SUM(B28:B31)</f>
        <v>212729069</v>
      </c>
      <c r="C32" s="21">
        <f>SUM(C28:C31)</f>
        <v>0</v>
      </c>
      <c r="D32" s="98">
        <f aca="true" t="shared" si="5" ref="D32:Z32">SUM(D28:D31)</f>
        <v>77266000</v>
      </c>
      <c r="E32" s="99">
        <f t="shared" si="5"/>
        <v>77266000</v>
      </c>
      <c r="F32" s="99">
        <f t="shared" si="5"/>
        <v>1485522</v>
      </c>
      <c r="G32" s="99">
        <f t="shared" si="5"/>
        <v>5550504</v>
      </c>
      <c r="H32" s="99">
        <f t="shared" si="5"/>
        <v>8321567</v>
      </c>
      <c r="I32" s="99">
        <f t="shared" si="5"/>
        <v>15357593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15357593</v>
      </c>
      <c r="W32" s="99">
        <f t="shared" si="5"/>
        <v>19316500</v>
      </c>
      <c r="X32" s="99">
        <f t="shared" si="5"/>
        <v>-3958907</v>
      </c>
      <c r="Y32" s="100">
        <f>+IF(W32&lt;&gt;0,(X32/W32)*100,0)</f>
        <v>-20.49494991328657</v>
      </c>
      <c r="Z32" s="101">
        <f t="shared" si="5"/>
        <v>77266000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58720713</v>
      </c>
      <c r="C35" s="18">
        <v>0</v>
      </c>
      <c r="D35" s="58">
        <v>94055403</v>
      </c>
      <c r="E35" s="59">
        <v>94055403</v>
      </c>
      <c r="F35" s="59">
        <v>248064240</v>
      </c>
      <c r="G35" s="59">
        <v>250738511</v>
      </c>
      <c r="H35" s="59">
        <v>234291418</v>
      </c>
      <c r="I35" s="59">
        <v>234291418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234291418</v>
      </c>
      <c r="W35" s="59">
        <v>23513851</v>
      </c>
      <c r="X35" s="59">
        <v>210777567</v>
      </c>
      <c r="Y35" s="60">
        <v>896.4</v>
      </c>
      <c r="Z35" s="61">
        <v>94055403</v>
      </c>
    </row>
    <row r="36" spans="1:26" ht="13.5">
      <c r="A36" s="57" t="s">
        <v>53</v>
      </c>
      <c r="B36" s="18">
        <v>1462452325</v>
      </c>
      <c r="C36" s="18">
        <v>0</v>
      </c>
      <c r="D36" s="58">
        <v>1440449365</v>
      </c>
      <c r="E36" s="59">
        <v>1440449365</v>
      </c>
      <c r="F36" s="59">
        <v>184304812</v>
      </c>
      <c r="G36" s="59">
        <v>1525115434</v>
      </c>
      <c r="H36" s="59">
        <v>1803133663</v>
      </c>
      <c r="I36" s="59">
        <v>1803133663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1803133663</v>
      </c>
      <c r="W36" s="59">
        <v>360112341</v>
      </c>
      <c r="X36" s="59">
        <v>1443021322</v>
      </c>
      <c r="Y36" s="60">
        <v>400.71</v>
      </c>
      <c r="Z36" s="61">
        <v>1440449365</v>
      </c>
    </row>
    <row r="37" spans="1:26" ht="13.5">
      <c r="A37" s="57" t="s">
        <v>54</v>
      </c>
      <c r="B37" s="18">
        <v>182098966</v>
      </c>
      <c r="C37" s="18">
        <v>0</v>
      </c>
      <c r="D37" s="58">
        <v>61503118</v>
      </c>
      <c r="E37" s="59">
        <v>61503118</v>
      </c>
      <c r="F37" s="59">
        <v>138843554</v>
      </c>
      <c r="G37" s="59">
        <v>148270043</v>
      </c>
      <c r="H37" s="59">
        <v>165865549</v>
      </c>
      <c r="I37" s="59">
        <v>165865549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165865549</v>
      </c>
      <c r="W37" s="59">
        <v>15375780</v>
      </c>
      <c r="X37" s="59">
        <v>150489769</v>
      </c>
      <c r="Y37" s="60">
        <v>978.75</v>
      </c>
      <c r="Z37" s="61">
        <v>61503118</v>
      </c>
    </row>
    <row r="38" spans="1:26" ht="13.5">
      <c r="A38" s="57" t="s">
        <v>55</v>
      </c>
      <c r="B38" s="18">
        <v>37415311</v>
      </c>
      <c r="C38" s="18">
        <v>0</v>
      </c>
      <c r="D38" s="58">
        <v>35287071</v>
      </c>
      <c r="E38" s="59">
        <v>35287071</v>
      </c>
      <c r="F38" s="59">
        <v>13039262</v>
      </c>
      <c r="G38" s="59">
        <v>13039262</v>
      </c>
      <c r="H38" s="59">
        <v>13039262</v>
      </c>
      <c r="I38" s="59">
        <v>13039262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13039262</v>
      </c>
      <c r="W38" s="59">
        <v>8821768</v>
      </c>
      <c r="X38" s="59">
        <v>4217494</v>
      </c>
      <c r="Y38" s="60">
        <v>47.81</v>
      </c>
      <c r="Z38" s="61">
        <v>35287071</v>
      </c>
    </row>
    <row r="39" spans="1:26" ht="13.5">
      <c r="A39" s="57" t="s">
        <v>56</v>
      </c>
      <c r="B39" s="18">
        <v>1301658761</v>
      </c>
      <c r="C39" s="18">
        <v>0</v>
      </c>
      <c r="D39" s="58">
        <v>1437714579</v>
      </c>
      <c r="E39" s="59">
        <v>1437714579</v>
      </c>
      <c r="F39" s="59">
        <v>280486236</v>
      </c>
      <c r="G39" s="59">
        <v>1614544640</v>
      </c>
      <c r="H39" s="59">
        <v>1858520270</v>
      </c>
      <c r="I39" s="59">
        <v>1858520270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1858520270</v>
      </c>
      <c r="W39" s="59">
        <v>359428645</v>
      </c>
      <c r="X39" s="59">
        <v>1499091625</v>
      </c>
      <c r="Y39" s="60">
        <v>417.08</v>
      </c>
      <c r="Z39" s="61">
        <v>1437714579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216124864</v>
      </c>
      <c r="C42" s="18">
        <v>0</v>
      </c>
      <c r="D42" s="58">
        <v>52995348</v>
      </c>
      <c r="E42" s="59">
        <v>52995348</v>
      </c>
      <c r="F42" s="59">
        <v>50847904</v>
      </c>
      <c r="G42" s="59">
        <v>-18065796</v>
      </c>
      <c r="H42" s="59">
        <v>-15692399</v>
      </c>
      <c r="I42" s="59">
        <v>17089709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17089709</v>
      </c>
      <c r="W42" s="59">
        <v>23020577</v>
      </c>
      <c r="X42" s="59">
        <v>-5930868</v>
      </c>
      <c r="Y42" s="60">
        <v>-25.76</v>
      </c>
      <c r="Z42" s="61">
        <v>52995348</v>
      </c>
    </row>
    <row r="43" spans="1:26" ht="13.5">
      <c r="A43" s="57" t="s">
        <v>59</v>
      </c>
      <c r="B43" s="18">
        <v>-211371607</v>
      </c>
      <c r="C43" s="18">
        <v>0</v>
      </c>
      <c r="D43" s="58">
        <v>-73765996</v>
      </c>
      <c r="E43" s="59">
        <v>-73765996</v>
      </c>
      <c r="F43" s="59">
        <v>-1485522</v>
      </c>
      <c r="G43" s="59">
        <v>-5550504</v>
      </c>
      <c r="H43" s="59">
        <v>-8321567</v>
      </c>
      <c r="I43" s="59">
        <v>-15357593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-15357593</v>
      </c>
      <c r="W43" s="59">
        <v>-17016499</v>
      </c>
      <c r="X43" s="59">
        <v>1658906</v>
      </c>
      <c r="Y43" s="60">
        <v>-9.75</v>
      </c>
      <c r="Z43" s="61">
        <v>-73765996</v>
      </c>
    </row>
    <row r="44" spans="1:26" ht="13.5">
      <c r="A44" s="57" t="s">
        <v>60</v>
      </c>
      <c r="B44" s="18">
        <v>-727241</v>
      </c>
      <c r="C44" s="18">
        <v>0</v>
      </c>
      <c r="D44" s="58">
        <v>-875000</v>
      </c>
      <c r="E44" s="59">
        <v>-875000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-875000</v>
      </c>
      <c r="X44" s="59">
        <v>875000</v>
      </c>
      <c r="Y44" s="60">
        <v>-100</v>
      </c>
      <c r="Z44" s="61">
        <v>-875000</v>
      </c>
    </row>
    <row r="45" spans="1:26" ht="13.5">
      <c r="A45" s="69" t="s">
        <v>61</v>
      </c>
      <c r="B45" s="21">
        <v>4026016</v>
      </c>
      <c r="C45" s="21">
        <v>0</v>
      </c>
      <c r="D45" s="98">
        <v>-18237649</v>
      </c>
      <c r="E45" s="99">
        <v>-18237649</v>
      </c>
      <c r="F45" s="99">
        <v>53388398</v>
      </c>
      <c r="G45" s="99">
        <v>29772098</v>
      </c>
      <c r="H45" s="99">
        <v>5758132</v>
      </c>
      <c r="I45" s="99">
        <v>5758132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5758132</v>
      </c>
      <c r="W45" s="99">
        <v>8537077</v>
      </c>
      <c r="X45" s="99">
        <v>-2778945</v>
      </c>
      <c r="Y45" s="100">
        <v>-32.55</v>
      </c>
      <c r="Z45" s="101">
        <v>-18237649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13947895</v>
      </c>
      <c r="C49" s="51">
        <v>0</v>
      </c>
      <c r="D49" s="128">
        <v>15273747</v>
      </c>
      <c r="E49" s="53">
        <v>8897305</v>
      </c>
      <c r="F49" s="53">
        <v>0</v>
      </c>
      <c r="G49" s="53">
        <v>0</v>
      </c>
      <c r="H49" s="53">
        <v>0</v>
      </c>
      <c r="I49" s="53">
        <v>6099570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175549828</v>
      </c>
      <c r="W49" s="53">
        <v>0</v>
      </c>
      <c r="X49" s="53">
        <v>0</v>
      </c>
      <c r="Y49" s="53">
        <v>0</v>
      </c>
      <c r="Z49" s="129">
        <v>219768345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111848225</v>
      </c>
      <c r="C51" s="51">
        <v>0</v>
      </c>
      <c r="D51" s="128">
        <v>6707239</v>
      </c>
      <c r="E51" s="53">
        <v>14774362</v>
      </c>
      <c r="F51" s="53">
        <v>0</v>
      </c>
      <c r="G51" s="53">
        <v>0</v>
      </c>
      <c r="H51" s="53">
        <v>0</v>
      </c>
      <c r="I51" s="53">
        <v>8803872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142133698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85.75931039249328</v>
      </c>
      <c r="C58" s="5">
        <f>IF(C67=0,0,+(C76/C67)*100)</f>
        <v>0</v>
      </c>
      <c r="D58" s="6">
        <f aca="true" t="shared" si="6" ref="D58:Z58">IF(D67=0,0,+(D76/D67)*100)</f>
        <v>73.91914143522543</v>
      </c>
      <c r="E58" s="7">
        <f t="shared" si="6"/>
        <v>73.91914143522543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71.82248869299197</v>
      </c>
      <c r="X58" s="7">
        <f t="shared" si="6"/>
        <v>0</v>
      </c>
      <c r="Y58" s="7">
        <f t="shared" si="6"/>
        <v>0</v>
      </c>
      <c r="Z58" s="8">
        <f t="shared" si="6"/>
        <v>73.91914143522543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68.49999962713895</v>
      </c>
      <c r="E59" s="10">
        <f t="shared" si="7"/>
        <v>68.49999962713895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74.92454379248119</v>
      </c>
      <c r="X59" s="10">
        <f t="shared" si="7"/>
        <v>0</v>
      </c>
      <c r="Y59" s="10">
        <f t="shared" si="7"/>
        <v>0</v>
      </c>
      <c r="Z59" s="11">
        <f t="shared" si="7"/>
        <v>68.49999962713895</v>
      </c>
    </row>
    <row r="60" spans="1:26" ht="13.5">
      <c r="A60" s="37" t="s">
        <v>32</v>
      </c>
      <c r="B60" s="12">
        <f t="shared" si="7"/>
        <v>80.49348453462738</v>
      </c>
      <c r="C60" s="12">
        <f t="shared" si="7"/>
        <v>0</v>
      </c>
      <c r="D60" s="3">
        <f t="shared" si="7"/>
        <v>80.95689139770388</v>
      </c>
      <c r="E60" s="13">
        <f t="shared" si="7"/>
        <v>80.95689139770388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74.3114430551341</v>
      </c>
      <c r="X60" s="13">
        <f t="shared" si="7"/>
        <v>0</v>
      </c>
      <c r="Y60" s="13">
        <f t="shared" si="7"/>
        <v>0</v>
      </c>
      <c r="Z60" s="14">
        <f t="shared" si="7"/>
        <v>80.95689139770388</v>
      </c>
    </row>
    <row r="61" spans="1:26" ht="13.5">
      <c r="A61" s="38" t="s">
        <v>103</v>
      </c>
      <c r="B61" s="12">
        <f t="shared" si="7"/>
        <v>73.61033072742897</v>
      </c>
      <c r="C61" s="12">
        <f t="shared" si="7"/>
        <v>0</v>
      </c>
      <c r="D61" s="3">
        <f t="shared" si="7"/>
        <v>85.4228807323968</v>
      </c>
      <c r="E61" s="13">
        <f t="shared" si="7"/>
        <v>85.4228807323968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74.94924947160834</v>
      </c>
      <c r="X61" s="13">
        <f t="shared" si="7"/>
        <v>0</v>
      </c>
      <c r="Y61" s="13">
        <f t="shared" si="7"/>
        <v>0</v>
      </c>
      <c r="Z61" s="14">
        <f t="shared" si="7"/>
        <v>85.4228807323968</v>
      </c>
    </row>
    <row r="62" spans="1:26" ht="13.5">
      <c r="A62" s="38" t="s">
        <v>104</v>
      </c>
      <c r="B62" s="12">
        <f t="shared" si="7"/>
        <v>100</v>
      </c>
      <c r="C62" s="12">
        <f t="shared" si="7"/>
        <v>0</v>
      </c>
      <c r="D62" s="3">
        <f t="shared" si="7"/>
        <v>68.50001054887292</v>
      </c>
      <c r="E62" s="13">
        <f t="shared" si="7"/>
        <v>68.50001054887292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71.39523943779218</v>
      </c>
      <c r="X62" s="13">
        <f t="shared" si="7"/>
        <v>0</v>
      </c>
      <c r="Y62" s="13">
        <f t="shared" si="7"/>
        <v>0</v>
      </c>
      <c r="Z62" s="14">
        <f t="shared" si="7"/>
        <v>68.50001054887292</v>
      </c>
    </row>
    <row r="63" spans="1:26" ht="13.5">
      <c r="A63" s="38" t="s">
        <v>105</v>
      </c>
      <c r="B63" s="12">
        <f t="shared" si="7"/>
        <v>100</v>
      </c>
      <c r="C63" s="12">
        <f t="shared" si="7"/>
        <v>0</v>
      </c>
      <c r="D63" s="3">
        <f t="shared" si="7"/>
        <v>68.49996504589633</v>
      </c>
      <c r="E63" s="13">
        <f t="shared" si="7"/>
        <v>68.49996504589633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73.52016331753988</v>
      </c>
      <c r="X63" s="13">
        <f t="shared" si="7"/>
        <v>0</v>
      </c>
      <c r="Y63" s="13">
        <f t="shared" si="7"/>
        <v>0</v>
      </c>
      <c r="Z63" s="14">
        <f t="shared" si="7"/>
        <v>68.49996504589633</v>
      </c>
    </row>
    <row r="64" spans="1:26" ht="13.5">
      <c r="A64" s="38" t="s">
        <v>106</v>
      </c>
      <c r="B64" s="12">
        <f t="shared" si="7"/>
        <v>100</v>
      </c>
      <c r="C64" s="12">
        <f t="shared" si="7"/>
        <v>0</v>
      </c>
      <c r="D64" s="3">
        <f t="shared" si="7"/>
        <v>68.49995441288671</v>
      </c>
      <c r="E64" s="13">
        <f t="shared" si="7"/>
        <v>68.49995441288671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72.32595852803898</v>
      </c>
      <c r="X64" s="13">
        <f t="shared" si="7"/>
        <v>0</v>
      </c>
      <c r="Y64" s="13">
        <f t="shared" si="7"/>
        <v>0</v>
      </c>
      <c r="Z64" s="14">
        <f t="shared" si="7"/>
        <v>68.49995441288671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100.00036587256996</v>
      </c>
      <c r="C66" s="15">
        <f t="shared" si="7"/>
        <v>0</v>
      </c>
      <c r="D66" s="4">
        <f t="shared" si="7"/>
        <v>11.8213077918246</v>
      </c>
      <c r="E66" s="16">
        <f t="shared" si="7"/>
        <v>11.8213077918246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15.066315682899667</v>
      </c>
      <c r="X66" s="16">
        <f t="shared" si="7"/>
        <v>0</v>
      </c>
      <c r="Y66" s="16">
        <f t="shared" si="7"/>
        <v>0</v>
      </c>
      <c r="Z66" s="17">
        <f t="shared" si="7"/>
        <v>11.8213077918246</v>
      </c>
    </row>
    <row r="67" spans="1:26" ht="13.5" hidden="1">
      <c r="A67" s="40" t="s">
        <v>109</v>
      </c>
      <c r="B67" s="23">
        <v>165448315</v>
      </c>
      <c r="C67" s="23"/>
      <c r="D67" s="24">
        <v>182202863</v>
      </c>
      <c r="E67" s="25">
        <v>182202863</v>
      </c>
      <c r="F67" s="25">
        <v>12217657</v>
      </c>
      <c r="G67" s="25">
        <v>13620046</v>
      </c>
      <c r="H67" s="25">
        <v>12874891</v>
      </c>
      <c r="I67" s="25">
        <v>38712594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38712594</v>
      </c>
      <c r="W67" s="25">
        <v>46880439</v>
      </c>
      <c r="X67" s="25"/>
      <c r="Y67" s="24"/>
      <c r="Z67" s="26">
        <v>182202863</v>
      </c>
    </row>
    <row r="68" spans="1:26" ht="13.5" hidden="1">
      <c r="A68" s="36" t="s">
        <v>31</v>
      </c>
      <c r="B68" s="18">
        <v>34003480</v>
      </c>
      <c r="C68" s="18"/>
      <c r="D68" s="19">
        <v>44252409</v>
      </c>
      <c r="E68" s="20">
        <v>44252409</v>
      </c>
      <c r="F68" s="20">
        <v>3124659</v>
      </c>
      <c r="G68" s="20">
        <v>3981383</v>
      </c>
      <c r="H68" s="20">
        <v>3423950</v>
      </c>
      <c r="I68" s="20">
        <v>10529992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10529992</v>
      </c>
      <c r="W68" s="20">
        <v>10114476</v>
      </c>
      <c r="X68" s="20"/>
      <c r="Y68" s="19"/>
      <c r="Z68" s="22">
        <v>44252409</v>
      </c>
    </row>
    <row r="69" spans="1:26" ht="13.5" hidden="1">
      <c r="A69" s="37" t="s">
        <v>32</v>
      </c>
      <c r="B69" s="18">
        <v>120785386</v>
      </c>
      <c r="C69" s="18"/>
      <c r="D69" s="19">
        <v>127376294</v>
      </c>
      <c r="E69" s="20">
        <v>127376294</v>
      </c>
      <c r="F69" s="20">
        <v>7835046</v>
      </c>
      <c r="G69" s="20">
        <v>8351226</v>
      </c>
      <c r="H69" s="20">
        <v>8122975</v>
      </c>
      <c r="I69" s="20">
        <v>24309247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24309247</v>
      </c>
      <c r="W69" s="20">
        <v>34691793</v>
      </c>
      <c r="X69" s="20"/>
      <c r="Y69" s="19"/>
      <c r="Z69" s="22">
        <v>127376294</v>
      </c>
    </row>
    <row r="70" spans="1:26" ht="13.5" hidden="1">
      <c r="A70" s="38" t="s">
        <v>103</v>
      </c>
      <c r="B70" s="18">
        <v>89281225</v>
      </c>
      <c r="C70" s="18"/>
      <c r="D70" s="19">
        <v>93761413</v>
      </c>
      <c r="E70" s="20">
        <v>93761413</v>
      </c>
      <c r="F70" s="20">
        <v>4795059</v>
      </c>
      <c r="G70" s="20">
        <v>5342023</v>
      </c>
      <c r="H70" s="20">
        <v>4950823</v>
      </c>
      <c r="I70" s="20">
        <v>15087905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15087905</v>
      </c>
      <c r="W70" s="20">
        <v>26715978</v>
      </c>
      <c r="X70" s="20"/>
      <c r="Y70" s="19"/>
      <c r="Z70" s="22">
        <v>93761413</v>
      </c>
    </row>
    <row r="71" spans="1:26" ht="13.5" hidden="1">
      <c r="A71" s="38" t="s">
        <v>104</v>
      </c>
      <c r="B71" s="18">
        <v>15090592</v>
      </c>
      <c r="C71" s="18"/>
      <c r="D71" s="19">
        <v>15925872</v>
      </c>
      <c r="E71" s="20">
        <v>15925872</v>
      </c>
      <c r="F71" s="20">
        <v>1507305</v>
      </c>
      <c r="G71" s="20">
        <v>1483728</v>
      </c>
      <c r="H71" s="20">
        <v>1581096</v>
      </c>
      <c r="I71" s="20">
        <v>4572129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4572129</v>
      </c>
      <c r="W71" s="20">
        <v>3820011</v>
      </c>
      <c r="X71" s="20"/>
      <c r="Y71" s="19"/>
      <c r="Z71" s="22">
        <v>15925872</v>
      </c>
    </row>
    <row r="72" spans="1:26" ht="13.5" hidden="1">
      <c r="A72" s="38" t="s">
        <v>105</v>
      </c>
      <c r="B72" s="18">
        <v>7702908</v>
      </c>
      <c r="C72" s="18"/>
      <c r="D72" s="19">
        <v>8453943</v>
      </c>
      <c r="E72" s="20">
        <v>8453943</v>
      </c>
      <c r="F72" s="20">
        <v>718556</v>
      </c>
      <c r="G72" s="20">
        <v>716935</v>
      </c>
      <c r="H72" s="20">
        <v>771357</v>
      </c>
      <c r="I72" s="20">
        <v>2206848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2206848</v>
      </c>
      <c r="W72" s="20">
        <v>1969170</v>
      </c>
      <c r="X72" s="20"/>
      <c r="Y72" s="19"/>
      <c r="Z72" s="22">
        <v>8453943</v>
      </c>
    </row>
    <row r="73" spans="1:26" ht="13.5" hidden="1">
      <c r="A73" s="38" t="s">
        <v>106</v>
      </c>
      <c r="B73" s="18">
        <v>8710661</v>
      </c>
      <c r="C73" s="18"/>
      <c r="D73" s="19">
        <v>9235066</v>
      </c>
      <c r="E73" s="20">
        <v>9235066</v>
      </c>
      <c r="F73" s="20">
        <v>814126</v>
      </c>
      <c r="G73" s="20">
        <v>808540</v>
      </c>
      <c r="H73" s="20">
        <v>819699</v>
      </c>
      <c r="I73" s="20">
        <v>2442365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2442365</v>
      </c>
      <c r="W73" s="20">
        <v>2186634</v>
      </c>
      <c r="X73" s="20"/>
      <c r="Y73" s="19"/>
      <c r="Z73" s="22">
        <v>9235066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10659449</v>
      </c>
      <c r="C75" s="27"/>
      <c r="D75" s="28">
        <v>10574160</v>
      </c>
      <c r="E75" s="29">
        <v>10574160</v>
      </c>
      <c r="F75" s="29">
        <v>1257952</v>
      </c>
      <c r="G75" s="29">
        <v>1287437</v>
      </c>
      <c r="H75" s="29">
        <v>1327966</v>
      </c>
      <c r="I75" s="29">
        <v>3873355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3873355</v>
      </c>
      <c r="W75" s="29">
        <v>2074170</v>
      </c>
      <c r="X75" s="29"/>
      <c r="Y75" s="28"/>
      <c r="Z75" s="30">
        <v>10574160</v>
      </c>
    </row>
    <row r="76" spans="1:26" ht="13.5" hidden="1">
      <c r="A76" s="41" t="s">
        <v>110</v>
      </c>
      <c r="B76" s="31">
        <v>141887334</v>
      </c>
      <c r="C76" s="31"/>
      <c r="D76" s="32">
        <v>134682792</v>
      </c>
      <c r="E76" s="33">
        <v>134682792</v>
      </c>
      <c r="F76" s="33">
        <v>12217657</v>
      </c>
      <c r="G76" s="33">
        <v>13620046</v>
      </c>
      <c r="H76" s="33">
        <v>12874891</v>
      </c>
      <c r="I76" s="33">
        <v>38712594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38712594</v>
      </c>
      <c r="W76" s="33">
        <v>33670698</v>
      </c>
      <c r="X76" s="33"/>
      <c r="Y76" s="32"/>
      <c r="Z76" s="34">
        <v>134682792</v>
      </c>
    </row>
    <row r="77" spans="1:26" ht="13.5" hidden="1">
      <c r="A77" s="36" t="s">
        <v>31</v>
      </c>
      <c r="B77" s="18">
        <v>34003480</v>
      </c>
      <c r="C77" s="18"/>
      <c r="D77" s="19">
        <v>30312900</v>
      </c>
      <c r="E77" s="20">
        <v>30312900</v>
      </c>
      <c r="F77" s="20">
        <v>3124659</v>
      </c>
      <c r="G77" s="20">
        <v>3981383</v>
      </c>
      <c r="H77" s="20">
        <v>3423950</v>
      </c>
      <c r="I77" s="20">
        <v>10529992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10529992</v>
      </c>
      <c r="W77" s="20">
        <v>7578225</v>
      </c>
      <c r="X77" s="20"/>
      <c r="Y77" s="19"/>
      <c r="Z77" s="22">
        <v>30312900</v>
      </c>
    </row>
    <row r="78" spans="1:26" ht="13.5" hidden="1">
      <c r="A78" s="37" t="s">
        <v>32</v>
      </c>
      <c r="B78" s="18">
        <v>97224366</v>
      </c>
      <c r="C78" s="18"/>
      <c r="D78" s="19">
        <v>103119888</v>
      </c>
      <c r="E78" s="20">
        <v>103119888</v>
      </c>
      <c r="F78" s="20">
        <v>7835046</v>
      </c>
      <c r="G78" s="20">
        <v>8351226</v>
      </c>
      <c r="H78" s="20">
        <v>8122975</v>
      </c>
      <c r="I78" s="20">
        <v>24309247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24309247</v>
      </c>
      <c r="W78" s="20">
        <v>25779972</v>
      </c>
      <c r="X78" s="20"/>
      <c r="Y78" s="19"/>
      <c r="Z78" s="22">
        <v>103119888</v>
      </c>
    </row>
    <row r="79" spans="1:26" ht="13.5" hidden="1">
      <c r="A79" s="38" t="s">
        <v>103</v>
      </c>
      <c r="B79" s="18">
        <v>65720205</v>
      </c>
      <c r="C79" s="18"/>
      <c r="D79" s="19">
        <v>80093700</v>
      </c>
      <c r="E79" s="20">
        <v>80093700</v>
      </c>
      <c r="F79" s="20">
        <v>4795059</v>
      </c>
      <c r="G79" s="20">
        <v>5342023</v>
      </c>
      <c r="H79" s="20">
        <v>4950823</v>
      </c>
      <c r="I79" s="20">
        <v>15087905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15087905</v>
      </c>
      <c r="W79" s="20">
        <v>20023425</v>
      </c>
      <c r="X79" s="20"/>
      <c r="Y79" s="19"/>
      <c r="Z79" s="22">
        <v>80093700</v>
      </c>
    </row>
    <row r="80" spans="1:26" ht="13.5" hidden="1">
      <c r="A80" s="38" t="s">
        <v>104</v>
      </c>
      <c r="B80" s="18">
        <v>15090592</v>
      </c>
      <c r="C80" s="18"/>
      <c r="D80" s="19">
        <v>10909224</v>
      </c>
      <c r="E80" s="20">
        <v>10909224</v>
      </c>
      <c r="F80" s="20">
        <v>1507305</v>
      </c>
      <c r="G80" s="20">
        <v>1483728</v>
      </c>
      <c r="H80" s="20">
        <v>1581096</v>
      </c>
      <c r="I80" s="20">
        <v>4572129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4572129</v>
      </c>
      <c r="W80" s="20">
        <v>2727306</v>
      </c>
      <c r="X80" s="20"/>
      <c r="Y80" s="19"/>
      <c r="Z80" s="22">
        <v>10909224</v>
      </c>
    </row>
    <row r="81" spans="1:26" ht="13.5" hidden="1">
      <c r="A81" s="38" t="s">
        <v>105</v>
      </c>
      <c r="B81" s="18">
        <v>7702908</v>
      </c>
      <c r="C81" s="18"/>
      <c r="D81" s="19">
        <v>5790948</v>
      </c>
      <c r="E81" s="20">
        <v>5790948</v>
      </c>
      <c r="F81" s="20">
        <v>718556</v>
      </c>
      <c r="G81" s="20">
        <v>716935</v>
      </c>
      <c r="H81" s="20">
        <v>771357</v>
      </c>
      <c r="I81" s="20">
        <v>2206848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2206848</v>
      </c>
      <c r="W81" s="20">
        <v>1447737</v>
      </c>
      <c r="X81" s="20"/>
      <c r="Y81" s="19"/>
      <c r="Z81" s="22">
        <v>5790948</v>
      </c>
    </row>
    <row r="82" spans="1:26" ht="13.5" hidden="1">
      <c r="A82" s="38" t="s">
        <v>106</v>
      </c>
      <c r="B82" s="18">
        <v>8710661</v>
      </c>
      <c r="C82" s="18"/>
      <c r="D82" s="19">
        <v>6326016</v>
      </c>
      <c r="E82" s="20">
        <v>6326016</v>
      </c>
      <c r="F82" s="20">
        <v>814126</v>
      </c>
      <c r="G82" s="20">
        <v>808540</v>
      </c>
      <c r="H82" s="20">
        <v>819699</v>
      </c>
      <c r="I82" s="20">
        <v>2442365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2442365</v>
      </c>
      <c r="W82" s="20">
        <v>1581504</v>
      </c>
      <c r="X82" s="20"/>
      <c r="Y82" s="19"/>
      <c r="Z82" s="22">
        <v>6326016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>
        <v>10659488</v>
      </c>
      <c r="C84" s="27"/>
      <c r="D84" s="28">
        <v>1250004</v>
      </c>
      <c r="E84" s="29">
        <v>1250004</v>
      </c>
      <c r="F84" s="29">
        <v>1257952</v>
      </c>
      <c r="G84" s="29">
        <v>1287437</v>
      </c>
      <c r="H84" s="29">
        <v>1327966</v>
      </c>
      <c r="I84" s="29">
        <v>3873355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3873355</v>
      </c>
      <c r="W84" s="29">
        <v>312501</v>
      </c>
      <c r="X84" s="29"/>
      <c r="Y84" s="28"/>
      <c r="Z84" s="30">
        <v>1250004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42838854</v>
      </c>
      <c r="E5" s="59">
        <v>42838854</v>
      </c>
      <c r="F5" s="59">
        <v>11294027</v>
      </c>
      <c r="G5" s="59">
        <v>2397097</v>
      </c>
      <c r="H5" s="59">
        <v>2403792</v>
      </c>
      <c r="I5" s="59">
        <v>16094916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16094916</v>
      </c>
      <c r="W5" s="59">
        <v>10709970</v>
      </c>
      <c r="X5" s="59">
        <v>5384946</v>
      </c>
      <c r="Y5" s="60">
        <v>50.28</v>
      </c>
      <c r="Z5" s="61">
        <v>42838854</v>
      </c>
    </row>
    <row r="6" spans="1:26" ht="13.5">
      <c r="A6" s="57" t="s">
        <v>32</v>
      </c>
      <c r="B6" s="18">
        <v>0</v>
      </c>
      <c r="C6" s="18">
        <v>0</v>
      </c>
      <c r="D6" s="58">
        <v>104712817</v>
      </c>
      <c r="E6" s="59">
        <v>104712817</v>
      </c>
      <c r="F6" s="59">
        <v>8552065</v>
      </c>
      <c r="G6" s="59">
        <v>9200204</v>
      </c>
      <c r="H6" s="59">
        <v>8445058</v>
      </c>
      <c r="I6" s="59">
        <v>26197327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26197327</v>
      </c>
      <c r="W6" s="59">
        <v>26178204</v>
      </c>
      <c r="X6" s="59">
        <v>19123</v>
      </c>
      <c r="Y6" s="60">
        <v>0.07</v>
      </c>
      <c r="Z6" s="61">
        <v>104712817</v>
      </c>
    </row>
    <row r="7" spans="1:26" ht="13.5">
      <c r="A7" s="57" t="s">
        <v>33</v>
      </c>
      <c r="B7" s="18">
        <v>0</v>
      </c>
      <c r="C7" s="18">
        <v>0</v>
      </c>
      <c r="D7" s="58">
        <v>3985575</v>
      </c>
      <c r="E7" s="59">
        <v>3985575</v>
      </c>
      <c r="F7" s="59">
        <v>52198</v>
      </c>
      <c r="G7" s="59">
        <v>255565</v>
      </c>
      <c r="H7" s="59">
        <v>315128</v>
      </c>
      <c r="I7" s="59">
        <v>622891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622891</v>
      </c>
      <c r="W7" s="59">
        <v>99639</v>
      </c>
      <c r="X7" s="59">
        <v>523252</v>
      </c>
      <c r="Y7" s="60">
        <v>525.15</v>
      </c>
      <c r="Z7" s="61">
        <v>3985575</v>
      </c>
    </row>
    <row r="8" spans="1:26" ht="13.5">
      <c r="A8" s="57" t="s">
        <v>34</v>
      </c>
      <c r="B8" s="18">
        <v>0</v>
      </c>
      <c r="C8" s="18">
        <v>0</v>
      </c>
      <c r="D8" s="58">
        <v>96584000</v>
      </c>
      <c r="E8" s="59">
        <v>96584000</v>
      </c>
      <c r="F8" s="59">
        <v>38332000</v>
      </c>
      <c r="G8" s="59">
        <v>0</v>
      </c>
      <c r="H8" s="59">
        <v>1625000</v>
      </c>
      <c r="I8" s="59">
        <v>39957000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39957000</v>
      </c>
      <c r="W8" s="59"/>
      <c r="X8" s="59">
        <v>39957000</v>
      </c>
      <c r="Y8" s="60">
        <v>0</v>
      </c>
      <c r="Z8" s="61">
        <v>96584000</v>
      </c>
    </row>
    <row r="9" spans="1:26" ht="13.5">
      <c r="A9" s="57" t="s">
        <v>35</v>
      </c>
      <c r="B9" s="18">
        <v>0</v>
      </c>
      <c r="C9" s="18">
        <v>0</v>
      </c>
      <c r="D9" s="58">
        <v>36283105</v>
      </c>
      <c r="E9" s="59">
        <v>36283105</v>
      </c>
      <c r="F9" s="59">
        <v>4402805</v>
      </c>
      <c r="G9" s="59">
        <v>3214232</v>
      </c>
      <c r="H9" s="59">
        <v>3185559</v>
      </c>
      <c r="I9" s="59">
        <v>10802596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10802596</v>
      </c>
      <c r="W9" s="59">
        <v>3694968</v>
      </c>
      <c r="X9" s="59">
        <v>7107628</v>
      </c>
      <c r="Y9" s="60">
        <v>192.36</v>
      </c>
      <c r="Z9" s="61">
        <v>36283105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284404351</v>
      </c>
      <c r="E10" s="65">
        <f t="shared" si="0"/>
        <v>284404351</v>
      </c>
      <c r="F10" s="65">
        <f t="shared" si="0"/>
        <v>62633095</v>
      </c>
      <c r="G10" s="65">
        <f t="shared" si="0"/>
        <v>15067098</v>
      </c>
      <c r="H10" s="65">
        <f t="shared" si="0"/>
        <v>15974537</v>
      </c>
      <c r="I10" s="65">
        <f t="shared" si="0"/>
        <v>93674730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93674730</v>
      </c>
      <c r="W10" s="65">
        <f t="shared" si="0"/>
        <v>40682781</v>
      </c>
      <c r="X10" s="65">
        <f t="shared" si="0"/>
        <v>52991949</v>
      </c>
      <c r="Y10" s="66">
        <f>+IF(W10&lt;&gt;0,(X10/W10)*100,0)</f>
        <v>130.25645665668725</v>
      </c>
      <c r="Z10" s="67">
        <f t="shared" si="0"/>
        <v>284404351</v>
      </c>
    </row>
    <row r="11" spans="1:26" ht="13.5">
      <c r="A11" s="57" t="s">
        <v>36</v>
      </c>
      <c r="B11" s="18">
        <v>0</v>
      </c>
      <c r="C11" s="18">
        <v>0</v>
      </c>
      <c r="D11" s="58">
        <v>77115261</v>
      </c>
      <c r="E11" s="59">
        <v>77115261</v>
      </c>
      <c r="F11" s="59">
        <v>6737898</v>
      </c>
      <c r="G11" s="59">
        <v>5888289</v>
      </c>
      <c r="H11" s="59">
        <v>5678459</v>
      </c>
      <c r="I11" s="59">
        <v>18304646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18304646</v>
      </c>
      <c r="W11" s="59">
        <v>19278816</v>
      </c>
      <c r="X11" s="59">
        <v>-974170</v>
      </c>
      <c r="Y11" s="60">
        <v>-5.05</v>
      </c>
      <c r="Z11" s="61">
        <v>77115261</v>
      </c>
    </row>
    <row r="12" spans="1:26" ht="13.5">
      <c r="A12" s="57" t="s">
        <v>37</v>
      </c>
      <c r="B12" s="18">
        <v>0</v>
      </c>
      <c r="C12" s="18">
        <v>0</v>
      </c>
      <c r="D12" s="58">
        <v>7586900</v>
      </c>
      <c r="E12" s="59">
        <v>7586900</v>
      </c>
      <c r="F12" s="59">
        <v>624868</v>
      </c>
      <c r="G12" s="59">
        <v>533864</v>
      </c>
      <c r="H12" s="59">
        <v>580463</v>
      </c>
      <c r="I12" s="59">
        <v>1739195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1739195</v>
      </c>
      <c r="W12" s="59">
        <v>1896723</v>
      </c>
      <c r="X12" s="59">
        <v>-157528</v>
      </c>
      <c r="Y12" s="60">
        <v>-8.31</v>
      </c>
      <c r="Z12" s="61">
        <v>7586900</v>
      </c>
    </row>
    <row r="13" spans="1:26" ht="13.5">
      <c r="A13" s="57" t="s">
        <v>96</v>
      </c>
      <c r="B13" s="18">
        <v>0</v>
      </c>
      <c r="C13" s="18">
        <v>0</v>
      </c>
      <c r="D13" s="58">
        <v>36484397</v>
      </c>
      <c r="E13" s="59">
        <v>36484397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9121098</v>
      </c>
      <c r="X13" s="59">
        <v>-9121098</v>
      </c>
      <c r="Y13" s="60">
        <v>-100</v>
      </c>
      <c r="Z13" s="61">
        <v>36484397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67403152</v>
      </c>
      <c r="E15" s="59">
        <v>67403152</v>
      </c>
      <c r="F15" s="59">
        <v>404148</v>
      </c>
      <c r="G15" s="59">
        <v>9081738</v>
      </c>
      <c r="H15" s="59">
        <v>7502776</v>
      </c>
      <c r="I15" s="59">
        <v>16988662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16988662</v>
      </c>
      <c r="W15" s="59">
        <v>16850622</v>
      </c>
      <c r="X15" s="59">
        <v>138040</v>
      </c>
      <c r="Y15" s="60">
        <v>0.82</v>
      </c>
      <c r="Z15" s="61">
        <v>67403152</v>
      </c>
    </row>
    <row r="16" spans="1:26" ht="13.5">
      <c r="A16" s="68" t="s">
        <v>40</v>
      </c>
      <c r="B16" s="18">
        <v>0</v>
      </c>
      <c r="C16" s="18">
        <v>0</v>
      </c>
      <c r="D16" s="58">
        <v>9969151</v>
      </c>
      <c r="E16" s="59">
        <v>9969151</v>
      </c>
      <c r="F16" s="59">
        <v>749114</v>
      </c>
      <c r="G16" s="59">
        <v>507422</v>
      </c>
      <c r="H16" s="59">
        <v>497081</v>
      </c>
      <c r="I16" s="59">
        <v>1753617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1753617</v>
      </c>
      <c r="W16" s="59">
        <v>2492286</v>
      </c>
      <c r="X16" s="59">
        <v>-738669</v>
      </c>
      <c r="Y16" s="60">
        <v>-29.64</v>
      </c>
      <c r="Z16" s="61">
        <v>9969151</v>
      </c>
    </row>
    <row r="17" spans="1:26" ht="13.5">
      <c r="A17" s="57" t="s">
        <v>41</v>
      </c>
      <c r="B17" s="18">
        <v>0</v>
      </c>
      <c r="C17" s="18">
        <v>0</v>
      </c>
      <c r="D17" s="58">
        <v>106184394</v>
      </c>
      <c r="E17" s="59">
        <v>106184394</v>
      </c>
      <c r="F17" s="59">
        <v>4064705</v>
      </c>
      <c r="G17" s="59">
        <v>2671653</v>
      </c>
      <c r="H17" s="59">
        <v>3254776</v>
      </c>
      <c r="I17" s="59">
        <v>9991134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9991134</v>
      </c>
      <c r="W17" s="59">
        <v>26546094</v>
      </c>
      <c r="X17" s="59">
        <v>-16554960</v>
      </c>
      <c r="Y17" s="60">
        <v>-62.36</v>
      </c>
      <c r="Z17" s="61">
        <v>106184394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304743255</v>
      </c>
      <c r="E18" s="72">
        <f t="shared" si="1"/>
        <v>304743255</v>
      </c>
      <c r="F18" s="72">
        <f t="shared" si="1"/>
        <v>12580733</v>
      </c>
      <c r="G18" s="72">
        <f t="shared" si="1"/>
        <v>18682966</v>
      </c>
      <c r="H18" s="72">
        <f t="shared" si="1"/>
        <v>17513555</v>
      </c>
      <c r="I18" s="72">
        <f t="shared" si="1"/>
        <v>48777254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48777254</v>
      </c>
      <c r="W18" s="72">
        <f t="shared" si="1"/>
        <v>76185639</v>
      </c>
      <c r="X18" s="72">
        <f t="shared" si="1"/>
        <v>-27408385</v>
      </c>
      <c r="Y18" s="66">
        <f>+IF(W18&lt;&gt;0,(X18/W18)*100,0)</f>
        <v>-35.97578934791109</v>
      </c>
      <c r="Z18" s="73">
        <f t="shared" si="1"/>
        <v>304743255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-20338904</v>
      </c>
      <c r="E19" s="76">
        <f t="shared" si="2"/>
        <v>-20338904</v>
      </c>
      <c r="F19" s="76">
        <f t="shared" si="2"/>
        <v>50052362</v>
      </c>
      <c r="G19" s="76">
        <f t="shared" si="2"/>
        <v>-3615868</v>
      </c>
      <c r="H19" s="76">
        <f t="shared" si="2"/>
        <v>-1539018</v>
      </c>
      <c r="I19" s="76">
        <f t="shared" si="2"/>
        <v>44897476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44897476</v>
      </c>
      <c r="W19" s="76">
        <f>IF(E10=E18,0,W10-W18)</f>
        <v>-35502858</v>
      </c>
      <c r="X19" s="76">
        <f t="shared" si="2"/>
        <v>80400334</v>
      </c>
      <c r="Y19" s="77">
        <f>+IF(W19&lt;&gt;0,(X19/W19)*100,0)</f>
        <v>-226.4615823323294</v>
      </c>
      <c r="Z19" s="78">
        <f t="shared" si="2"/>
        <v>-20338904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11583600</v>
      </c>
      <c r="X20" s="59">
        <v>-11583600</v>
      </c>
      <c r="Y20" s="60">
        <v>-100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-20338904</v>
      </c>
      <c r="E22" s="87">
        <f t="shared" si="3"/>
        <v>-20338904</v>
      </c>
      <c r="F22" s="87">
        <f t="shared" si="3"/>
        <v>50052362</v>
      </c>
      <c r="G22" s="87">
        <f t="shared" si="3"/>
        <v>-3615868</v>
      </c>
      <c r="H22" s="87">
        <f t="shared" si="3"/>
        <v>-1539018</v>
      </c>
      <c r="I22" s="87">
        <f t="shared" si="3"/>
        <v>44897476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44897476</v>
      </c>
      <c r="W22" s="87">
        <f t="shared" si="3"/>
        <v>-23919258</v>
      </c>
      <c r="X22" s="87">
        <f t="shared" si="3"/>
        <v>68816734</v>
      </c>
      <c r="Y22" s="88">
        <f>+IF(W22&lt;&gt;0,(X22/W22)*100,0)</f>
        <v>-287.70430086083775</v>
      </c>
      <c r="Z22" s="89">
        <f t="shared" si="3"/>
        <v>-20338904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-20338904</v>
      </c>
      <c r="E24" s="76">
        <f t="shared" si="4"/>
        <v>-20338904</v>
      </c>
      <c r="F24" s="76">
        <f t="shared" si="4"/>
        <v>50052362</v>
      </c>
      <c r="G24" s="76">
        <f t="shared" si="4"/>
        <v>-3615868</v>
      </c>
      <c r="H24" s="76">
        <f t="shared" si="4"/>
        <v>-1539018</v>
      </c>
      <c r="I24" s="76">
        <f t="shared" si="4"/>
        <v>44897476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44897476</v>
      </c>
      <c r="W24" s="76">
        <f t="shared" si="4"/>
        <v>-23919258</v>
      </c>
      <c r="X24" s="76">
        <f t="shared" si="4"/>
        <v>68816734</v>
      </c>
      <c r="Y24" s="77">
        <f>+IF(W24&lt;&gt;0,(X24/W24)*100,0)</f>
        <v>-287.70430086083775</v>
      </c>
      <c r="Z24" s="78">
        <f t="shared" si="4"/>
        <v>-20338904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30959000</v>
      </c>
      <c r="E27" s="99">
        <v>30959000</v>
      </c>
      <c r="F27" s="99">
        <v>0</v>
      </c>
      <c r="G27" s="99">
        <v>0</v>
      </c>
      <c r="H27" s="99">
        <v>3873441</v>
      </c>
      <c r="I27" s="99">
        <v>3873441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3873441</v>
      </c>
      <c r="W27" s="99">
        <v>7739750</v>
      </c>
      <c r="X27" s="99">
        <v>-3866309</v>
      </c>
      <c r="Y27" s="100">
        <v>-49.95</v>
      </c>
      <c r="Z27" s="101">
        <v>30959000</v>
      </c>
    </row>
    <row r="28" spans="1:26" ht="13.5">
      <c r="A28" s="102" t="s">
        <v>44</v>
      </c>
      <c r="B28" s="18">
        <v>0</v>
      </c>
      <c r="C28" s="18">
        <v>0</v>
      </c>
      <c r="D28" s="58">
        <v>30959000</v>
      </c>
      <c r="E28" s="59">
        <v>30959000</v>
      </c>
      <c r="F28" s="59">
        <v>0</v>
      </c>
      <c r="G28" s="59">
        <v>0</v>
      </c>
      <c r="H28" s="59">
        <v>3873441</v>
      </c>
      <c r="I28" s="59">
        <v>3873441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3873441</v>
      </c>
      <c r="W28" s="59">
        <v>7739750</v>
      </c>
      <c r="X28" s="59">
        <v>-3866309</v>
      </c>
      <c r="Y28" s="60">
        <v>-49.95</v>
      </c>
      <c r="Z28" s="61">
        <v>30959000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30959000</v>
      </c>
      <c r="E32" s="99">
        <f t="shared" si="5"/>
        <v>30959000</v>
      </c>
      <c r="F32" s="99">
        <f t="shared" si="5"/>
        <v>0</v>
      </c>
      <c r="G32" s="99">
        <f t="shared" si="5"/>
        <v>0</v>
      </c>
      <c r="H32" s="99">
        <f t="shared" si="5"/>
        <v>3873441</v>
      </c>
      <c r="I32" s="99">
        <f t="shared" si="5"/>
        <v>3873441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3873441</v>
      </c>
      <c r="W32" s="99">
        <f t="shared" si="5"/>
        <v>7739750</v>
      </c>
      <c r="X32" s="99">
        <f t="shared" si="5"/>
        <v>-3866309</v>
      </c>
      <c r="Y32" s="100">
        <f>+IF(W32&lt;&gt;0,(X32/W32)*100,0)</f>
        <v>-49.9539261604057</v>
      </c>
      <c r="Z32" s="101">
        <f t="shared" si="5"/>
        <v>30959000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167823372</v>
      </c>
      <c r="C35" s="18">
        <v>0</v>
      </c>
      <c r="D35" s="58">
        <v>100317620</v>
      </c>
      <c r="E35" s="59">
        <v>100317620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25079405</v>
      </c>
      <c r="X35" s="59">
        <v>-25079405</v>
      </c>
      <c r="Y35" s="60">
        <v>-100</v>
      </c>
      <c r="Z35" s="61">
        <v>100317620</v>
      </c>
    </row>
    <row r="36" spans="1:26" ht="13.5">
      <c r="A36" s="57" t="s">
        <v>53</v>
      </c>
      <c r="B36" s="18">
        <v>716693096</v>
      </c>
      <c r="C36" s="18">
        <v>0</v>
      </c>
      <c r="D36" s="58">
        <v>792817089</v>
      </c>
      <c r="E36" s="59">
        <v>792817089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198204272</v>
      </c>
      <c r="X36" s="59">
        <v>-198204272</v>
      </c>
      <c r="Y36" s="60">
        <v>-100</v>
      </c>
      <c r="Z36" s="61">
        <v>792817089</v>
      </c>
    </row>
    <row r="37" spans="1:26" ht="13.5">
      <c r="A37" s="57" t="s">
        <v>54</v>
      </c>
      <c r="B37" s="18">
        <v>56165024</v>
      </c>
      <c r="C37" s="18">
        <v>0</v>
      </c>
      <c r="D37" s="58">
        <v>31896436</v>
      </c>
      <c r="E37" s="59">
        <v>31896436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7974109</v>
      </c>
      <c r="X37" s="59">
        <v>-7974109</v>
      </c>
      <c r="Y37" s="60">
        <v>-100</v>
      </c>
      <c r="Z37" s="61">
        <v>31896436</v>
      </c>
    </row>
    <row r="38" spans="1:26" ht="13.5">
      <c r="A38" s="57" t="s">
        <v>55</v>
      </c>
      <c r="B38" s="18">
        <v>127063020</v>
      </c>
      <c r="C38" s="18">
        <v>0</v>
      </c>
      <c r="D38" s="58">
        <v>122353018</v>
      </c>
      <c r="E38" s="59">
        <v>122353018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30588255</v>
      </c>
      <c r="X38" s="59">
        <v>-30588255</v>
      </c>
      <c r="Y38" s="60">
        <v>-100</v>
      </c>
      <c r="Z38" s="61">
        <v>122353018</v>
      </c>
    </row>
    <row r="39" spans="1:26" ht="13.5">
      <c r="A39" s="57" t="s">
        <v>56</v>
      </c>
      <c r="B39" s="18">
        <v>701288424</v>
      </c>
      <c r="C39" s="18">
        <v>0</v>
      </c>
      <c r="D39" s="58">
        <v>738885255</v>
      </c>
      <c r="E39" s="59">
        <v>738885255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184721314</v>
      </c>
      <c r="X39" s="59">
        <v>-184721314</v>
      </c>
      <c r="Y39" s="60">
        <v>-100</v>
      </c>
      <c r="Z39" s="61">
        <v>738885255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55992312</v>
      </c>
      <c r="C42" s="18">
        <v>0</v>
      </c>
      <c r="D42" s="58">
        <v>34972370</v>
      </c>
      <c r="E42" s="59">
        <v>34972370</v>
      </c>
      <c r="F42" s="59">
        <v>40949446</v>
      </c>
      <c r="G42" s="59">
        <v>-7952128</v>
      </c>
      <c r="H42" s="59">
        <v>-7802067</v>
      </c>
      <c r="I42" s="59">
        <v>25195251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25195251</v>
      </c>
      <c r="W42" s="59">
        <v>20287795</v>
      </c>
      <c r="X42" s="59">
        <v>4907456</v>
      </c>
      <c r="Y42" s="60">
        <v>24.19</v>
      </c>
      <c r="Z42" s="61">
        <v>34972370</v>
      </c>
    </row>
    <row r="43" spans="1:26" ht="13.5">
      <c r="A43" s="57" t="s">
        <v>59</v>
      </c>
      <c r="B43" s="18">
        <v>-28343980</v>
      </c>
      <c r="C43" s="18">
        <v>0</v>
      </c>
      <c r="D43" s="58">
        <v>-30959005</v>
      </c>
      <c r="E43" s="59">
        <v>-30959005</v>
      </c>
      <c r="F43" s="59">
        <v>0</v>
      </c>
      <c r="G43" s="59">
        <v>0</v>
      </c>
      <c r="H43" s="59">
        <v>-3873441</v>
      </c>
      <c r="I43" s="59">
        <v>-3873441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-3873441</v>
      </c>
      <c r="W43" s="59">
        <v>-5628910</v>
      </c>
      <c r="X43" s="59">
        <v>1755469</v>
      </c>
      <c r="Y43" s="60">
        <v>-31.19</v>
      </c>
      <c r="Z43" s="61">
        <v>-30959005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83048125</v>
      </c>
      <c r="C45" s="21">
        <v>0</v>
      </c>
      <c r="D45" s="98">
        <v>41653444</v>
      </c>
      <c r="E45" s="99">
        <v>41653444</v>
      </c>
      <c r="F45" s="99">
        <v>78589525</v>
      </c>
      <c r="G45" s="99">
        <v>70637397</v>
      </c>
      <c r="H45" s="99">
        <v>58961889</v>
      </c>
      <c r="I45" s="99">
        <v>58961889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58961889</v>
      </c>
      <c r="W45" s="99">
        <v>52298964</v>
      </c>
      <c r="X45" s="99">
        <v>6662925</v>
      </c>
      <c r="Y45" s="100">
        <v>12.74</v>
      </c>
      <c r="Z45" s="101">
        <v>41653444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844</v>
      </c>
      <c r="C49" s="51">
        <v>0</v>
      </c>
      <c r="D49" s="128">
        <v>11349690</v>
      </c>
      <c r="E49" s="53">
        <v>8705877</v>
      </c>
      <c r="F49" s="53">
        <v>0</v>
      </c>
      <c r="G49" s="53">
        <v>0</v>
      </c>
      <c r="H49" s="53">
        <v>0</v>
      </c>
      <c r="I49" s="53">
        <v>16658024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6059997</v>
      </c>
      <c r="W49" s="53">
        <v>286564846</v>
      </c>
      <c r="X49" s="53">
        <v>0</v>
      </c>
      <c r="Y49" s="53">
        <v>0</v>
      </c>
      <c r="Z49" s="129">
        <v>329339278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263827</v>
      </c>
      <c r="C51" s="51">
        <v>0</v>
      </c>
      <c r="D51" s="128">
        <v>112598</v>
      </c>
      <c r="E51" s="53">
        <v>1351856</v>
      </c>
      <c r="F51" s="53">
        <v>0</v>
      </c>
      <c r="G51" s="53">
        <v>0</v>
      </c>
      <c r="H51" s="53">
        <v>0</v>
      </c>
      <c r="I51" s="53">
        <v>1769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2121100</v>
      </c>
      <c r="W51" s="53">
        <v>0</v>
      </c>
      <c r="X51" s="53">
        <v>0</v>
      </c>
      <c r="Y51" s="53">
        <v>0</v>
      </c>
      <c r="Z51" s="129">
        <v>3851150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54.19472445877006</v>
      </c>
      <c r="E58" s="7">
        <f t="shared" si="6"/>
        <v>54.19472445877006</v>
      </c>
      <c r="F58" s="7">
        <f t="shared" si="6"/>
        <v>23.046737809572612</v>
      </c>
      <c r="G58" s="7">
        <f t="shared" si="6"/>
        <v>56.58233149875043</v>
      </c>
      <c r="H58" s="7">
        <f t="shared" si="6"/>
        <v>44.6504717328234</v>
      </c>
      <c r="I58" s="7">
        <f t="shared" si="6"/>
        <v>38.34790082036499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38.34790082036499</v>
      </c>
      <c r="W58" s="7">
        <f t="shared" si="6"/>
        <v>61.98772660676026</v>
      </c>
      <c r="X58" s="7">
        <f t="shared" si="6"/>
        <v>0</v>
      </c>
      <c r="Y58" s="7">
        <f t="shared" si="6"/>
        <v>0</v>
      </c>
      <c r="Z58" s="8">
        <f t="shared" si="6"/>
        <v>54.19472445877006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49.999992997011546</v>
      </c>
      <c r="E59" s="10">
        <f t="shared" si="7"/>
        <v>49.999992997011546</v>
      </c>
      <c r="F59" s="10">
        <f t="shared" si="7"/>
        <v>12.278569902480312</v>
      </c>
      <c r="G59" s="10">
        <f t="shared" si="7"/>
        <v>130.70918698742688</v>
      </c>
      <c r="H59" s="10">
        <f t="shared" si="7"/>
        <v>52.53449549711456</v>
      </c>
      <c r="I59" s="10">
        <f t="shared" si="7"/>
        <v>35.929302147336465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35.929302147336465</v>
      </c>
      <c r="W59" s="10">
        <f t="shared" si="7"/>
        <v>49.998795514833375</v>
      </c>
      <c r="X59" s="10">
        <f t="shared" si="7"/>
        <v>0</v>
      </c>
      <c r="Y59" s="10">
        <f t="shared" si="7"/>
        <v>0</v>
      </c>
      <c r="Z59" s="11">
        <f t="shared" si="7"/>
        <v>49.999992997011546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63.713004684039774</v>
      </c>
      <c r="E60" s="13">
        <f t="shared" si="7"/>
        <v>63.713004684039774</v>
      </c>
      <c r="F60" s="13">
        <f t="shared" si="7"/>
        <v>42.835397064919405</v>
      </c>
      <c r="G60" s="13">
        <f t="shared" si="7"/>
        <v>48.08030343674988</v>
      </c>
      <c r="H60" s="13">
        <f t="shared" si="7"/>
        <v>54.77607140175947</v>
      </c>
      <c r="I60" s="13">
        <f t="shared" si="7"/>
        <v>48.526584410691974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48.526584410691974</v>
      </c>
      <c r="W60" s="13">
        <f t="shared" si="7"/>
        <v>63.74358989638862</v>
      </c>
      <c r="X60" s="13">
        <f t="shared" si="7"/>
        <v>0</v>
      </c>
      <c r="Y60" s="13">
        <f t="shared" si="7"/>
        <v>0</v>
      </c>
      <c r="Z60" s="14">
        <f t="shared" si="7"/>
        <v>63.713004684039774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73.21752116448971</v>
      </c>
      <c r="E61" s="13">
        <f t="shared" si="7"/>
        <v>73.21752116448971</v>
      </c>
      <c r="F61" s="13">
        <f t="shared" si="7"/>
        <v>38.95686396208317</v>
      </c>
      <c r="G61" s="13">
        <f t="shared" si="7"/>
        <v>41.949750798524846</v>
      </c>
      <c r="H61" s="13">
        <f t="shared" si="7"/>
        <v>53.73461757210576</v>
      </c>
      <c r="I61" s="13">
        <f t="shared" si="7"/>
        <v>44.7340850185864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44.7340850185864</v>
      </c>
      <c r="W61" s="13">
        <f t="shared" si="7"/>
        <v>73.21751679393942</v>
      </c>
      <c r="X61" s="13">
        <f t="shared" si="7"/>
        <v>0</v>
      </c>
      <c r="Y61" s="13">
        <f t="shared" si="7"/>
        <v>0</v>
      </c>
      <c r="Z61" s="14">
        <f t="shared" si="7"/>
        <v>73.21752116448971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54.90585563878806</v>
      </c>
      <c r="E62" s="13">
        <f t="shared" si="7"/>
        <v>54.90585563878806</v>
      </c>
      <c r="F62" s="13">
        <f t="shared" si="7"/>
        <v>19.177672548184095</v>
      </c>
      <c r="G62" s="13">
        <f t="shared" si="7"/>
        <v>23.65979516604896</v>
      </c>
      <c r="H62" s="13">
        <f t="shared" si="7"/>
        <v>26.700243584487808</v>
      </c>
      <c r="I62" s="13">
        <f t="shared" si="7"/>
        <v>23.064704016575618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23.064704016575618</v>
      </c>
      <c r="W62" s="13">
        <f t="shared" si="7"/>
        <v>55.0000072834379</v>
      </c>
      <c r="X62" s="13">
        <f t="shared" si="7"/>
        <v>0</v>
      </c>
      <c r="Y62" s="13">
        <f t="shared" si="7"/>
        <v>0</v>
      </c>
      <c r="Z62" s="14">
        <f t="shared" si="7"/>
        <v>54.90585563878806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54.992624234716395</v>
      </c>
      <c r="E63" s="13">
        <f t="shared" si="7"/>
        <v>54.992624234716395</v>
      </c>
      <c r="F63" s="13">
        <f t="shared" si="7"/>
        <v>33.03397418781386</v>
      </c>
      <c r="G63" s="13">
        <f t="shared" si="7"/>
        <v>33.18782668147416</v>
      </c>
      <c r="H63" s="13">
        <f t="shared" si="7"/>
        <v>38.59707288091537</v>
      </c>
      <c r="I63" s="13">
        <f t="shared" si="7"/>
        <v>34.942744469205174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34.942744469205174</v>
      </c>
      <c r="W63" s="13">
        <f t="shared" si="7"/>
        <v>55.00002656338822</v>
      </c>
      <c r="X63" s="13">
        <f t="shared" si="7"/>
        <v>0</v>
      </c>
      <c r="Y63" s="13">
        <f t="shared" si="7"/>
        <v>0</v>
      </c>
      <c r="Z63" s="14">
        <f t="shared" si="7"/>
        <v>54.992624234716395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54.99999182538314</v>
      </c>
      <c r="E64" s="13">
        <f t="shared" si="7"/>
        <v>54.99999182538314</v>
      </c>
      <c r="F64" s="13">
        <f t="shared" si="7"/>
        <v>32.7972190240276</v>
      </c>
      <c r="G64" s="13">
        <f t="shared" si="7"/>
        <v>35.52541850246387</v>
      </c>
      <c r="H64" s="13">
        <f t="shared" si="7"/>
        <v>40.704419480096035</v>
      </c>
      <c r="I64" s="13">
        <f t="shared" si="7"/>
        <v>36.339180160769246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36.339180160769246</v>
      </c>
      <c r="W64" s="13">
        <f t="shared" si="7"/>
        <v>55.00000000000001</v>
      </c>
      <c r="X64" s="13">
        <f t="shared" si="7"/>
        <v>0</v>
      </c>
      <c r="Y64" s="13">
        <f t="shared" si="7"/>
        <v>0</v>
      </c>
      <c r="Z64" s="14">
        <f t="shared" si="7"/>
        <v>54.99999182538314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19.999999162907983</v>
      </c>
      <c r="E66" s="16">
        <f t="shared" si="7"/>
        <v>19.999999162907983</v>
      </c>
      <c r="F66" s="16">
        <f t="shared" si="7"/>
        <v>3.3926106005667007</v>
      </c>
      <c r="G66" s="16">
        <f t="shared" si="7"/>
        <v>15.88072292311822</v>
      </c>
      <c r="H66" s="16">
        <f t="shared" si="7"/>
        <v>4.337240412938939</v>
      </c>
      <c r="I66" s="16">
        <f t="shared" si="7"/>
        <v>7.812999049334064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7.812999049334064</v>
      </c>
      <c r="W66" s="16">
        <f t="shared" si="7"/>
        <v>200.00100451529627</v>
      </c>
      <c r="X66" s="16">
        <f t="shared" si="7"/>
        <v>0</v>
      </c>
      <c r="Y66" s="16">
        <f t="shared" si="7"/>
        <v>0</v>
      </c>
      <c r="Z66" s="17">
        <f t="shared" si="7"/>
        <v>19.999999162907983</v>
      </c>
    </row>
    <row r="67" spans="1:26" ht="13.5" hidden="1">
      <c r="A67" s="40" t="s">
        <v>109</v>
      </c>
      <c r="B67" s="23"/>
      <c r="C67" s="23"/>
      <c r="D67" s="24">
        <v>171443907</v>
      </c>
      <c r="E67" s="25">
        <v>171443907</v>
      </c>
      <c r="F67" s="25">
        <v>22268887</v>
      </c>
      <c r="G67" s="25">
        <v>14041157</v>
      </c>
      <c r="H67" s="25">
        <v>13440129</v>
      </c>
      <c r="I67" s="25">
        <v>49750173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49750173</v>
      </c>
      <c r="W67" s="25">
        <v>37485477</v>
      </c>
      <c r="X67" s="25"/>
      <c r="Y67" s="24"/>
      <c r="Z67" s="26">
        <v>171443907</v>
      </c>
    </row>
    <row r="68" spans="1:26" ht="13.5" hidden="1">
      <c r="A68" s="36" t="s">
        <v>31</v>
      </c>
      <c r="B68" s="18"/>
      <c r="C68" s="18"/>
      <c r="D68" s="19">
        <v>42838854</v>
      </c>
      <c r="E68" s="20">
        <v>42838854</v>
      </c>
      <c r="F68" s="20">
        <v>11294027</v>
      </c>
      <c r="G68" s="20">
        <v>2397097</v>
      </c>
      <c r="H68" s="20">
        <v>2403792</v>
      </c>
      <c r="I68" s="20">
        <v>16094916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16094916</v>
      </c>
      <c r="W68" s="20">
        <v>10709970</v>
      </c>
      <c r="X68" s="20"/>
      <c r="Y68" s="19"/>
      <c r="Z68" s="22">
        <v>42838854</v>
      </c>
    </row>
    <row r="69" spans="1:26" ht="13.5" hidden="1">
      <c r="A69" s="37" t="s">
        <v>32</v>
      </c>
      <c r="B69" s="18"/>
      <c r="C69" s="18"/>
      <c r="D69" s="19">
        <v>104712817</v>
      </c>
      <c r="E69" s="20">
        <v>104712817</v>
      </c>
      <c r="F69" s="20">
        <v>8552065</v>
      </c>
      <c r="G69" s="20">
        <v>9200204</v>
      </c>
      <c r="H69" s="20">
        <v>8445058</v>
      </c>
      <c r="I69" s="20">
        <v>26197327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26197327</v>
      </c>
      <c r="W69" s="20">
        <v>26178204</v>
      </c>
      <c r="X69" s="20"/>
      <c r="Y69" s="19"/>
      <c r="Z69" s="22">
        <v>104712817</v>
      </c>
    </row>
    <row r="70" spans="1:26" ht="13.5" hidden="1">
      <c r="A70" s="38" t="s">
        <v>103</v>
      </c>
      <c r="B70" s="18"/>
      <c r="C70" s="18"/>
      <c r="D70" s="19">
        <v>50257413</v>
      </c>
      <c r="E70" s="20">
        <v>50257413</v>
      </c>
      <c r="F70" s="20">
        <v>4253520</v>
      </c>
      <c r="G70" s="20">
        <v>5184560</v>
      </c>
      <c r="H70" s="20">
        <v>4334085</v>
      </c>
      <c r="I70" s="20">
        <v>13772165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13772165</v>
      </c>
      <c r="W70" s="20">
        <v>12564354</v>
      </c>
      <c r="X70" s="20"/>
      <c r="Y70" s="19"/>
      <c r="Z70" s="22">
        <v>50257413</v>
      </c>
    </row>
    <row r="71" spans="1:26" ht="13.5" hidden="1">
      <c r="A71" s="38" t="s">
        <v>104</v>
      </c>
      <c r="B71" s="18"/>
      <c r="C71" s="18"/>
      <c r="D71" s="19">
        <v>32951469</v>
      </c>
      <c r="E71" s="20">
        <v>32951469</v>
      </c>
      <c r="F71" s="20">
        <v>2494651</v>
      </c>
      <c r="G71" s="20">
        <v>2211938</v>
      </c>
      <c r="H71" s="20">
        <v>2305155</v>
      </c>
      <c r="I71" s="20">
        <v>7011744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7011744</v>
      </c>
      <c r="W71" s="20">
        <v>8237868</v>
      </c>
      <c r="X71" s="20"/>
      <c r="Y71" s="19"/>
      <c r="Z71" s="22">
        <v>32951469</v>
      </c>
    </row>
    <row r="72" spans="1:26" ht="13.5" hidden="1">
      <c r="A72" s="38" t="s">
        <v>105</v>
      </c>
      <c r="B72" s="18"/>
      <c r="C72" s="18"/>
      <c r="D72" s="19">
        <v>13552492</v>
      </c>
      <c r="E72" s="20">
        <v>13552492</v>
      </c>
      <c r="F72" s="20">
        <v>1127297</v>
      </c>
      <c r="G72" s="20">
        <v>1129158</v>
      </c>
      <c r="H72" s="20">
        <v>1131078</v>
      </c>
      <c r="I72" s="20">
        <v>3387533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3387533</v>
      </c>
      <c r="W72" s="20">
        <v>3388122</v>
      </c>
      <c r="X72" s="20"/>
      <c r="Y72" s="19"/>
      <c r="Z72" s="22">
        <v>13552492</v>
      </c>
    </row>
    <row r="73" spans="1:26" ht="13.5" hidden="1">
      <c r="A73" s="38" t="s">
        <v>106</v>
      </c>
      <c r="B73" s="18"/>
      <c r="C73" s="18"/>
      <c r="D73" s="19">
        <v>7951443</v>
      </c>
      <c r="E73" s="20">
        <v>7951443</v>
      </c>
      <c r="F73" s="20">
        <v>676597</v>
      </c>
      <c r="G73" s="20">
        <v>674548</v>
      </c>
      <c r="H73" s="20">
        <v>674740</v>
      </c>
      <c r="I73" s="20">
        <v>2025885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2025885</v>
      </c>
      <c r="W73" s="20">
        <v>1987860</v>
      </c>
      <c r="X73" s="20"/>
      <c r="Y73" s="19"/>
      <c r="Z73" s="22">
        <v>7951443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23892236</v>
      </c>
      <c r="E75" s="29">
        <v>23892236</v>
      </c>
      <c r="F75" s="29">
        <v>2422795</v>
      </c>
      <c r="G75" s="29">
        <v>2443856</v>
      </c>
      <c r="H75" s="29">
        <v>2591279</v>
      </c>
      <c r="I75" s="29">
        <v>7457930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7457930</v>
      </c>
      <c r="W75" s="29">
        <v>597303</v>
      </c>
      <c r="X75" s="29"/>
      <c r="Y75" s="28"/>
      <c r="Z75" s="30">
        <v>23892236</v>
      </c>
    </row>
    <row r="76" spans="1:26" ht="13.5" hidden="1">
      <c r="A76" s="41" t="s">
        <v>110</v>
      </c>
      <c r="B76" s="31"/>
      <c r="C76" s="31"/>
      <c r="D76" s="32">
        <v>92913553</v>
      </c>
      <c r="E76" s="33">
        <v>92913553</v>
      </c>
      <c r="F76" s="33">
        <v>5132252</v>
      </c>
      <c r="G76" s="33">
        <v>7944814</v>
      </c>
      <c r="H76" s="33">
        <v>6001081</v>
      </c>
      <c r="I76" s="33">
        <v>19078147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19078147</v>
      </c>
      <c r="W76" s="33">
        <v>23236395</v>
      </c>
      <c r="X76" s="33"/>
      <c r="Y76" s="32"/>
      <c r="Z76" s="34">
        <v>92913553</v>
      </c>
    </row>
    <row r="77" spans="1:26" ht="13.5" hidden="1">
      <c r="A77" s="36" t="s">
        <v>31</v>
      </c>
      <c r="B77" s="18"/>
      <c r="C77" s="18"/>
      <c r="D77" s="19">
        <v>21419424</v>
      </c>
      <c r="E77" s="20">
        <v>21419424</v>
      </c>
      <c r="F77" s="20">
        <v>1386745</v>
      </c>
      <c r="G77" s="20">
        <v>3133226</v>
      </c>
      <c r="H77" s="20">
        <v>1262820</v>
      </c>
      <c r="I77" s="20">
        <v>5782791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5782791</v>
      </c>
      <c r="W77" s="20">
        <v>5354856</v>
      </c>
      <c r="X77" s="20"/>
      <c r="Y77" s="19"/>
      <c r="Z77" s="22">
        <v>21419424</v>
      </c>
    </row>
    <row r="78" spans="1:26" ht="13.5" hidden="1">
      <c r="A78" s="37" t="s">
        <v>32</v>
      </c>
      <c r="B78" s="18"/>
      <c r="C78" s="18"/>
      <c r="D78" s="19">
        <v>66715682</v>
      </c>
      <c r="E78" s="20">
        <v>66715682</v>
      </c>
      <c r="F78" s="20">
        <v>3663311</v>
      </c>
      <c r="G78" s="20">
        <v>4423486</v>
      </c>
      <c r="H78" s="20">
        <v>4625871</v>
      </c>
      <c r="I78" s="20">
        <v>12712668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12712668</v>
      </c>
      <c r="W78" s="20">
        <v>16686927</v>
      </c>
      <c r="X78" s="20"/>
      <c r="Y78" s="19"/>
      <c r="Z78" s="22">
        <v>66715682</v>
      </c>
    </row>
    <row r="79" spans="1:26" ht="13.5" hidden="1">
      <c r="A79" s="38" t="s">
        <v>103</v>
      </c>
      <c r="B79" s="18"/>
      <c r="C79" s="18"/>
      <c r="D79" s="19">
        <v>36797232</v>
      </c>
      <c r="E79" s="20">
        <v>36797232</v>
      </c>
      <c r="F79" s="20">
        <v>1657038</v>
      </c>
      <c r="G79" s="20">
        <v>2174910</v>
      </c>
      <c r="H79" s="20">
        <v>2328904</v>
      </c>
      <c r="I79" s="20">
        <v>6160852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6160852</v>
      </c>
      <c r="W79" s="20">
        <v>9199308</v>
      </c>
      <c r="X79" s="20"/>
      <c r="Y79" s="19"/>
      <c r="Z79" s="22">
        <v>36797232</v>
      </c>
    </row>
    <row r="80" spans="1:26" ht="13.5" hidden="1">
      <c r="A80" s="38" t="s">
        <v>104</v>
      </c>
      <c r="B80" s="18"/>
      <c r="C80" s="18"/>
      <c r="D80" s="19">
        <v>18092286</v>
      </c>
      <c r="E80" s="20">
        <v>18092286</v>
      </c>
      <c r="F80" s="20">
        <v>478416</v>
      </c>
      <c r="G80" s="20">
        <v>523340</v>
      </c>
      <c r="H80" s="20">
        <v>615482</v>
      </c>
      <c r="I80" s="20">
        <v>1617238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1617238</v>
      </c>
      <c r="W80" s="20">
        <v>4530828</v>
      </c>
      <c r="X80" s="20"/>
      <c r="Y80" s="19"/>
      <c r="Z80" s="22">
        <v>18092286</v>
      </c>
    </row>
    <row r="81" spans="1:26" ht="13.5" hidden="1">
      <c r="A81" s="38" t="s">
        <v>105</v>
      </c>
      <c r="B81" s="18"/>
      <c r="C81" s="18"/>
      <c r="D81" s="19">
        <v>7452871</v>
      </c>
      <c r="E81" s="20">
        <v>7452871</v>
      </c>
      <c r="F81" s="20">
        <v>372391</v>
      </c>
      <c r="G81" s="20">
        <v>374743</v>
      </c>
      <c r="H81" s="20">
        <v>436563</v>
      </c>
      <c r="I81" s="20">
        <v>1183697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1183697</v>
      </c>
      <c r="W81" s="20">
        <v>1863468</v>
      </c>
      <c r="X81" s="20"/>
      <c r="Y81" s="19"/>
      <c r="Z81" s="22">
        <v>7452871</v>
      </c>
    </row>
    <row r="82" spans="1:26" ht="13.5" hidden="1">
      <c r="A82" s="38" t="s">
        <v>106</v>
      </c>
      <c r="B82" s="18"/>
      <c r="C82" s="18"/>
      <c r="D82" s="19">
        <v>4373293</v>
      </c>
      <c r="E82" s="20">
        <v>4373293</v>
      </c>
      <c r="F82" s="20">
        <v>221905</v>
      </c>
      <c r="G82" s="20">
        <v>239636</v>
      </c>
      <c r="H82" s="20">
        <v>274649</v>
      </c>
      <c r="I82" s="20">
        <v>736190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736190</v>
      </c>
      <c r="W82" s="20">
        <v>1093323</v>
      </c>
      <c r="X82" s="20"/>
      <c r="Y82" s="19"/>
      <c r="Z82" s="22">
        <v>4373293</v>
      </c>
    </row>
    <row r="83" spans="1:26" ht="13.5" hidden="1">
      <c r="A83" s="38" t="s">
        <v>107</v>
      </c>
      <c r="B83" s="18"/>
      <c r="C83" s="18"/>
      <c r="D83" s="19"/>
      <c r="E83" s="20"/>
      <c r="F83" s="20">
        <v>933561</v>
      </c>
      <c r="G83" s="20">
        <v>1110857</v>
      </c>
      <c r="H83" s="20">
        <v>970273</v>
      </c>
      <c r="I83" s="20">
        <v>3014691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3014691</v>
      </c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4778447</v>
      </c>
      <c r="E84" s="29">
        <v>4778447</v>
      </c>
      <c r="F84" s="29">
        <v>82196</v>
      </c>
      <c r="G84" s="29">
        <v>388102</v>
      </c>
      <c r="H84" s="29">
        <v>112390</v>
      </c>
      <c r="I84" s="29">
        <v>582688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582688</v>
      </c>
      <c r="W84" s="29">
        <v>1194612</v>
      </c>
      <c r="X84" s="29"/>
      <c r="Y84" s="28"/>
      <c r="Z84" s="30">
        <v>4778447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68812000</v>
      </c>
      <c r="E5" s="59">
        <v>68812000</v>
      </c>
      <c r="F5" s="59">
        <v>5251097</v>
      </c>
      <c r="G5" s="59">
        <v>5541982</v>
      </c>
      <c r="H5" s="59">
        <v>5053901</v>
      </c>
      <c r="I5" s="59">
        <v>15846980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15846980</v>
      </c>
      <c r="W5" s="59">
        <v>17202000</v>
      </c>
      <c r="X5" s="59">
        <v>-1355020</v>
      </c>
      <c r="Y5" s="60">
        <v>-7.88</v>
      </c>
      <c r="Z5" s="61">
        <v>68812000</v>
      </c>
    </row>
    <row r="6" spans="1:26" ht="13.5">
      <c r="A6" s="57" t="s">
        <v>32</v>
      </c>
      <c r="B6" s="18">
        <v>0</v>
      </c>
      <c r="C6" s="18">
        <v>0</v>
      </c>
      <c r="D6" s="58">
        <v>379896857</v>
      </c>
      <c r="E6" s="59">
        <v>379896857</v>
      </c>
      <c r="F6" s="59">
        <v>32287896</v>
      </c>
      <c r="G6" s="59">
        <v>32356532</v>
      </c>
      <c r="H6" s="59">
        <v>27558719</v>
      </c>
      <c r="I6" s="59">
        <v>92203147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92203147</v>
      </c>
      <c r="W6" s="59">
        <v>94968000</v>
      </c>
      <c r="X6" s="59">
        <v>-2764853</v>
      </c>
      <c r="Y6" s="60">
        <v>-2.91</v>
      </c>
      <c r="Z6" s="61">
        <v>379896857</v>
      </c>
    </row>
    <row r="7" spans="1:26" ht="13.5">
      <c r="A7" s="57" t="s">
        <v>33</v>
      </c>
      <c r="B7" s="18">
        <v>0</v>
      </c>
      <c r="C7" s="18">
        <v>0</v>
      </c>
      <c r="D7" s="58">
        <v>86000</v>
      </c>
      <c r="E7" s="59">
        <v>86000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21510</v>
      </c>
      <c r="X7" s="59">
        <v>-21510</v>
      </c>
      <c r="Y7" s="60">
        <v>-100</v>
      </c>
      <c r="Z7" s="61">
        <v>86000</v>
      </c>
    </row>
    <row r="8" spans="1:26" ht="13.5">
      <c r="A8" s="57" t="s">
        <v>34</v>
      </c>
      <c r="B8" s="18">
        <v>0</v>
      </c>
      <c r="C8" s="18">
        <v>0</v>
      </c>
      <c r="D8" s="58">
        <v>92011000</v>
      </c>
      <c r="E8" s="59">
        <v>92011000</v>
      </c>
      <c r="F8" s="59">
        <v>35933000</v>
      </c>
      <c r="G8" s="59">
        <v>0</v>
      </c>
      <c r="H8" s="59">
        <v>0</v>
      </c>
      <c r="I8" s="59">
        <v>35933000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35933000</v>
      </c>
      <c r="W8" s="59">
        <v>23002740</v>
      </c>
      <c r="X8" s="59">
        <v>12930260</v>
      </c>
      <c r="Y8" s="60">
        <v>56.21</v>
      </c>
      <c r="Z8" s="61">
        <v>92011000</v>
      </c>
    </row>
    <row r="9" spans="1:26" ht="13.5">
      <c r="A9" s="57" t="s">
        <v>35</v>
      </c>
      <c r="B9" s="18">
        <v>0</v>
      </c>
      <c r="C9" s="18">
        <v>0</v>
      </c>
      <c r="D9" s="58">
        <v>56036669</v>
      </c>
      <c r="E9" s="59">
        <v>56036669</v>
      </c>
      <c r="F9" s="59">
        <v>1669915</v>
      </c>
      <c r="G9" s="59">
        <v>4544473</v>
      </c>
      <c r="H9" s="59">
        <v>17746874</v>
      </c>
      <c r="I9" s="59">
        <v>23961262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23961262</v>
      </c>
      <c r="W9" s="59">
        <v>14009010</v>
      </c>
      <c r="X9" s="59">
        <v>9952252</v>
      </c>
      <c r="Y9" s="60">
        <v>71.04</v>
      </c>
      <c r="Z9" s="61">
        <v>56036669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596842526</v>
      </c>
      <c r="E10" s="65">
        <f t="shared" si="0"/>
        <v>596842526</v>
      </c>
      <c r="F10" s="65">
        <f t="shared" si="0"/>
        <v>75141908</v>
      </c>
      <c r="G10" s="65">
        <f t="shared" si="0"/>
        <v>42442987</v>
      </c>
      <c r="H10" s="65">
        <f t="shared" si="0"/>
        <v>50359494</v>
      </c>
      <c r="I10" s="65">
        <f t="shared" si="0"/>
        <v>167944389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167944389</v>
      </c>
      <c r="W10" s="65">
        <f t="shared" si="0"/>
        <v>149203260</v>
      </c>
      <c r="X10" s="65">
        <f t="shared" si="0"/>
        <v>18741129</v>
      </c>
      <c r="Y10" s="66">
        <f>+IF(W10&lt;&gt;0,(X10/W10)*100,0)</f>
        <v>12.560803966347653</v>
      </c>
      <c r="Z10" s="67">
        <f t="shared" si="0"/>
        <v>596842526</v>
      </c>
    </row>
    <row r="11" spans="1:26" ht="13.5">
      <c r="A11" s="57" t="s">
        <v>36</v>
      </c>
      <c r="B11" s="18">
        <v>0</v>
      </c>
      <c r="C11" s="18">
        <v>0</v>
      </c>
      <c r="D11" s="58">
        <v>142313686</v>
      </c>
      <c r="E11" s="59">
        <v>142313686</v>
      </c>
      <c r="F11" s="59">
        <v>13990839</v>
      </c>
      <c r="G11" s="59">
        <v>12214491</v>
      </c>
      <c r="H11" s="59">
        <v>15770162</v>
      </c>
      <c r="I11" s="59">
        <v>41975492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41975492</v>
      </c>
      <c r="W11" s="59">
        <v>35578500</v>
      </c>
      <c r="X11" s="59">
        <v>6396992</v>
      </c>
      <c r="Y11" s="60">
        <v>17.98</v>
      </c>
      <c r="Z11" s="61">
        <v>142313686</v>
      </c>
    </row>
    <row r="12" spans="1:26" ht="13.5">
      <c r="A12" s="57" t="s">
        <v>37</v>
      </c>
      <c r="B12" s="18">
        <v>0</v>
      </c>
      <c r="C12" s="18">
        <v>0</v>
      </c>
      <c r="D12" s="58">
        <v>10093112</v>
      </c>
      <c r="E12" s="59">
        <v>10093112</v>
      </c>
      <c r="F12" s="59">
        <v>870066</v>
      </c>
      <c r="G12" s="59">
        <v>798751</v>
      </c>
      <c r="H12" s="59">
        <v>1180447</v>
      </c>
      <c r="I12" s="59">
        <v>2849264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2849264</v>
      </c>
      <c r="W12" s="59">
        <v>2523240</v>
      </c>
      <c r="X12" s="59">
        <v>326024</v>
      </c>
      <c r="Y12" s="60">
        <v>12.92</v>
      </c>
      <c r="Z12" s="61">
        <v>10093112</v>
      </c>
    </row>
    <row r="13" spans="1:26" ht="13.5">
      <c r="A13" s="57" t="s">
        <v>96</v>
      </c>
      <c r="B13" s="18">
        <v>0</v>
      </c>
      <c r="C13" s="18">
        <v>0</v>
      </c>
      <c r="D13" s="58">
        <v>129214000</v>
      </c>
      <c r="E13" s="59">
        <v>129214000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32303490</v>
      </c>
      <c r="X13" s="59">
        <v>-32303490</v>
      </c>
      <c r="Y13" s="60">
        <v>-100</v>
      </c>
      <c r="Z13" s="61">
        <v>129214000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384801800</v>
      </c>
      <c r="E15" s="59">
        <v>384801800</v>
      </c>
      <c r="F15" s="59">
        <v>43560377</v>
      </c>
      <c r="G15" s="59">
        <v>52862597</v>
      </c>
      <c r="H15" s="59">
        <v>1065974</v>
      </c>
      <c r="I15" s="59">
        <v>97488948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97488948</v>
      </c>
      <c r="W15" s="59">
        <v>96200490</v>
      </c>
      <c r="X15" s="59">
        <v>1288458</v>
      </c>
      <c r="Y15" s="60">
        <v>1.34</v>
      </c>
      <c r="Z15" s="61">
        <v>384801800</v>
      </c>
    </row>
    <row r="16" spans="1:26" ht="13.5">
      <c r="A16" s="68" t="s">
        <v>40</v>
      </c>
      <c r="B16" s="18">
        <v>0</v>
      </c>
      <c r="C16" s="18">
        <v>0</v>
      </c>
      <c r="D16" s="58">
        <v>12759000</v>
      </c>
      <c r="E16" s="59">
        <v>12759000</v>
      </c>
      <c r="F16" s="59">
        <v>4765</v>
      </c>
      <c r="G16" s="59">
        <v>0</v>
      </c>
      <c r="H16" s="59">
        <v>0</v>
      </c>
      <c r="I16" s="59">
        <v>4765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4765</v>
      </c>
      <c r="W16" s="59">
        <v>3189750</v>
      </c>
      <c r="X16" s="59">
        <v>-3184985</v>
      </c>
      <c r="Y16" s="60">
        <v>-99.85</v>
      </c>
      <c r="Z16" s="61">
        <v>12759000</v>
      </c>
    </row>
    <row r="17" spans="1:26" ht="13.5">
      <c r="A17" s="57" t="s">
        <v>41</v>
      </c>
      <c r="B17" s="18">
        <v>0</v>
      </c>
      <c r="C17" s="18">
        <v>0</v>
      </c>
      <c r="D17" s="58">
        <v>246813402</v>
      </c>
      <c r="E17" s="59">
        <v>246813402</v>
      </c>
      <c r="F17" s="59">
        <v>3068786</v>
      </c>
      <c r="G17" s="59">
        <v>6268792</v>
      </c>
      <c r="H17" s="59">
        <v>15204187</v>
      </c>
      <c r="I17" s="59">
        <v>24541765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24541765</v>
      </c>
      <c r="W17" s="59">
        <v>61703280</v>
      </c>
      <c r="X17" s="59">
        <v>-37161515</v>
      </c>
      <c r="Y17" s="60">
        <v>-60.23</v>
      </c>
      <c r="Z17" s="61">
        <v>246813402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925995000</v>
      </c>
      <c r="E18" s="72">
        <f t="shared" si="1"/>
        <v>925995000</v>
      </c>
      <c r="F18" s="72">
        <f t="shared" si="1"/>
        <v>61494833</v>
      </c>
      <c r="G18" s="72">
        <f t="shared" si="1"/>
        <v>72144631</v>
      </c>
      <c r="H18" s="72">
        <f t="shared" si="1"/>
        <v>33220770</v>
      </c>
      <c r="I18" s="72">
        <f t="shared" si="1"/>
        <v>166860234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166860234</v>
      </c>
      <c r="W18" s="72">
        <f t="shared" si="1"/>
        <v>231498750</v>
      </c>
      <c r="X18" s="72">
        <f t="shared" si="1"/>
        <v>-64638516</v>
      </c>
      <c r="Y18" s="66">
        <f>+IF(W18&lt;&gt;0,(X18/W18)*100,0)</f>
        <v>-27.921755949006204</v>
      </c>
      <c r="Z18" s="73">
        <f t="shared" si="1"/>
        <v>925995000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-329152474</v>
      </c>
      <c r="E19" s="76">
        <f t="shared" si="2"/>
        <v>-329152474</v>
      </c>
      <c r="F19" s="76">
        <f t="shared" si="2"/>
        <v>13647075</v>
      </c>
      <c r="G19" s="76">
        <f t="shared" si="2"/>
        <v>-29701644</v>
      </c>
      <c r="H19" s="76">
        <f t="shared" si="2"/>
        <v>17138724</v>
      </c>
      <c r="I19" s="76">
        <f t="shared" si="2"/>
        <v>1084155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1084155</v>
      </c>
      <c r="W19" s="76">
        <f>IF(E10=E18,0,W10-W18)</f>
        <v>-82295490</v>
      </c>
      <c r="X19" s="76">
        <f t="shared" si="2"/>
        <v>83379645</v>
      </c>
      <c r="Y19" s="77">
        <f>+IF(W19&lt;&gt;0,(X19/W19)*100,0)</f>
        <v>-101.31739297013725</v>
      </c>
      <c r="Z19" s="78">
        <f t="shared" si="2"/>
        <v>-329152474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-329152474</v>
      </c>
      <c r="E22" s="87">
        <f t="shared" si="3"/>
        <v>-329152474</v>
      </c>
      <c r="F22" s="87">
        <f t="shared" si="3"/>
        <v>13647075</v>
      </c>
      <c r="G22" s="87">
        <f t="shared" si="3"/>
        <v>-29701644</v>
      </c>
      <c r="H22" s="87">
        <f t="shared" si="3"/>
        <v>17138724</v>
      </c>
      <c r="I22" s="87">
        <f t="shared" si="3"/>
        <v>1084155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1084155</v>
      </c>
      <c r="W22" s="87">
        <f t="shared" si="3"/>
        <v>-82295490</v>
      </c>
      <c r="X22" s="87">
        <f t="shared" si="3"/>
        <v>83379645</v>
      </c>
      <c r="Y22" s="88">
        <f>+IF(W22&lt;&gt;0,(X22/W22)*100,0)</f>
        <v>-101.31739297013725</v>
      </c>
      <c r="Z22" s="89">
        <f t="shared" si="3"/>
        <v>-329152474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-329152474</v>
      </c>
      <c r="E24" s="76">
        <f t="shared" si="4"/>
        <v>-329152474</v>
      </c>
      <c r="F24" s="76">
        <f t="shared" si="4"/>
        <v>13647075</v>
      </c>
      <c r="G24" s="76">
        <f t="shared" si="4"/>
        <v>-29701644</v>
      </c>
      <c r="H24" s="76">
        <f t="shared" si="4"/>
        <v>17138724</v>
      </c>
      <c r="I24" s="76">
        <f t="shared" si="4"/>
        <v>1084155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1084155</v>
      </c>
      <c r="W24" s="76">
        <f t="shared" si="4"/>
        <v>-82295490</v>
      </c>
      <c r="X24" s="76">
        <f t="shared" si="4"/>
        <v>83379645</v>
      </c>
      <c r="Y24" s="77">
        <f>+IF(W24&lt;&gt;0,(X24/W24)*100,0)</f>
        <v>-101.31739297013725</v>
      </c>
      <c r="Z24" s="78">
        <f t="shared" si="4"/>
        <v>-329152474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29678150</v>
      </c>
      <c r="C27" s="21">
        <v>0</v>
      </c>
      <c r="D27" s="98">
        <v>43613000</v>
      </c>
      <c r="E27" s="99">
        <v>43613000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10903250</v>
      </c>
      <c r="X27" s="99">
        <v>-10903250</v>
      </c>
      <c r="Y27" s="100">
        <v>-100</v>
      </c>
      <c r="Z27" s="101">
        <v>43613000</v>
      </c>
    </row>
    <row r="28" spans="1:26" ht="13.5">
      <c r="A28" s="102" t="s">
        <v>44</v>
      </c>
      <c r="B28" s="18">
        <v>28505150</v>
      </c>
      <c r="C28" s="18">
        <v>0</v>
      </c>
      <c r="D28" s="58">
        <v>43613000</v>
      </c>
      <c r="E28" s="59">
        <v>43613000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10903250</v>
      </c>
      <c r="X28" s="59">
        <v>-10903250</v>
      </c>
      <c r="Y28" s="60">
        <v>-100</v>
      </c>
      <c r="Z28" s="61">
        <v>43613000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1173000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29678150</v>
      </c>
      <c r="C32" s="21">
        <f>SUM(C28:C31)</f>
        <v>0</v>
      </c>
      <c r="D32" s="98">
        <f aca="true" t="shared" si="5" ref="D32:Z32">SUM(D28:D31)</f>
        <v>43613000</v>
      </c>
      <c r="E32" s="99">
        <f t="shared" si="5"/>
        <v>43613000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10903250</v>
      </c>
      <c r="X32" s="99">
        <f t="shared" si="5"/>
        <v>-10903250</v>
      </c>
      <c r="Y32" s="100">
        <f>+IF(W32&lt;&gt;0,(X32/W32)*100,0)</f>
        <v>-100</v>
      </c>
      <c r="Z32" s="101">
        <f t="shared" si="5"/>
        <v>43613000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203062200</v>
      </c>
      <c r="E35" s="59">
        <v>203062200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50765550</v>
      </c>
      <c r="X35" s="59">
        <v>-50765550</v>
      </c>
      <c r="Y35" s="60">
        <v>-100</v>
      </c>
      <c r="Z35" s="61">
        <v>203062200</v>
      </c>
    </row>
    <row r="36" spans="1:26" ht="13.5">
      <c r="A36" s="57" t="s">
        <v>53</v>
      </c>
      <c r="B36" s="18">
        <v>0</v>
      </c>
      <c r="C36" s="18">
        <v>0</v>
      </c>
      <c r="D36" s="58">
        <v>1764674782</v>
      </c>
      <c r="E36" s="59">
        <v>1764674782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441168696</v>
      </c>
      <c r="X36" s="59">
        <v>-441168696</v>
      </c>
      <c r="Y36" s="60">
        <v>-100</v>
      </c>
      <c r="Z36" s="61">
        <v>1764674782</v>
      </c>
    </row>
    <row r="37" spans="1:26" ht="13.5">
      <c r="A37" s="57" t="s">
        <v>54</v>
      </c>
      <c r="B37" s="18">
        <v>0</v>
      </c>
      <c r="C37" s="18">
        <v>0</v>
      </c>
      <c r="D37" s="58">
        <v>326511312</v>
      </c>
      <c r="E37" s="59">
        <v>326511312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81627828</v>
      </c>
      <c r="X37" s="59">
        <v>-81627828</v>
      </c>
      <c r="Y37" s="60">
        <v>-100</v>
      </c>
      <c r="Z37" s="61">
        <v>326511312</v>
      </c>
    </row>
    <row r="38" spans="1:26" ht="13.5">
      <c r="A38" s="57" t="s">
        <v>55</v>
      </c>
      <c r="B38" s="18">
        <v>0</v>
      </c>
      <c r="C38" s="18">
        <v>0</v>
      </c>
      <c r="D38" s="58">
        <v>111520000</v>
      </c>
      <c r="E38" s="59">
        <v>111520000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27880000</v>
      </c>
      <c r="X38" s="59">
        <v>-27880000</v>
      </c>
      <c r="Y38" s="60">
        <v>-100</v>
      </c>
      <c r="Z38" s="61">
        <v>111520000</v>
      </c>
    </row>
    <row r="39" spans="1:26" ht="13.5">
      <c r="A39" s="57" t="s">
        <v>56</v>
      </c>
      <c r="B39" s="18">
        <v>0</v>
      </c>
      <c r="C39" s="18">
        <v>0</v>
      </c>
      <c r="D39" s="58">
        <v>1529705670</v>
      </c>
      <c r="E39" s="59">
        <v>1529705670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382426418</v>
      </c>
      <c r="X39" s="59">
        <v>-382426418</v>
      </c>
      <c r="Y39" s="60">
        <v>-100</v>
      </c>
      <c r="Z39" s="61">
        <v>1529705670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-139057904</v>
      </c>
      <c r="E42" s="59">
        <v>-139057904</v>
      </c>
      <c r="F42" s="59">
        <v>19591005</v>
      </c>
      <c r="G42" s="59">
        <v>-49199324</v>
      </c>
      <c r="H42" s="59">
        <v>-1352589</v>
      </c>
      <c r="I42" s="59">
        <v>-30960908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-30960908</v>
      </c>
      <c r="W42" s="59">
        <v>-15430994</v>
      </c>
      <c r="X42" s="59">
        <v>-15529914</v>
      </c>
      <c r="Y42" s="60">
        <v>100.64</v>
      </c>
      <c r="Z42" s="61">
        <v>-139057904</v>
      </c>
    </row>
    <row r="43" spans="1:26" ht="13.5">
      <c r="A43" s="57" t="s">
        <v>59</v>
      </c>
      <c r="B43" s="18">
        <v>0</v>
      </c>
      <c r="C43" s="18">
        <v>0</v>
      </c>
      <c r="D43" s="58">
        <v>-43696191</v>
      </c>
      <c r="E43" s="59">
        <v>-43696191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-13077397</v>
      </c>
      <c r="X43" s="59">
        <v>13077397</v>
      </c>
      <c r="Y43" s="60">
        <v>-100</v>
      </c>
      <c r="Z43" s="61">
        <v>-43696191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-148824095</v>
      </c>
      <c r="E45" s="99">
        <v>-148824095</v>
      </c>
      <c r="F45" s="99">
        <v>24916071</v>
      </c>
      <c r="G45" s="99">
        <v>-24283253</v>
      </c>
      <c r="H45" s="99">
        <v>-25635842</v>
      </c>
      <c r="I45" s="99">
        <v>-25635842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-25635842</v>
      </c>
      <c r="W45" s="99">
        <v>5421609</v>
      </c>
      <c r="X45" s="99">
        <v>-31057451</v>
      </c>
      <c r="Y45" s="100">
        <v>-572.85</v>
      </c>
      <c r="Z45" s="101">
        <v>-148824095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38429509</v>
      </c>
      <c r="C49" s="51">
        <v>0</v>
      </c>
      <c r="D49" s="128">
        <v>18303992</v>
      </c>
      <c r="E49" s="53">
        <v>14506401</v>
      </c>
      <c r="F49" s="53">
        <v>0</v>
      </c>
      <c r="G49" s="53">
        <v>0</v>
      </c>
      <c r="H49" s="53">
        <v>0</v>
      </c>
      <c r="I49" s="53">
        <v>16425348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11844426</v>
      </c>
      <c r="W49" s="53">
        <v>515071250</v>
      </c>
      <c r="X49" s="53">
        <v>0</v>
      </c>
      <c r="Y49" s="53">
        <v>0</v>
      </c>
      <c r="Z49" s="129">
        <v>614580926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48815340</v>
      </c>
      <c r="C51" s="51">
        <v>0</v>
      </c>
      <c r="D51" s="128">
        <v>54162526</v>
      </c>
      <c r="E51" s="53">
        <v>7364753</v>
      </c>
      <c r="F51" s="53">
        <v>0</v>
      </c>
      <c r="G51" s="53">
        <v>0</v>
      </c>
      <c r="H51" s="53">
        <v>0</v>
      </c>
      <c r="I51" s="53">
        <v>22525111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6014232</v>
      </c>
      <c r="W51" s="53">
        <v>8892013</v>
      </c>
      <c r="X51" s="53">
        <v>4917034</v>
      </c>
      <c r="Y51" s="53">
        <v>450731990</v>
      </c>
      <c r="Z51" s="129">
        <v>603422999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66.96418088846666</v>
      </c>
      <c r="E58" s="7">
        <f t="shared" si="6"/>
        <v>66.96418088846666</v>
      </c>
      <c r="F58" s="7">
        <f t="shared" si="6"/>
        <v>53.49878458380597</v>
      </c>
      <c r="G58" s="7">
        <f t="shared" si="6"/>
        <v>57.60531541341166</v>
      </c>
      <c r="H58" s="7">
        <f t="shared" si="6"/>
        <v>80.65547823494764</v>
      </c>
      <c r="I58" s="7">
        <f t="shared" si="6"/>
        <v>63.68216068843241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63.68216068843241</v>
      </c>
      <c r="W58" s="7">
        <f t="shared" si="6"/>
        <v>67.00413017623526</v>
      </c>
      <c r="X58" s="7">
        <f t="shared" si="6"/>
        <v>0</v>
      </c>
      <c r="Y58" s="7">
        <f t="shared" si="6"/>
        <v>0</v>
      </c>
      <c r="Z58" s="8">
        <f t="shared" si="6"/>
        <v>66.96418088846666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66.74924141138173</v>
      </c>
      <c r="E59" s="10">
        <f t="shared" si="7"/>
        <v>66.74924141138173</v>
      </c>
      <c r="F59" s="10">
        <f t="shared" si="7"/>
        <v>37.44215732446001</v>
      </c>
      <c r="G59" s="10">
        <f t="shared" si="7"/>
        <v>42.68714694490166</v>
      </c>
      <c r="H59" s="10">
        <f t="shared" si="7"/>
        <v>63.0825376278641</v>
      </c>
      <c r="I59" s="10">
        <f t="shared" si="7"/>
        <v>47.453628388500526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47.453628388500526</v>
      </c>
      <c r="W59" s="10">
        <f t="shared" si="7"/>
        <v>67.00383676316707</v>
      </c>
      <c r="X59" s="10">
        <f t="shared" si="7"/>
        <v>0</v>
      </c>
      <c r="Y59" s="10">
        <f t="shared" si="7"/>
        <v>0</v>
      </c>
      <c r="Z59" s="11">
        <f t="shared" si="7"/>
        <v>66.74924141138173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66.99999889706906</v>
      </c>
      <c r="E60" s="13">
        <f t="shared" si="7"/>
        <v>66.99999889706906</v>
      </c>
      <c r="F60" s="13">
        <f t="shared" si="7"/>
        <v>55.49279829196675</v>
      </c>
      <c r="G60" s="13">
        <f t="shared" si="7"/>
        <v>59.20817781089765</v>
      </c>
      <c r="H60" s="13">
        <f t="shared" si="7"/>
        <v>92.05872377449764</v>
      </c>
      <c r="I60" s="13">
        <f t="shared" si="7"/>
        <v>67.72586081036908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67.72586081036908</v>
      </c>
      <c r="W60" s="13">
        <f t="shared" si="7"/>
        <v>67.0044172773987</v>
      </c>
      <c r="X60" s="13">
        <f t="shared" si="7"/>
        <v>0</v>
      </c>
      <c r="Y60" s="13">
        <f t="shared" si="7"/>
        <v>0</v>
      </c>
      <c r="Z60" s="14">
        <f t="shared" si="7"/>
        <v>66.99999889706906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66.99985878384834</v>
      </c>
      <c r="E61" s="13">
        <f t="shared" si="7"/>
        <v>66.99985878384834</v>
      </c>
      <c r="F61" s="13">
        <f t="shared" si="7"/>
        <v>59.93179821388524</v>
      </c>
      <c r="G61" s="13">
        <f t="shared" si="7"/>
        <v>63.560915419631726</v>
      </c>
      <c r="H61" s="13">
        <f t="shared" si="7"/>
        <v>113.84288766076298</v>
      </c>
      <c r="I61" s="13">
        <f t="shared" si="7"/>
        <v>76.2702697936618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76.2702697936618</v>
      </c>
      <c r="W61" s="13">
        <f t="shared" si="7"/>
        <v>67.0004268259423</v>
      </c>
      <c r="X61" s="13">
        <f t="shared" si="7"/>
        <v>0</v>
      </c>
      <c r="Y61" s="13">
        <f t="shared" si="7"/>
        <v>0</v>
      </c>
      <c r="Z61" s="14">
        <f t="shared" si="7"/>
        <v>66.99985878384834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67.00036355829275</v>
      </c>
      <c r="E62" s="13">
        <f t="shared" si="7"/>
        <v>67.00036355829275</v>
      </c>
      <c r="F62" s="13">
        <f t="shared" si="7"/>
        <v>42.759145110723765</v>
      </c>
      <c r="G62" s="13">
        <f t="shared" si="7"/>
        <v>48.15325759234971</v>
      </c>
      <c r="H62" s="13">
        <f t="shared" si="7"/>
        <v>43.62802323727141</v>
      </c>
      <c r="I62" s="13">
        <f t="shared" si="7"/>
        <v>44.785358077710455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44.785358077710455</v>
      </c>
      <c r="W62" s="13">
        <f t="shared" si="7"/>
        <v>67.01277955271566</v>
      </c>
      <c r="X62" s="13">
        <f t="shared" si="7"/>
        <v>0</v>
      </c>
      <c r="Y62" s="13">
        <f t="shared" si="7"/>
        <v>0</v>
      </c>
      <c r="Z62" s="14">
        <f t="shared" si="7"/>
        <v>67.00036355829275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67.00087546483259</v>
      </c>
      <c r="E63" s="13">
        <f t="shared" si="7"/>
        <v>67.00087546483259</v>
      </c>
      <c r="F63" s="13">
        <f t="shared" si="7"/>
        <v>34.51291905656877</v>
      </c>
      <c r="G63" s="13">
        <f t="shared" si="7"/>
        <v>46.49059473568086</v>
      </c>
      <c r="H63" s="13">
        <f t="shared" si="7"/>
        <v>55.01610479601175</v>
      </c>
      <c r="I63" s="13">
        <f t="shared" si="7"/>
        <v>45.12862867553552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45.12862867553552</v>
      </c>
      <c r="W63" s="13">
        <f t="shared" si="7"/>
        <v>67.03394543546695</v>
      </c>
      <c r="X63" s="13">
        <f t="shared" si="7"/>
        <v>0</v>
      </c>
      <c r="Y63" s="13">
        <f t="shared" si="7"/>
        <v>0</v>
      </c>
      <c r="Z63" s="14">
        <f t="shared" si="7"/>
        <v>67.00087546483259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67.00021661011634</v>
      </c>
      <c r="E64" s="13">
        <f t="shared" si="7"/>
        <v>67.00021661011634</v>
      </c>
      <c r="F64" s="13">
        <f t="shared" si="7"/>
        <v>54.13654946161832</v>
      </c>
      <c r="G64" s="13">
        <f t="shared" si="7"/>
        <v>41.18879450121083</v>
      </c>
      <c r="H64" s="13">
        <f t="shared" si="7"/>
        <v>48.58225815486305</v>
      </c>
      <c r="I64" s="13">
        <f t="shared" si="7"/>
        <v>48.01353147869812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48.01353147869812</v>
      </c>
      <c r="W64" s="13">
        <f t="shared" si="7"/>
        <v>67.01026677445434</v>
      </c>
      <c r="X64" s="13">
        <f t="shared" si="7"/>
        <v>0</v>
      </c>
      <c r="Y64" s="13">
        <f t="shared" si="7"/>
        <v>0</v>
      </c>
      <c r="Z64" s="14">
        <f t="shared" si="7"/>
        <v>67.00021661011634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67.00085131861412</v>
      </c>
      <c r="E66" s="16">
        <f t="shared" si="7"/>
        <v>67.00085131861412</v>
      </c>
      <c r="F66" s="16">
        <f t="shared" si="7"/>
        <v>0</v>
      </c>
      <c r="G66" s="16">
        <f t="shared" si="7"/>
        <v>2549.3692382338672</v>
      </c>
      <c r="H66" s="16">
        <f t="shared" si="7"/>
        <v>15.916523087525844</v>
      </c>
      <c r="I66" s="16">
        <f t="shared" si="7"/>
        <v>30.58447976202126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30.58447976202126</v>
      </c>
      <c r="W66" s="16">
        <f t="shared" si="7"/>
        <v>67.00137597619933</v>
      </c>
      <c r="X66" s="16">
        <f t="shared" si="7"/>
        <v>0</v>
      </c>
      <c r="Y66" s="16">
        <f t="shared" si="7"/>
        <v>0</v>
      </c>
      <c r="Z66" s="17">
        <f t="shared" si="7"/>
        <v>67.00085131861412</v>
      </c>
    </row>
    <row r="67" spans="1:26" ht="13.5" hidden="1">
      <c r="A67" s="40" t="s">
        <v>109</v>
      </c>
      <c r="B67" s="23"/>
      <c r="C67" s="23"/>
      <c r="D67" s="24">
        <v>480976447</v>
      </c>
      <c r="E67" s="25">
        <v>480976447</v>
      </c>
      <c r="F67" s="25">
        <v>37538993</v>
      </c>
      <c r="G67" s="25">
        <v>37910880</v>
      </c>
      <c r="H67" s="25">
        <v>36095020</v>
      </c>
      <c r="I67" s="25">
        <v>111544893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111544893</v>
      </c>
      <c r="W67" s="25">
        <v>120237000</v>
      </c>
      <c r="X67" s="25"/>
      <c r="Y67" s="24"/>
      <c r="Z67" s="26">
        <v>480976447</v>
      </c>
    </row>
    <row r="68" spans="1:26" ht="13.5" hidden="1">
      <c r="A68" s="36" t="s">
        <v>31</v>
      </c>
      <c r="B68" s="18"/>
      <c r="C68" s="18"/>
      <c r="D68" s="19">
        <v>68812000</v>
      </c>
      <c r="E68" s="20">
        <v>68812000</v>
      </c>
      <c r="F68" s="20">
        <v>5251097</v>
      </c>
      <c r="G68" s="20">
        <v>5541982</v>
      </c>
      <c r="H68" s="20">
        <v>5053901</v>
      </c>
      <c r="I68" s="20">
        <v>15846980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15846980</v>
      </c>
      <c r="W68" s="20">
        <v>17202000</v>
      </c>
      <c r="X68" s="20"/>
      <c r="Y68" s="19"/>
      <c r="Z68" s="22">
        <v>68812000</v>
      </c>
    </row>
    <row r="69" spans="1:26" ht="13.5" hidden="1">
      <c r="A69" s="37" t="s">
        <v>32</v>
      </c>
      <c r="B69" s="18"/>
      <c r="C69" s="18"/>
      <c r="D69" s="19">
        <v>379896857</v>
      </c>
      <c r="E69" s="20">
        <v>379896857</v>
      </c>
      <c r="F69" s="20">
        <v>32287896</v>
      </c>
      <c r="G69" s="20">
        <v>32356532</v>
      </c>
      <c r="H69" s="20">
        <v>27558719</v>
      </c>
      <c r="I69" s="20">
        <v>92203147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92203147</v>
      </c>
      <c r="W69" s="20">
        <v>94968000</v>
      </c>
      <c r="X69" s="20"/>
      <c r="Y69" s="19"/>
      <c r="Z69" s="22">
        <v>379896857</v>
      </c>
    </row>
    <row r="70" spans="1:26" ht="13.5" hidden="1">
      <c r="A70" s="38" t="s">
        <v>103</v>
      </c>
      <c r="B70" s="18"/>
      <c r="C70" s="18"/>
      <c r="D70" s="19">
        <v>293330469</v>
      </c>
      <c r="E70" s="20">
        <v>293330469</v>
      </c>
      <c r="F70" s="20">
        <v>24024884</v>
      </c>
      <c r="G70" s="20">
        <v>24072501</v>
      </c>
      <c r="H70" s="20">
        <v>18590023</v>
      </c>
      <c r="I70" s="20">
        <v>66687408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66687408</v>
      </c>
      <c r="W70" s="20">
        <v>73332000</v>
      </c>
      <c r="X70" s="20"/>
      <c r="Y70" s="19"/>
      <c r="Z70" s="22">
        <v>293330469</v>
      </c>
    </row>
    <row r="71" spans="1:26" ht="13.5" hidden="1">
      <c r="A71" s="38" t="s">
        <v>104</v>
      </c>
      <c r="B71" s="18"/>
      <c r="C71" s="18"/>
      <c r="D71" s="19">
        <v>48836735</v>
      </c>
      <c r="E71" s="20">
        <v>48836735</v>
      </c>
      <c r="F71" s="20">
        <v>4706668</v>
      </c>
      <c r="G71" s="20">
        <v>4766772</v>
      </c>
      <c r="H71" s="20">
        <v>5631298</v>
      </c>
      <c r="I71" s="20">
        <v>15104738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15104738</v>
      </c>
      <c r="W71" s="20">
        <v>12207000</v>
      </c>
      <c r="X71" s="20"/>
      <c r="Y71" s="19"/>
      <c r="Z71" s="22">
        <v>48836735</v>
      </c>
    </row>
    <row r="72" spans="1:26" ht="13.5" hidden="1">
      <c r="A72" s="38" t="s">
        <v>105</v>
      </c>
      <c r="B72" s="18"/>
      <c r="C72" s="18"/>
      <c r="D72" s="19">
        <v>22882701</v>
      </c>
      <c r="E72" s="20">
        <v>22882701</v>
      </c>
      <c r="F72" s="20">
        <v>2134676</v>
      </c>
      <c r="G72" s="20">
        <v>2130190</v>
      </c>
      <c r="H72" s="20">
        <v>1998473</v>
      </c>
      <c r="I72" s="20">
        <v>6263339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6263339</v>
      </c>
      <c r="W72" s="20">
        <v>5718000</v>
      </c>
      <c r="X72" s="20"/>
      <c r="Y72" s="19"/>
      <c r="Z72" s="22">
        <v>22882701</v>
      </c>
    </row>
    <row r="73" spans="1:26" ht="13.5" hidden="1">
      <c r="A73" s="38" t="s">
        <v>106</v>
      </c>
      <c r="B73" s="18"/>
      <c r="C73" s="18"/>
      <c r="D73" s="19">
        <v>14846952</v>
      </c>
      <c r="E73" s="20">
        <v>14846952</v>
      </c>
      <c r="F73" s="20">
        <v>1421668</v>
      </c>
      <c r="G73" s="20">
        <v>1387069</v>
      </c>
      <c r="H73" s="20">
        <v>1338925</v>
      </c>
      <c r="I73" s="20">
        <v>4147662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4147662</v>
      </c>
      <c r="W73" s="20">
        <v>3711000</v>
      </c>
      <c r="X73" s="20"/>
      <c r="Y73" s="19"/>
      <c r="Z73" s="22">
        <v>14846952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32267590</v>
      </c>
      <c r="E75" s="29">
        <v>32267590</v>
      </c>
      <c r="F75" s="29"/>
      <c r="G75" s="29">
        <v>12366</v>
      </c>
      <c r="H75" s="29">
        <v>3482400</v>
      </c>
      <c r="I75" s="29">
        <v>3494766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3494766</v>
      </c>
      <c r="W75" s="29">
        <v>8067000</v>
      </c>
      <c r="X75" s="29"/>
      <c r="Y75" s="28"/>
      <c r="Z75" s="30">
        <v>32267590</v>
      </c>
    </row>
    <row r="76" spans="1:26" ht="13.5" hidden="1">
      <c r="A76" s="41" t="s">
        <v>110</v>
      </c>
      <c r="B76" s="31"/>
      <c r="C76" s="31"/>
      <c r="D76" s="32">
        <v>322081938</v>
      </c>
      <c r="E76" s="33">
        <v>322081938</v>
      </c>
      <c r="F76" s="33">
        <v>20082905</v>
      </c>
      <c r="G76" s="33">
        <v>21838682</v>
      </c>
      <c r="H76" s="33">
        <v>29112611</v>
      </c>
      <c r="I76" s="33">
        <v>71034198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71034198</v>
      </c>
      <c r="W76" s="33">
        <v>80563756</v>
      </c>
      <c r="X76" s="33"/>
      <c r="Y76" s="32"/>
      <c r="Z76" s="34">
        <v>322081938</v>
      </c>
    </row>
    <row r="77" spans="1:26" ht="13.5" hidden="1">
      <c r="A77" s="36" t="s">
        <v>31</v>
      </c>
      <c r="B77" s="18"/>
      <c r="C77" s="18"/>
      <c r="D77" s="19">
        <v>45931488</v>
      </c>
      <c r="E77" s="20">
        <v>45931488</v>
      </c>
      <c r="F77" s="20">
        <v>1966124</v>
      </c>
      <c r="G77" s="20">
        <v>2365714</v>
      </c>
      <c r="H77" s="20">
        <v>3188129</v>
      </c>
      <c r="I77" s="20">
        <v>7519967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7519967</v>
      </c>
      <c r="W77" s="20">
        <v>11526000</v>
      </c>
      <c r="X77" s="20"/>
      <c r="Y77" s="19"/>
      <c r="Z77" s="22">
        <v>45931488</v>
      </c>
    </row>
    <row r="78" spans="1:26" ht="13.5" hidden="1">
      <c r="A78" s="37" t="s">
        <v>32</v>
      </c>
      <c r="B78" s="18"/>
      <c r="C78" s="18"/>
      <c r="D78" s="19">
        <v>254530890</v>
      </c>
      <c r="E78" s="20">
        <v>254530890</v>
      </c>
      <c r="F78" s="20">
        <v>17917457</v>
      </c>
      <c r="G78" s="20">
        <v>19157713</v>
      </c>
      <c r="H78" s="20">
        <v>25370205</v>
      </c>
      <c r="I78" s="20">
        <v>62445375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62445375</v>
      </c>
      <c r="W78" s="20">
        <v>63632755</v>
      </c>
      <c r="X78" s="20"/>
      <c r="Y78" s="19"/>
      <c r="Z78" s="22">
        <v>254530890</v>
      </c>
    </row>
    <row r="79" spans="1:26" ht="13.5" hidden="1">
      <c r="A79" s="38" t="s">
        <v>103</v>
      </c>
      <c r="B79" s="18"/>
      <c r="C79" s="18"/>
      <c r="D79" s="19">
        <v>196531000</v>
      </c>
      <c r="E79" s="20">
        <v>196531000</v>
      </c>
      <c r="F79" s="20">
        <v>14398545</v>
      </c>
      <c r="G79" s="20">
        <v>15300702</v>
      </c>
      <c r="H79" s="20">
        <v>21163419</v>
      </c>
      <c r="I79" s="20">
        <v>50862666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50862666</v>
      </c>
      <c r="W79" s="20">
        <v>49132753</v>
      </c>
      <c r="X79" s="20"/>
      <c r="Y79" s="19"/>
      <c r="Z79" s="22">
        <v>196531000</v>
      </c>
    </row>
    <row r="80" spans="1:26" ht="13.5" hidden="1">
      <c r="A80" s="38" t="s">
        <v>104</v>
      </c>
      <c r="B80" s="18"/>
      <c r="C80" s="18"/>
      <c r="D80" s="19">
        <v>32720790</v>
      </c>
      <c r="E80" s="20">
        <v>32720790</v>
      </c>
      <c r="F80" s="20">
        <v>2012531</v>
      </c>
      <c r="G80" s="20">
        <v>2295356</v>
      </c>
      <c r="H80" s="20">
        <v>2456824</v>
      </c>
      <c r="I80" s="20">
        <v>6764711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6764711</v>
      </c>
      <c r="W80" s="20">
        <v>8180250</v>
      </c>
      <c r="X80" s="20"/>
      <c r="Y80" s="19"/>
      <c r="Z80" s="22">
        <v>32720790</v>
      </c>
    </row>
    <row r="81" spans="1:26" ht="13.5" hidden="1">
      <c r="A81" s="38" t="s">
        <v>105</v>
      </c>
      <c r="B81" s="18"/>
      <c r="C81" s="18"/>
      <c r="D81" s="19">
        <v>15331610</v>
      </c>
      <c r="E81" s="20">
        <v>15331610</v>
      </c>
      <c r="F81" s="20">
        <v>736739</v>
      </c>
      <c r="G81" s="20">
        <v>990338</v>
      </c>
      <c r="H81" s="20">
        <v>1099482</v>
      </c>
      <c r="I81" s="20">
        <v>2826559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2826559</v>
      </c>
      <c r="W81" s="20">
        <v>3833001</v>
      </c>
      <c r="X81" s="20"/>
      <c r="Y81" s="19"/>
      <c r="Z81" s="22">
        <v>15331610</v>
      </c>
    </row>
    <row r="82" spans="1:26" ht="13.5" hidden="1">
      <c r="A82" s="38" t="s">
        <v>106</v>
      </c>
      <c r="B82" s="18"/>
      <c r="C82" s="18"/>
      <c r="D82" s="19">
        <v>9947490</v>
      </c>
      <c r="E82" s="20">
        <v>9947490</v>
      </c>
      <c r="F82" s="20">
        <v>769642</v>
      </c>
      <c r="G82" s="20">
        <v>571317</v>
      </c>
      <c r="H82" s="20">
        <v>650480</v>
      </c>
      <c r="I82" s="20">
        <v>1991439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1991439</v>
      </c>
      <c r="W82" s="20">
        <v>2486751</v>
      </c>
      <c r="X82" s="20"/>
      <c r="Y82" s="19"/>
      <c r="Z82" s="22">
        <v>9947490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21619560</v>
      </c>
      <c r="E84" s="29">
        <v>21619560</v>
      </c>
      <c r="F84" s="29">
        <v>199324</v>
      </c>
      <c r="G84" s="29">
        <v>315255</v>
      </c>
      <c r="H84" s="29">
        <v>554277</v>
      </c>
      <c r="I84" s="29">
        <v>1068856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1068856</v>
      </c>
      <c r="W84" s="29">
        <v>5405001</v>
      </c>
      <c r="X84" s="29"/>
      <c r="Y84" s="28"/>
      <c r="Z84" s="30">
        <v>21619560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14923999</v>
      </c>
      <c r="E5" s="59">
        <v>14923999</v>
      </c>
      <c r="F5" s="59">
        <v>0</v>
      </c>
      <c r="G5" s="59">
        <v>880739</v>
      </c>
      <c r="H5" s="59">
        <v>889867</v>
      </c>
      <c r="I5" s="59">
        <v>1770606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1770606</v>
      </c>
      <c r="W5" s="59">
        <v>3731001</v>
      </c>
      <c r="X5" s="59">
        <v>-1960395</v>
      </c>
      <c r="Y5" s="60">
        <v>-52.54</v>
      </c>
      <c r="Z5" s="61">
        <v>14923999</v>
      </c>
    </row>
    <row r="6" spans="1:26" ht="13.5">
      <c r="A6" s="57" t="s">
        <v>32</v>
      </c>
      <c r="B6" s="18">
        <v>0</v>
      </c>
      <c r="C6" s="18">
        <v>0</v>
      </c>
      <c r="D6" s="58">
        <v>83539467</v>
      </c>
      <c r="E6" s="59">
        <v>83539467</v>
      </c>
      <c r="F6" s="59">
        <v>0</v>
      </c>
      <c r="G6" s="59">
        <v>7528267</v>
      </c>
      <c r="H6" s="59">
        <v>6105967</v>
      </c>
      <c r="I6" s="59">
        <v>13634234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13634234</v>
      </c>
      <c r="W6" s="59">
        <v>20884869</v>
      </c>
      <c r="X6" s="59">
        <v>-7250635</v>
      </c>
      <c r="Y6" s="60">
        <v>-34.72</v>
      </c>
      <c r="Z6" s="61">
        <v>83539467</v>
      </c>
    </row>
    <row r="7" spans="1:26" ht="13.5">
      <c r="A7" s="57" t="s">
        <v>33</v>
      </c>
      <c r="B7" s="18">
        <v>0</v>
      </c>
      <c r="C7" s="18">
        <v>0</v>
      </c>
      <c r="D7" s="58">
        <v>1036752</v>
      </c>
      <c r="E7" s="59">
        <v>1036752</v>
      </c>
      <c r="F7" s="59">
        <v>0</v>
      </c>
      <c r="G7" s="59">
        <v>9836</v>
      </c>
      <c r="H7" s="59">
        <v>0</v>
      </c>
      <c r="I7" s="59">
        <v>9836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9836</v>
      </c>
      <c r="W7" s="59">
        <v>259188</v>
      </c>
      <c r="X7" s="59">
        <v>-249352</v>
      </c>
      <c r="Y7" s="60">
        <v>-96.21</v>
      </c>
      <c r="Z7" s="61">
        <v>1036752</v>
      </c>
    </row>
    <row r="8" spans="1:26" ht="13.5">
      <c r="A8" s="57" t="s">
        <v>34</v>
      </c>
      <c r="B8" s="18">
        <v>0</v>
      </c>
      <c r="C8" s="18">
        <v>0</v>
      </c>
      <c r="D8" s="58">
        <v>59878145</v>
      </c>
      <c r="E8" s="59">
        <v>59878145</v>
      </c>
      <c r="F8" s="59">
        <v>0</v>
      </c>
      <c r="G8" s="59">
        <v>2203000</v>
      </c>
      <c r="H8" s="59">
        <v>0</v>
      </c>
      <c r="I8" s="59">
        <v>2203000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2203000</v>
      </c>
      <c r="W8" s="59">
        <v>19959317</v>
      </c>
      <c r="X8" s="59">
        <v>-17756317</v>
      </c>
      <c r="Y8" s="60">
        <v>-88.96</v>
      </c>
      <c r="Z8" s="61">
        <v>59878145</v>
      </c>
    </row>
    <row r="9" spans="1:26" ht="13.5">
      <c r="A9" s="57" t="s">
        <v>35</v>
      </c>
      <c r="B9" s="18">
        <v>0</v>
      </c>
      <c r="C9" s="18">
        <v>0</v>
      </c>
      <c r="D9" s="58">
        <v>22905389</v>
      </c>
      <c r="E9" s="59">
        <v>22905389</v>
      </c>
      <c r="F9" s="59">
        <v>0</v>
      </c>
      <c r="G9" s="59">
        <v>1972279</v>
      </c>
      <c r="H9" s="59">
        <v>1876033</v>
      </c>
      <c r="I9" s="59">
        <v>3848312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3848312</v>
      </c>
      <c r="W9" s="59">
        <v>5726397</v>
      </c>
      <c r="X9" s="59">
        <v>-1878085</v>
      </c>
      <c r="Y9" s="60">
        <v>-32.8</v>
      </c>
      <c r="Z9" s="61">
        <v>22905389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182283752</v>
      </c>
      <c r="E10" s="65">
        <f t="shared" si="0"/>
        <v>182283752</v>
      </c>
      <c r="F10" s="65">
        <f t="shared" si="0"/>
        <v>0</v>
      </c>
      <c r="G10" s="65">
        <f t="shared" si="0"/>
        <v>12594121</v>
      </c>
      <c r="H10" s="65">
        <f t="shared" si="0"/>
        <v>8871867</v>
      </c>
      <c r="I10" s="65">
        <f t="shared" si="0"/>
        <v>21465988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21465988</v>
      </c>
      <c r="W10" s="65">
        <f t="shared" si="0"/>
        <v>50560772</v>
      </c>
      <c r="X10" s="65">
        <f t="shared" si="0"/>
        <v>-29094784</v>
      </c>
      <c r="Y10" s="66">
        <f>+IF(W10&lt;&gt;0,(X10/W10)*100,0)</f>
        <v>-57.54418464971223</v>
      </c>
      <c r="Z10" s="67">
        <f t="shared" si="0"/>
        <v>182283752</v>
      </c>
    </row>
    <row r="11" spans="1:26" ht="13.5">
      <c r="A11" s="57" t="s">
        <v>36</v>
      </c>
      <c r="B11" s="18">
        <v>0</v>
      </c>
      <c r="C11" s="18">
        <v>0</v>
      </c>
      <c r="D11" s="58">
        <v>48388076</v>
      </c>
      <c r="E11" s="59">
        <v>48388076</v>
      </c>
      <c r="F11" s="59">
        <v>0</v>
      </c>
      <c r="G11" s="59">
        <v>4642498</v>
      </c>
      <c r="H11" s="59">
        <v>42775</v>
      </c>
      <c r="I11" s="59">
        <v>4685273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4685273</v>
      </c>
      <c r="W11" s="59">
        <v>12097020</v>
      </c>
      <c r="X11" s="59">
        <v>-7411747</v>
      </c>
      <c r="Y11" s="60">
        <v>-61.27</v>
      </c>
      <c r="Z11" s="61">
        <v>48388076</v>
      </c>
    </row>
    <row r="12" spans="1:26" ht="13.5">
      <c r="A12" s="57" t="s">
        <v>37</v>
      </c>
      <c r="B12" s="18">
        <v>0</v>
      </c>
      <c r="C12" s="18">
        <v>0</v>
      </c>
      <c r="D12" s="58">
        <v>5106913</v>
      </c>
      <c r="E12" s="59">
        <v>5106913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1276728</v>
      </c>
      <c r="X12" s="59">
        <v>-1276728</v>
      </c>
      <c r="Y12" s="60">
        <v>-100</v>
      </c>
      <c r="Z12" s="61">
        <v>5106913</v>
      </c>
    </row>
    <row r="13" spans="1:26" ht="13.5">
      <c r="A13" s="57" t="s">
        <v>96</v>
      </c>
      <c r="B13" s="18">
        <v>0</v>
      </c>
      <c r="C13" s="18">
        <v>0</v>
      </c>
      <c r="D13" s="58">
        <v>28000000</v>
      </c>
      <c r="E13" s="59">
        <v>28000000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6999999</v>
      </c>
      <c r="X13" s="59">
        <v>-6999999</v>
      </c>
      <c r="Y13" s="60">
        <v>-100</v>
      </c>
      <c r="Z13" s="61">
        <v>28000000</v>
      </c>
    </row>
    <row r="14" spans="1:26" ht="13.5">
      <c r="A14" s="57" t="s">
        <v>38</v>
      </c>
      <c r="B14" s="18">
        <v>0</v>
      </c>
      <c r="C14" s="18">
        <v>0</v>
      </c>
      <c r="D14" s="58">
        <v>173638</v>
      </c>
      <c r="E14" s="59">
        <v>173638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43410</v>
      </c>
      <c r="X14" s="59">
        <v>-43410</v>
      </c>
      <c r="Y14" s="60">
        <v>-100</v>
      </c>
      <c r="Z14" s="61">
        <v>173638</v>
      </c>
    </row>
    <row r="15" spans="1:26" ht="13.5">
      <c r="A15" s="57" t="s">
        <v>39</v>
      </c>
      <c r="B15" s="18">
        <v>0</v>
      </c>
      <c r="C15" s="18">
        <v>0</v>
      </c>
      <c r="D15" s="58">
        <v>45882619</v>
      </c>
      <c r="E15" s="59">
        <v>45882619</v>
      </c>
      <c r="F15" s="59">
        <v>0</v>
      </c>
      <c r="G15" s="59">
        <v>6793554</v>
      </c>
      <c r="H15" s="59">
        <v>7278793</v>
      </c>
      <c r="I15" s="59">
        <v>14072347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14072347</v>
      </c>
      <c r="W15" s="59">
        <v>11470656</v>
      </c>
      <c r="X15" s="59">
        <v>2601691</v>
      </c>
      <c r="Y15" s="60">
        <v>22.68</v>
      </c>
      <c r="Z15" s="61">
        <v>45882619</v>
      </c>
    </row>
    <row r="16" spans="1:26" ht="13.5">
      <c r="A16" s="68" t="s">
        <v>40</v>
      </c>
      <c r="B16" s="18">
        <v>0</v>
      </c>
      <c r="C16" s="18">
        <v>0</v>
      </c>
      <c r="D16" s="58">
        <v>7005628</v>
      </c>
      <c r="E16" s="59">
        <v>7005628</v>
      </c>
      <c r="F16" s="59">
        <v>0</v>
      </c>
      <c r="G16" s="59">
        <v>312817</v>
      </c>
      <c r="H16" s="59">
        <v>333198</v>
      </c>
      <c r="I16" s="59">
        <v>646015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646015</v>
      </c>
      <c r="W16" s="59">
        <v>1751406</v>
      </c>
      <c r="X16" s="59">
        <v>-1105391</v>
      </c>
      <c r="Y16" s="60">
        <v>-63.11</v>
      </c>
      <c r="Z16" s="61">
        <v>7005628</v>
      </c>
    </row>
    <row r="17" spans="1:26" ht="13.5">
      <c r="A17" s="57" t="s">
        <v>41</v>
      </c>
      <c r="B17" s="18">
        <v>0</v>
      </c>
      <c r="C17" s="18">
        <v>0</v>
      </c>
      <c r="D17" s="58">
        <v>73932740</v>
      </c>
      <c r="E17" s="59">
        <v>73932740</v>
      </c>
      <c r="F17" s="59">
        <v>0</v>
      </c>
      <c r="G17" s="59">
        <v>3759023</v>
      </c>
      <c r="H17" s="59">
        <v>2562661</v>
      </c>
      <c r="I17" s="59">
        <v>6321684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6321684</v>
      </c>
      <c r="W17" s="59">
        <v>18483162</v>
      </c>
      <c r="X17" s="59">
        <v>-12161478</v>
      </c>
      <c r="Y17" s="60">
        <v>-65.8</v>
      </c>
      <c r="Z17" s="61">
        <v>73932740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208489614</v>
      </c>
      <c r="E18" s="72">
        <f t="shared" si="1"/>
        <v>208489614</v>
      </c>
      <c r="F18" s="72">
        <f t="shared" si="1"/>
        <v>0</v>
      </c>
      <c r="G18" s="72">
        <f t="shared" si="1"/>
        <v>15507892</v>
      </c>
      <c r="H18" s="72">
        <f t="shared" si="1"/>
        <v>10217427</v>
      </c>
      <c r="I18" s="72">
        <f t="shared" si="1"/>
        <v>25725319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25725319</v>
      </c>
      <c r="W18" s="72">
        <f t="shared" si="1"/>
        <v>52122381</v>
      </c>
      <c r="X18" s="72">
        <f t="shared" si="1"/>
        <v>-26397062</v>
      </c>
      <c r="Y18" s="66">
        <f>+IF(W18&lt;&gt;0,(X18/W18)*100,0)</f>
        <v>-50.64439017089415</v>
      </c>
      <c r="Z18" s="73">
        <f t="shared" si="1"/>
        <v>208489614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-26205862</v>
      </c>
      <c r="E19" s="76">
        <f t="shared" si="2"/>
        <v>-26205862</v>
      </c>
      <c r="F19" s="76">
        <f t="shared" si="2"/>
        <v>0</v>
      </c>
      <c r="G19" s="76">
        <f t="shared" si="2"/>
        <v>-2913771</v>
      </c>
      <c r="H19" s="76">
        <f t="shared" si="2"/>
        <v>-1345560</v>
      </c>
      <c r="I19" s="76">
        <f t="shared" si="2"/>
        <v>-4259331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-4259331</v>
      </c>
      <c r="W19" s="76">
        <f>IF(E10=E18,0,W10-W18)</f>
        <v>-1561609</v>
      </c>
      <c r="X19" s="76">
        <f t="shared" si="2"/>
        <v>-2697722</v>
      </c>
      <c r="Y19" s="77">
        <f>+IF(W19&lt;&gt;0,(X19/W19)*100,0)</f>
        <v>172.75271851020327</v>
      </c>
      <c r="Z19" s="78">
        <f t="shared" si="2"/>
        <v>-26205862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-26205862</v>
      </c>
      <c r="E22" s="87">
        <f t="shared" si="3"/>
        <v>-26205862</v>
      </c>
      <c r="F22" s="87">
        <f t="shared" si="3"/>
        <v>0</v>
      </c>
      <c r="G22" s="87">
        <f t="shared" si="3"/>
        <v>-2913771</v>
      </c>
      <c r="H22" s="87">
        <f t="shared" si="3"/>
        <v>-1345560</v>
      </c>
      <c r="I22" s="87">
        <f t="shared" si="3"/>
        <v>-4259331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-4259331</v>
      </c>
      <c r="W22" s="87">
        <f t="shared" si="3"/>
        <v>-1561609</v>
      </c>
      <c r="X22" s="87">
        <f t="shared" si="3"/>
        <v>-2697722</v>
      </c>
      <c r="Y22" s="88">
        <f>+IF(W22&lt;&gt;0,(X22/W22)*100,0)</f>
        <v>172.75271851020327</v>
      </c>
      <c r="Z22" s="89">
        <f t="shared" si="3"/>
        <v>-26205862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-26205862</v>
      </c>
      <c r="E24" s="76">
        <f t="shared" si="4"/>
        <v>-26205862</v>
      </c>
      <c r="F24" s="76">
        <f t="shared" si="4"/>
        <v>0</v>
      </c>
      <c r="G24" s="76">
        <f t="shared" si="4"/>
        <v>-2913771</v>
      </c>
      <c r="H24" s="76">
        <f t="shared" si="4"/>
        <v>-1345560</v>
      </c>
      <c r="I24" s="76">
        <f t="shared" si="4"/>
        <v>-4259331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-4259331</v>
      </c>
      <c r="W24" s="76">
        <f t="shared" si="4"/>
        <v>-1561609</v>
      </c>
      <c r="X24" s="76">
        <f t="shared" si="4"/>
        <v>-2697722</v>
      </c>
      <c r="Y24" s="77">
        <f>+IF(W24&lt;&gt;0,(X24/W24)*100,0)</f>
        <v>172.75271851020327</v>
      </c>
      <c r="Z24" s="78">
        <f t="shared" si="4"/>
        <v>-26205862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21644399</v>
      </c>
      <c r="E27" s="99">
        <v>21644399</v>
      </c>
      <c r="F27" s="99">
        <v>0</v>
      </c>
      <c r="G27" s="99">
        <v>0</v>
      </c>
      <c r="H27" s="99">
        <v>1344590</v>
      </c>
      <c r="I27" s="99">
        <v>1344590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1344590</v>
      </c>
      <c r="W27" s="99">
        <v>5411100</v>
      </c>
      <c r="X27" s="99">
        <v>-4066510</v>
      </c>
      <c r="Y27" s="100">
        <v>-75.15</v>
      </c>
      <c r="Z27" s="101">
        <v>21644399</v>
      </c>
    </row>
    <row r="28" spans="1:26" ht="13.5">
      <c r="A28" s="102" t="s">
        <v>44</v>
      </c>
      <c r="B28" s="18">
        <v>0</v>
      </c>
      <c r="C28" s="18">
        <v>0</v>
      </c>
      <c r="D28" s="58">
        <v>21644399</v>
      </c>
      <c r="E28" s="59">
        <v>21644399</v>
      </c>
      <c r="F28" s="59">
        <v>0</v>
      </c>
      <c r="G28" s="59">
        <v>0</v>
      </c>
      <c r="H28" s="59">
        <v>1344590</v>
      </c>
      <c r="I28" s="59">
        <v>1344590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1344590</v>
      </c>
      <c r="W28" s="59">
        <v>5411100</v>
      </c>
      <c r="X28" s="59">
        <v>-4066510</v>
      </c>
      <c r="Y28" s="60">
        <v>-75.15</v>
      </c>
      <c r="Z28" s="61">
        <v>21644399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21644399</v>
      </c>
      <c r="E32" s="99">
        <f t="shared" si="5"/>
        <v>21644399</v>
      </c>
      <c r="F32" s="99">
        <f t="shared" si="5"/>
        <v>0</v>
      </c>
      <c r="G32" s="99">
        <f t="shared" si="5"/>
        <v>0</v>
      </c>
      <c r="H32" s="99">
        <f t="shared" si="5"/>
        <v>1344590</v>
      </c>
      <c r="I32" s="99">
        <f t="shared" si="5"/>
        <v>1344590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1344590</v>
      </c>
      <c r="W32" s="99">
        <f t="shared" si="5"/>
        <v>5411100</v>
      </c>
      <c r="X32" s="99">
        <f t="shared" si="5"/>
        <v>-4066510</v>
      </c>
      <c r="Y32" s="100">
        <f>+IF(W32&lt;&gt;0,(X32/W32)*100,0)</f>
        <v>-75.15126314427751</v>
      </c>
      <c r="Z32" s="101">
        <f t="shared" si="5"/>
        <v>21644399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61278435</v>
      </c>
      <c r="E35" s="59">
        <v>61278435</v>
      </c>
      <c r="F35" s="59">
        <v>0</v>
      </c>
      <c r="G35" s="59">
        <v>0</v>
      </c>
      <c r="H35" s="59">
        <v>40343185</v>
      </c>
      <c r="I35" s="59">
        <v>40343185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40343185</v>
      </c>
      <c r="W35" s="59">
        <v>15319609</v>
      </c>
      <c r="X35" s="59">
        <v>25023576</v>
      </c>
      <c r="Y35" s="60">
        <v>163.34</v>
      </c>
      <c r="Z35" s="61">
        <v>61278435</v>
      </c>
    </row>
    <row r="36" spans="1:26" ht="13.5">
      <c r="A36" s="57" t="s">
        <v>53</v>
      </c>
      <c r="B36" s="18">
        <v>0</v>
      </c>
      <c r="C36" s="18">
        <v>0</v>
      </c>
      <c r="D36" s="58">
        <v>327981254</v>
      </c>
      <c r="E36" s="59">
        <v>327981254</v>
      </c>
      <c r="F36" s="59">
        <v>0</v>
      </c>
      <c r="G36" s="59">
        <v>0</v>
      </c>
      <c r="H36" s="59">
        <v>410702018</v>
      </c>
      <c r="I36" s="59">
        <v>410702018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410702018</v>
      </c>
      <c r="W36" s="59">
        <v>81995314</v>
      </c>
      <c r="X36" s="59">
        <v>328706704</v>
      </c>
      <c r="Y36" s="60">
        <v>400.88</v>
      </c>
      <c r="Z36" s="61">
        <v>327981254</v>
      </c>
    </row>
    <row r="37" spans="1:26" ht="13.5">
      <c r="A37" s="57" t="s">
        <v>54</v>
      </c>
      <c r="B37" s="18">
        <v>0</v>
      </c>
      <c r="C37" s="18">
        <v>0</v>
      </c>
      <c r="D37" s="58">
        <v>67530939</v>
      </c>
      <c r="E37" s="59">
        <v>67530939</v>
      </c>
      <c r="F37" s="59">
        <v>0</v>
      </c>
      <c r="G37" s="59">
        <v>0</v>
      </c>
      <c r="H37" s="59">
        <v>70830454</v>
      </c>
      <c r="I37" s="59">
        <v>70830454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70830454</v>
      </c>
      <c r="W37" s="59">
        <v>16882735</v>
      </c>
      <c r="X37" s="59">
        <v>53947719</v>
      </c>
      <c r="Y37" s="60">
        <v>319.54</v>
      </c>
      <c r="Z37" s="61">
        <v>67530939</v>
      </c>
    </row>
    <row r="38" spans="1:26" ht="13.5">
      <c r="A38" s="57" t="s">
        <v>55</v>
      </c>
      <c r="B38" s="18">
        <v>0</v>
      </c>
      <c r="C38" s="18">
        <v>0</v>
      </c>
      <c r="D38" s="58">
        <v>25639257</v>
      </c>
      <c r="E38" s="59">
        <v>25639257</v>
      </c>
      <c r="F38" s="59">
        <v>0</v>
      </c>
      <c r="G38" s="59">
        <v>0</v>
      </c>
      <c r="H38" s="59">
        <v>30731352</v>
      </c>
      <c r="I38" s="59">
        <v>30731352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30731352</v>
      </c>
      <c r="W38" s="59">
        <v>6409814</v>
      </c>
      <c r="X38" s="59">
        <v>24321538</v>
      </c>
      <c r="Y38" s="60">
        <v>379.44</v>
      </c>
      <c r="Z38" s="61">
        <v>25639257</v>
      </c>
    </row>
    <row r="39" spans="1:26" ht="13.5">
      <c r="A39" s="57" t="s">
        <v>56</v>
      </c>
      <c r="B39" s="18">
        <v>0</v>
      </c>
      <c r="C39" s="18">
        <v>0</v>
      </c>
      <c r="D39" s="58">
        <v>296089493</v>
      </c>
      <c r="E39" s="59">
        <v>296089493</v>
      </c>
      <c r="F39" s="59">
        <v>0</v>
      </c>
      <c r="G39" s="59">
        <v>0</v>
      </c>
      <c r="H39" s="59">
        <v>349483397</v>
      </c>
      <c r="I39" s="59">
        <v>349483397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349483397</v>
      </c>
      <c r="W39" s="59">
        <v>74022373</v>
      </c>
      <c r="X39" s="59">
        <v>275461024</v>
      </c>
      <c r="Y39" s="60">
        <v>372.13</v>
      </c>
      <c r="Z39" s="61">
        <v>296089493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20351628</v>
      </c>
      <c r="E42" s="59">
        <v>20351628</v>
      </c>
      <c r="F42" s="59">
        <v>7889478</v>
      </c>
      <c r="G42" s="59">
        <v>2565045</v>
      </c>
      <c r="H42" s="59">
        <v>-5366623</v>
      </c>
      <c r="I42" s="59">
        <v>5087900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5087900</v>
      </c>
      <c r="W42" s="59">
        <v>13499528</v>
      </c>
      <c r="X42" s="59">
        <v>-8411628</v>
      </c>
      <c r="Y42" s="60">
        <v>-62.31</v>
      </c>
      <c r="Z42" s="61">
        <v>20351628</v>
      </c>
    </row>
    <row r="43" spans="1:26" ht="13.5">
      <c r="A43" s="57" t="s">
        <v>59</v>
      </c>
      <c r="B43" s="18">
        <v>0</v>
      </c>
      <c r="C43" s="18">
        <v>0</v>
      </c>
      <c r="D43" s="58">
        <v>-17061504</v>
      </c>
      <c r="E43" s="59">
        <v>-17061504</v>
      </c>
      <c r="F43" s="59">
        <v>0</v>
      </c>
      <c r="G43" s="59">
        <v>-5844624</v>
      </c>
      <c r="H43" s="59">
        <v>-1344591</v>
      </c>
      <c r="I43" s="59">
        <v>-7189215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-7189215</v>
      </c>
      <c r="W43" s="59">
        <v>-4265376</v>
      </c>
      <c r="X43" s="59">
        <v>-2923839</v>
      </c>
      <c r="Y43" s="60">
        <v>68.55</v>
      </c>
      <c r="Z43" s="61">
        <v>-17061504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6347</v>
      </c>
      <c r="H44" s="59">
        <v>662</v>
      </c>
      <c r="I44" s="59">
        <v>7009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7009</v>
      </c>
      <c r="W44" s="59"/>
      <c r="X44" s="59">
        <v>7009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37459124</v>
      </c>
      <c r="E45" s="99">
        <v>37459124</v>
      </c>
      <c r="F45" s="99">
        <v>30793931</v>
      </c>
      <c r="G45" s="99">
        <v>27520699</v>
      </c>
      <c r="H45" s="99">
        <v>20810147</v>
      </c>
      <c r="I45" s="99">
        <v>20810147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20810147</v>
      </c>
      <c r="W45" s="99">
        <v>43403152</v>
      </c>
      <c r="X45" s="99">
        <v>-22593005</v>
      </c>
      <c r="Y45" s="100">
        <v>-52.05</v>
      </c>
      <c r="Z45" s="101">
        <v>37459124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8595403</v>
      </c>
      <c r="C49" s="51">
        <v>0</v>
      </c>
      <c r="D49" s="128">
        <v>5650200</v>
      </c>
      <c r="E49" s="53">
        <v>7441198</v>
      </c>
      <c r="F49" s="53">
        <v>0</v>
      </c>
      <c r="G49" s="53">
        <v>0</v>
      </c>
      <c r="H49" s="53">
        <v>0</v>
      </c>
      <c r="I49" s="53">
        <v>8840102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4528520</v>
      </c>
      <c r="W49" s="53">
        <v>4188543</v>
      </c>
      <c r="X49" s="53">
        <v>23637420</v>
      </c>
      <c r="Y49" s="53">
        <v>219149911</v>
      </c>
      <c r="Z49" s="129">
        <v>282031297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8415440</v>
      </c>
      <c r="C51" s="51">
        <v>0</v>
      </c>
      <c r="D51" s="128">
        <v>7200616</v>
      </c>
      <c r="E51" s="53">
        <v>4651371</v>
      </c>
      <c r="F51" s="53">
        <v>0</v>
      </c>
      <c r="G51" s="53">
        <v>0</v>
      </c>
      <c r="H51" s="53">
        <v>0</v>
      </c>
      <c r="I51" s="53">
        <v>228788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13356722</v>
      </c>
      <c r="W51" s="53">
        <v>0</v>
      </c>
      <c r="X51" s="53">
        <v>0</v>
      </c>
      <c r="Y51" s="53">
        <v>0</v>
      </c>
      <c r="Z51" s="129">
        <v>33852937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63.89793169143346</v>
      </c>
      <c r="E58" s="7">
        <f t="shared" si="6"/>
        <v>63.89793169143346</v>
      </c>
      <c r="F58" s="7">
        <f t="shared" si="6"/>
        <v>0</v>
      </c>
      <c r="G58" s="7">
        <f t="shared" si="6"/>
        <v>55.77452905036305</v>
      </c>
      <c r="H58" s="7">
        <f t="shared" si="6"/>
        <v>68.8914844441511</v>
      </c>
      <c r="I58" s="7">
        <f t="shared" si="6"/>
        <v>84.91988402657165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84.91988402657165</v>
      </c>
      <c r="W58" s="7">
        <f t="shared" si="6"/>
        <v>70.85816485898798</v>
      </c>
      <c r="X58" s="7">
        <f t="shared" si="6"/>
        <v>0</v>
      </c>
      <c r="Y58" s="7">
        <f t="shared" si="6"/>
        <v>0</v>
      </c>
      <c r="Z58" s="8">
        <f t="shared" si="6"/>
        <v>63.89793169143346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64.99997755293336</v>
      </c>
      <c r="E59" s="10">
        <f t="shared" si="7"/>
        <v>64.99997755293336</v>
      </c>
      <c r="F59" s="10">
        <f t="shared" si="7"/>
        <v>0</v>
      </c>
      <c r="G59" s="10">
        <f t="shared" si="7"/>
        <v>61.87849067657956</v>
      </c>
      <c r="H59" s="10">
        <f t="shared" si="7"/>
        <v>79.46872959667006</v>
      </c>
      <c r="I59" s="10">
        <f t="shared" si="7"/>
        <v>95.68413300305093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95.68413300305093</v>
      </c>
      <c r="W59" s="10">
        <f t="shared" si="7"/>
        <v>64.99995577594323</v>
      </c>
      <c r="X59" s="10">
        <f t="shared" si="7"/>
        <v>0</v>
      </c>
      <c r="Y59" s="10">
        <f t="shared" si="7"/>
        <v>0</v>
      </c>
      <c r="Z59" s="11">
        <f t="shared" si="7"/>
        <v>64.99997755293336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70.38618046246333</v>
      </c>
      <c r="E60" s="13">
        <f t="shared" si="7"/>
        <v>70.38618046246333</v>
      </c>
      <c r="F60" s="13">
        <f t="shared" si="7"/>
        <v>0</v>
      </c>
      <c r="G60" s="13">
        <f t="shared" si="7"/>
        <v>64.24145158507262</v>
      </c>
      <c r="H60" s="13">
        <f t="shared" si="7"/>
        <v>81.55340505443282</v>
      </c>
      <c r="I60" s="13">
        <f t="shared" si="7"/>
        <v>98.74375780846948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98.74375780846948</v>
      </c>
      <c r="W60" s="13">
        <f t="shared" si="7"/>
        <v>79.96248384416488</v>
      </c>
      <c r="X60" s="13">
        <f t="shared" si="7"/>
        <v>0</v>
      </c>
      <c r="Y60" s="13">
        <f t="shared" si="7"/>
        <v>0</v>
      </c>
      <c r="Z60" s="14">
        <f t="shared" si="7"/>
        <v>70.38618046246333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74.74382708764222</v>
      </c>
      <c r="E61" s="13">
        <f t="shared" si="7"/>
        <v>74.74382708764222</v>
      </c>
      <c r="F61" s="13">
        <f t="shared" si="7"/>
        <v>0</v>
      </c>
      <c r="G61" s="13">
        <f t="shared" si="7"/>
        <v>83.4917409004739</v>
      </c>
      <c r="H61" s="13">
        <f t="shared" si="7"/>
        <v>115.97869473372879</v>
      </c>
      <c r="I61" s="13">
        <f t="shared" si="7"/>
        <v>133.82266765346316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133.82266765346316</v>
      </c>
      <c r="W61" s="13">
        <f t="shared" si="7"/>
        <v>92.06780119661909</v>
      </c>
      <c r="X61" s="13">
        <f t="shared" si="7"/>
        <v>0</v>
      </c>
      <c r="Y61" s="13">
        <f t="shared" si="7"/>
        <v>0</v>
      </c>
      <c r="Z61" s="14">
        <f t="shared" si="7"/>
        <v>74.74382708764222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65.000016075845</v>
      </c>
      <c r="E62" s="13">
        <f t="shared" si="7"/>
        <v>65.000016075845</v>
      </c>
      <c r="F62" s="13">
        <f t="shared" si="7"/>
        <v>0</v>
      </c>
      <c r="G62" s="13">
        <f t="shared" si="7"/>
        <v>49.90677771572856</v>
      </c>
      <c r="H62" s="13">
        <f t="shared" si="7"/>
        <v>60.810535456984425</v>
      </c>
      <c r="I62" s="13">
        <f t="shared" si="7"/>
        <v>73.93341549978804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73.93341549978804</v>
      </c>
      <c r="W62" s="13">
        <f t="shared" si="7"/>
        <v>64.99999636018714</v>
      </c>
      <c r="X62" s="13">
        <f t="shared" si="7"/>
        <v>0</v>
      </c>
      <c r="Y62" s="13">
        <f t="shared" si="7"/>
        <v>0</v>
      </c>
      <c r="Z62" s="14">
        <f t="shared" si="7"/>
        <v>65.000016075845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65.0000365595958</v>
      </c>
      <c r="E63" s="13">
        <f t="shared" si="7"/>
        <v>65.0000365595958</v>
      </c>
      <c r="F63" s="13">
        <f t="shared" si="7"/>
        <v>0</v>
      </c>
      <c r="G63" s="13">
        <f t="shared" si="7"/>
        <v>38.25255301107509</v>
      </c>
      <c r="H63" s="13">
        <f t="shared" si="7"/>
        <v>41.76056501637897</v>
      </c>
      <c r="I63" s="13">
        <f t="shared" si="7"/>
        <v>55.19357523352727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55.19357523352727</v>
      </c>
      <c r="W63" s="13">
        <f t="shared" si="7"/>
        <v>65.00002371432772</v>
      </c>
      <c r="X63" s="13">
        <f t="shared" si="7"/>
        <v>0</v>
      </c>
      <c r="Y63" s="13">
        <f t="shared" si="7"/>
        <v>0</v>
      </c>
      <c r="Z63" s="14">
        <f t="shared" si="7"/>
        <v>65.0000365595958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64.99997805340747</v>
      </c>
      <c r="E64" s="13">
        <f t="shared" si="7"/>
        <v>64.99997805340747</v>
      </c>
      <c r="F64" s="13">
        <f t="shared" si="7"/>
        <v>0</v>
      </c>
      <c r="G64" s="13">
        <f t="shared" si="7"/>
        <v>15.191704397778347</v>
      </c>
      <c r="H64" s="13">
        <f t="shared" si="7"/>
        <v>13.923956354969649</v>
      </c>
      <c r="I64" s="13">
        <f t="shared" si="7"/>
        <v>20.716988861967437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20.716988861967437</v>
      </c>
      <c r="W64" s="13">
        <f t="shared" si="7"/>
        <v>64.99998946563373</v>
      </c>
      <c r="X64" s="13">
        <f t="shared" si="7"/>
        <v>0</v>
      </c>
      <c r="Y64" s="13">
        <f t="shared" si="7"/>
        <v>0</v>
      </c>
      <c r="Z64" s="14">
        <f t="shared" si="7"/>
        <v>64.99997805340747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29.999981790691283</v>
      </c>
      <c r="E66" s="16">
        <f t="shared" si="7"/>
        <v>29.999981790691283</v>
      </c>
      <c r="F66" s="16">
        <f t="shared" si="7"/>
        <v>0</v>
      </c>
      <c r="G66" s="16">
        <f t="shared" si="7"/>
        <v>9.082139180202505</v>
      </c>
      <c r="H66" s="16">
        <f t="shared" si="7"/>
        <v>10.637740502809056</v>
      </c>
      <c r="I66" s="16">
        <f t="shared" si="7"/>
        <v>15.019076976137613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15.019076976137613</v>
      </c>
      <c r="W66" s="16">
        <f t="shared" si="7"/>
        <v>29.999985432551256</v>
      </c>
      <c r="X66" s="16">
        <f t="shared" si="7"/>
        <v>0</v>
      </c>
      <c r="Y66" s="16">
        <f t="shared" si="7"/>
        <v>0</v>
      </c>
      <c r="Z66" s="17">
        <f t="shared" si="7"/>
        <v>29.999981790691283</v>
      </c>
    </row>
    <row r="67" spans="1:26" ht="13.5" hidden="1">
      <c r="A67" s="40" t="s">
        <v>109</v>
      </c>
      <c r="B67" s="23"/>
      <c r="C67" s="23"/>
      <c r="D67" s="24">
        <v>114938556</v>
      </c>
      <c r="E67" s="25">
        <v>114938556</v>
      </c>
      <c r="F67" s="25"/>
      <c r="G67" s="25">
        <v>9889274</v>
      </c>
      <c r="H67" s="25">
        <v>8484590</v>
      </c>
      <c r="I67" s="25">
        <v>18373864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18373864</v>
      </c>
      <c r="W67" s="25">
        <v>28734642</v>
      </c>
      <c r="X67" s="25"/>
      <c r="Y67" s="24"/>
      <c r="Z67" s="26">
        <v>114938556</v>
      </c>
    </row>
    <row r="68" spans="1:26" ht="13.5" hidden="1">
      <c r="A68" s="36" t="s">
        <v>31</v>
      </c>
      <c r="B68" s="18"/>
      <c r="C68" s="18"/>
      <c r="D68" s="19">
        <v>14923999</v>
      </c>
      <c r="E68" s="20">
        <v>14923999</v>
      </c>
      <c r="F68" s="20"/>
      <c r="G68" s="20">
        <v>880739</v>
      </c>
      <c r="H68" s="20">
        <v>889867</v>
      </c>
      <c r="I68" s="20">
        <v>1770606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1770606</v>
      </c>
      <c r="W68" s="20">
        <v>3731001</v>
      </c>
      <c r="X68" s="20"/>
      <c r="Y68" s="19"/>
      <c r="Z68" s="22">
        <v>14923999</v>
      </c>
    </row>
    <row r="69" spans="1:26" ht="13.5" hidden="1">
      <c r="A69" s="37" t="s">
        <v>32</v>
      </c>
      <c r="B69" s="18"/>
      <c r="C69" s="18"/>
      <c r="D69" s="19">
        <v>83539467</v>
      </c>
      <c r="E69" s="20">
        <v>83539467</v>
      </c>
      <c r="F69" s="20"/>
      <c r="G69" s="20">
        <v>7528267</v>
      </c>
      <c r="H69" s="20">
        <v>6105967</v>
      </c>
      <c r="I69" s="20">
        <v>13634234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13634234</v>
      </c>
      <c r="W69" s="20">
        <v>20884869</v>
      </c>
      <c r="X69" s="20"/>
      <c r="Y69" s="19"/>
      <c r="Z69" s="22">
        <v>83539467</v>
      </c>
    </row>
    <row r="70" spans="1:26" ht="13.5" hidden="1">
      <c r="A70" s="38" t="s">
        <v>103</v>
      </c>
      <c r="B70" s="18"/>
      <c r="C70" s="18"/>
      <c r="D70" s="19">
        <v>46178770</v>
      </c>
      <c r="E70" s="20">
        <v>46178770</v>
      </c>
      <c r="F70" s="20"/>
      <c r="G70" s="20">
        <v>4195191</v>
      </c>
      <c r="H70" s="20">
        <v>3137628</v>
      </c>
      <c r="I70" s="20">
        <v>7332819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7332819</v>
      </c>
      <c r="W70" s="20">
        <v>11544693</v>
      </c>
      <c r="X70" s="20"/>
      <c r="Y70" s="19"/>
      <c r="Z70" s="22">
        <v>46178770</v>
      </c>
    </row>
    <row r="71" spans="1:26" ht="13.5" hidden="1">
      <c r="A71" s="38" t="s">
        <v>104</v>
      </c>
      <c r="B71" s="18"/>
      <c r="C71" s="18"/>
      <c r="D71" s="19">
        <v>16484359</v>
      </c>
      <c r="E71" s="20">
        <v>16484359</v>
      </c>
      <c r="F71" s="20"/>
      <c r="G71" s="20">
        <v>1459415</v>
      </c>
      <c r="H71" s="20">
        <v>1236738</v>
      </c>
      <c r="I71" s="20">
        <v>2696153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2696153</v>
      </c>
      <c r="W71" s="20">
        <v>4121091</v>
      </c>
      <c r="X71" s="20"/>
      <c r="Y71" s="19"/>
      <c r="Z71" s="22">
        <v>16484359</v>
      </c>
    </row>
    <row r="72" spans="1:26" ht="13.5" hidden="1">
      <c r="A72" s="38" t="s">
        <v>105</v>
      </c>
      <c r="B72" s="18"/>
      <c r="C72" s="18"/>
      <c r="D72" s="19">
        <v>15180693</v>
      </c>
      <c r="E72" s="20">
        <v>15180693</v>
      </c>
      <c r="F72" s="20"/>
      <c r="G72" s="20">
        <v>1390417</v>
      </c>
      <c r="H72" s="20">
        <v>1248247</v>
      </c>
      <c r="I72" s="20">
        <v>2638664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2638664</v>
      </c>
      <c r="W72" s="20">
        <v>3795174</v>
      </c>
      <c r="X72" s="20"/>
      <c r="Y72" s="19"/>
      <c r="Z72" s="22">
        <v>15180693</v>
      </c>
    </row>
    <row r="73" spans="1:26" ht="13.5" hidden="1">
      <c r="A73" s="38" t="s">
        <v>106</v>
      </c>
      <c r="B73" s="18"/>
      <c r="C73" s="18"/>
      <c r="D73" s="19">
        <v>5695645</v>
      </c>
      <c r="E73" s="20">
        <v>5695645</v>
      </c>
      <c r="F73" s="20"/>
      <c r="G73" s="20">
        <v>483244</v>
      </c>
      <c r="H73" s="20">
        <v>483354</v>
      </c>
      <c r="I73" s="20">
        <v>966598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966598</v>
      </c>
      <c r="W73" s="20">
        <v>1423911</v>
      </c>
      <c r="X73" s="20"/>
      <c r="Y73" s="19"/>
      <c r="Z73" s="22">
        <v>5695645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16475090</v>
      </c>
      <c r="E75" s="29">
        <v>16475090</v>
      </c>
      <c r="F75" s="29"/>
      <c r="G75" s="29">
        <v>1480268</v>
      </c>
      <c r="H75" s="29">
        <v>1488756</v>
      </c>
      <c r="I75" s="29">
        <v>2969024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2969024</v>
      </c>
      <c r="W75" s="29">
        <v>4118772</v>
      </c>
      <c r="X75" s="29"/>
      <c r="Y75" s="28"/>
      <c r="Z75" s="30">
        <v>16475090</v>
      </c>
    </row>
    <row r="76" spans="1:26" ht="13.5" hidden="1">
      <c r="A76" s="41" t="s">
        <v>110</v>
      </c>
      <c r="B76" s="31"/>
      <c r="C76" s="31"/>
      <c r="D76" s="32">
        <v>73443360</v>
      </c>
      <c r="E76" s="33">
        <v>73443360</v>
      </c>
      <c r="F76" s="33">
        <v>4242208</v>
      </c>
      <c r="G76" s="33">
        <v>5515696</v>
      </c>
      <c r="H76" s="33">
        <v>5845160</v>
      </c>
      <c r="I76" s="33">
        <v>15603064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15603064</v>
      </c>
      <c r="W76" s="33">
        <v>20360840</v>
      </c>
      <c r="X76" s="33"/>
      <c r="Y76" s="32"/>
      <c r="Z76" s="34">
        <v>73443360</v>
      </c>
    </row>
    <row r="77" spans="1:26" ht="13.5" hidden="1">
      <c r="A77" s="36" t="s">
        <v>31</v>
      </c>
      <c r="B77" s="18"/>
      <c r="C77" s="18"/>
      <c r="D77" s="19">
        <v>9700596</v>
      </c>
      <c r="E77" s="20">
        <v>9700596</v>
      </c>
      <c r="F77" s="20">
        <v>442035</v>
      </c>
      <c r="G77" s="20">
        <v>544988</v>
      </c>
      <c r="H77" s="20">
        <v>707166</v>
      </c>
      <c r="I77" s="20">
        <v>1694189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1694189</v>
      </c>
      <c r="W77" s="20">
        <v>2425149</v>
      </c>
      <c r="X77" s="20"/>
      <c r="Y77" s="19"/>
      <c r="Z77" s="22">
        <v>9700596</v>
      </c>
    </row>
    <row r="78" spans="1:26" ht="13.5" hidden="1">
      <c r="A78" s="37" t="s">
        <v>32</v>
      </c>
      <c r="B78" s="18"/>
      <c r="C78" s="18"/>
      <c r="D78" s="19">
        <v>58800240</v>
      </c>
      <c r="E78" s="20">
        <v>58800240</v>
      </c>
      <c r="F78" s="20">
        <v>3647063</v>
      </c>
      <c r="G78" s="20">
        <v>4836268</v>
      </c>
      <c r="H78" s="20">
        <v>4979624</v>
      </c>
      <c r="I78" s="20">
        <v>13462955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13462955</v>
      </c>
      <c r="W78" s="20">
        <v>16700060</v>
      </c>
      <c r="X78" s="20"/>
      <c r="Y78" s="19"/>
      <c r="Z78" s="22">
        <v>58800240</v>
      </c>
    </row>
    <row r="79" spans="1:26" ht="13.5" hidden="1">
      <c r="A79" s="38" t="s">
        <v>103</v>
      </c>
      <c r="B79" s="18"/>
      <c r="C79" s="18"/>
      <c r="D79" s="19">
        <v>34515780</v>
      </c>
      <c r="E79" s="20">
        <v>34515780</v>
      </c>
      <c r="F79" s="20">
        <v>2671356</v>
      </c>
      <c r="G79" s="20">
        <v>3502638</v>
      </c>
      <c r="H79" s="20">
        <v>3638980</v>
      </c>
      <c r="I79" s="20">
        <v>9812974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9812974</v>
      </c>
      <c r="W79" s="20">
        <v>10628945</v>
      </c>
      <c r="X79" s="20"/>
      <c r="Y79" s="19"/>
      <c r="Z79" s="22">
        <v>34515780</v>
      </c>
    </row>
    <row r="80" spans="1:26" ht="13.5" hidden="1">
      <c r="A80" s="38" t="s">
        <v>104</v>
      </c>
      <c r="B80" s="18"/>
      <c r="C80" s="18"/>
      <c r="D80" s="19">
        <v>10714836</v>
      </c>
      <c r="E80" s="20">
        <v>10714836</v>
      </c>
      <c r="F80" s="20">
        <v>512944</v>
      </c>
      <c r="G80" s="20">
        <v>728347</v>
      </c>
      <c r="H80" s="20">
        <v>752067</v>
      </c>
      <c r="I80" s="20">
        <v>1993358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1993358</v>
      </c>
      <c r="W80" s="20">
        <v>2678709</v>
      </c>
      <c r="X80" s="20"/>
      <c r="Y80" s="19"/>
      <c r="Z80" s="22">
        <v>10714836</v>
      </c>
    </row>
    <row r="81" spans="1:26" ht="13.5" hidden="1">
      <c r="A81" s="38" t="s">
        <v>105</v>
      </c>
      <c r="B81" s="18"/>
      <c r="C81" s="18"/>
      <c r="D81" s="19">
        <v>9867456</v>
      </c>
      <c r="E81" s="20">
        <v>9867456</v>
      </c>
      <c r="F81" s="20">
        <v>403228</v>
      </c>
      <c r="G81" s="20">
        <v>531870</v>
      </c>
      <c r="H81" s="20">
        <v>521275</v>
      </c>
      <c r="I81" s="20">
        <v>1456373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1456373</v>
      </c>
      <c r="W81" s="20">
        <v>2466864</v>
      </c>
      <c r="X81" s="20"/>
      <c r="Y81" s="19"/>
      <c r="Z81" s="22">
        <v>9867456</v>
      </c>
    </row>
    <row r="82" spans="1:26" ht="13.5" hidden="1">
      <c r="A82" s="38" t="s">
        <v>106</v>
      </c>
      <c r="B82" s="18"/>
      <c r="C82" s="18"/>
      <c r="D82" s="19">
        <v>3702168</v>
      </c>
      <c r="E82" s="20">
        <v>3702168</v>
      </c>
      <c r="F82" s="20">
        <v>59535</v>
      </c>
      <c r="G82" s="20">
        <v>73413</v>
      </c>
      <c r="H82" s="20">
        <v>67302</v>
      </c>
      <c r="I82" s="20">
        <v>200250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200250</v>
      </c>
      <c r="W82" s="20">
        <v>925542</v>
      </c>
      <c r="X82" s="20"/>
      <c r="Y82" s="19"/>
      <c r="Z82" s="22">
        <v>3702168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4942524</v>
      </c>
      <c r="E84" s="29">
        <v>4942524</v>
      </c>
      <c r="F84" s="29">
        <v>153110</v>
      </c>
      <c r="G84" s="29">
        <v>134440</v>
      </c>
      <c r="H84" s="29">
        <v>158370</v>
      </c>
      <c r="I84" s="29">
        <v>445920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445920</v>
      </c>
      <c r="W84" s="29">
        <v>1235631</v>
      </c>
      <c r="X84" s="29"/>
      <c r="Y84" s="28"/>
      <c r="Z84" s="30">
        <v>4942524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247933235</v>
      </c>
      <c r="E5" s="59">
        <v>247933235</v>
      </c>
      <c r="F5" s="59">
        <v>21359974</v>
      </c>
      <c r="G5" s="59">
        <v>20617283</v>
      </c>
      <c r="H5" s="59">
        <v>21373830</v>
      </c>
      <c r="I5" s="59">
        <v>63351087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63351087</v>
      </c>
      <c r="W5" s="59">
        <v>61983309</v>
      </c>
      <c r="X5" s="59">
        <v>1367778</v>
      </c>
      <c r="Y5" s="60">
        <v>2.21</v>
      </c>
      <c r="Z5" s="61">
        <v>247933235</v>
      </c>
    </row>
    <row r="6" spans="1:26" ht="13.5">
      <c r="A6" s="57" t="s">
        <v>32</v>
      </c>
      <c r="B6" s="18">
        <v>0</v>
      </c>
      <c r="C6" s="18">
        <v>0</v>
      </c>
      <c r="D6" s="58">
        <v>1121495966</v>
      </c>
      <c r="E6" s="59">
        <v>1121495966</v>
      </c>
      <c r="F6" s="59">
        <v>90376456</v>
      </c>
      <c r="G6" s="59">
        <v>94435329</v>
      </c>
      <c r="H6" s="59">
        <v>93892698</v>
      </c>
      <c r="I6" s="59">
        <v>278704483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278704483</v>
      </c>
      <c r="W6" s="59">
        <v>280373991</v>
      </c>
      <c r="X6" s="59">
        <v>-1669508</v>
      </c>
      <c r="Y6" s="60">
        <v>-0.6</v>
      </c>
      <c r="Z6" s="61">
        <v>1121495966</v>
      </c>
    </row>
    <row r="7" spans="1:26" ht="13.5">
      <c r="A7" s="57" t="s">
        <v>33</v>
      </c>
      <c r="B7" s="18">
        <v>0</v>
      </c>
      <c r="C7" s="18">
        <v>0</v>
      </c>
      <c r="D7" s="58">
        <v>44100128</v>
      </c>
      <c r="E7" s="59">
        <v>44100128</v>
      </c>
      <c r="F7" s="59">
        <v>3407629</v>
      </c>
      <c r="G7" s="59">
        <v>3381609</v>
      </c>
      <c r="H7" s="59">
        <v>3535634</v>
      </c>
      <c r="I7" s="59">
        <v>10324872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10324872</v>
      </c>
      <c r="W7" s="59">
        <v>11025033</v>
      </c>
      <c r="X7" s="59">
        <v>-700161</v>
      </c>
      <c r="Y7" s="60">
        <v>-6.35</v>
      </c>
      <c r="Z7" s="61">
        <v>44100128</v>
      </c>
    </row>
    <row r="8" spans="1:26" ht="13.5">
      <c r="A8" s="57" t="s">
        <v>34</v>
      </c>
      <c r="B8" s="18">
        <v>0</v>
      </c>
      <c r="C8" s="18">
        <v>0</v>
      </c>
      <c r="D8" s="58">
        <v>217623000</v>
      </c>
      <c r="E8" s="59">
        <v>217623000</v>
      </c>
      <c r="F8" s="59">
        <v>85257635</v>
      </c>
      <c r="G8" s="59">
        <v>2267000</v>
      </c>
      <c r="H8" s="59">
        <v>5648168</v>
      </c>
      <c r="I8" s="59">
        <v>93172803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93172803</v>
      </c>
      <c r="W8" s="59">
        <v>54405750</v>
      </c>
      <c r="X8" s="59">
        <v>38767053</v>
      </c>
      <c r="Y8" s="60">
        <v>71.26</v>
      </c>
      <c r="Z8" s="61">
        <v>217623000</v>
      </c>
    </row>
    <row r="9" spans="1:26" ht="13.5">
      <c r="A9" s="57" t="s">
        <v>35</v>
      </c>
      <c r="B9" s="18">
        <v>0</v>
      </c>
      <c r="C9" s="18">
        <v>0</v>
      </c>
      <c r="D9" s="58">
        <v>100859235</v>
      </c>
      <c r="E9" s="59">
        <v>100859235</v>
      </c>
      <c r="F9" s="59">
        <v>10192023</v>
      </c>
      <c r="G9" s="59">
        <v>13580564</v>
      </c>
      <c r="H9" s="59">
        <v>14084823</v>
      </c>
      <c r="I9" s="59">
        <v>37857410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37857410</v>
      </c>
      <c r="W9" s="59">
        <v>25214787</v>
      </c>
      <c r="X9" s="59">
        <v>12642623</v>
      </c>
      <c r="Y9" s="60">
        <v>50.14</v>
      </c>
      <c r="Z9" s="61">
        <v>100859235</v>
      </c>
    </row>
    <row r="10" spans="1:26" ht="25.5">
      <c r="A10" s="62" t="s">
        <v>95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1732011564</v>
      </c>
      <c r="E10" s="65">
        <f t="shared" si="0"/>
        <v>1732011564</v>
      </c>
      <c r="F10" s="65">
        <f t="shared" si="0"/>
        <v>210593717</v>
      </c>
      <c r="G10" s="65">
        <f t="shared" si="0"/>
        <v>134281785</v>
      </c>
      <c r="H10" s="65">
        <f t="shared" si="0"/>
        <v>138535153</v>
      </c>
      <c r="I10" s="65">
        <f t="shared" si="0"/>
        <v>483410655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483410655</v>
      </c>
      <c r="W10" s="65">
        <f t="shared" si="0"/>
        <v>433002870</v>
      </c>
      <c r="X10" s="65">
        <f t="shared" si="0"/>
        <v>50407785</v>
      </c>
      <c r="Y10" s="66">
        <f>+IF(W10&lt;&gt;0,(X10/W10)*100,0)</f>
        <v>11.64144362368776</v>
      </c>
      <c r="Z10" s="67">
        <f t="shared" si="0"/>
        <v>1732011564</v>
      </c>
    </row>
    <row r="11" spans="1:26" ht="13.5">
      <c r="A11" s="57" t="s">
        <v>36</v>
      </c>
      <c r="B11" s="18">
        <v>0</v>
      </c>
      <c r="C11" s="18">
        <v>0</v>
      </c>
      <c r="D11" s="58">
        <v>448355744</v>
      </c>
      <c r="E11" s="59">
        <v>448355744</v>
      </c>
      <c r="F11" s="59">
        <v>33187289</v>
      </c>
      <c r="G11" s="59">
        <v>35259019</v>
      </c>
      <c r="H11" s="59">
        <v>35832825</v>
      </c>
      <c r="I11" s="59">
        <v>104279133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104279133</v>
      </c>
      <c r="W11" s="59">
        <v>112088937</v>
      </c>
      <c r="X11" s="59">
        <v>-7809804</v>
      </c>
      <c r="Y11" s="60">
        <v>-6.97</v>
      </c>
      <c r="Z11" s="61">
        <v>448355744</v>
      </c>
    </row>
    <row r="12" spans="1:26" ht="13.5">
      <c r="A12" s="57" t="s">
        <v>37</v>
      </c>
      <c r="B12" s="18">
        <v>0</v>
      </c>
      <c r="C12" s="18">
        <v>0</v>
      </c>
      <c r="D12" s="58">
        <v>21038266</v>
      </c>
      <c r="E12" s="59">
        <v>21038266</v>
      </c>
      <c r="F12" s="59">
        <v>1535562</v>
      </c>
      <c r="G12" s="59">
        <v>1481019</v>
      </c>
      <c r="H12" s="59">
        <v>1555633</v>
      </c>
      <c r="I12" s="59">
        <v>4572214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4572214</v>
      </c>
      <c r="W12" s="59">
        <v>5259567</v>
      </c>
      <c r="X12" s="59">
        <v>-687353</v>
      </c>
      <c r="Y12" s="60">
        <v>-13.07</v>
      </c>
      <c r="Z12" s="61">
        <v>21038266</v>
      </c>
    </row>
    <row r="13" spans="1:26" ht="13.5">
      <c r="A13" s="57" t="s">
        <v>96</v>
      </c>
      <c r="B13" s="18">
        <v>0</v>
      </c>
      <c r="C13" s="18">
        <v>0</v>
      </c>
      <c r="D13" s="58">
        <v>162164992</v>
      </c>
      <c r="E13" s="59">
        <v>162164992</v>
      </c>
      <c r="F13" s="59">
        <v>0</v>
      </c>
      <c r="G13" s="59">
        <v>0</v>
      </c>
      <c r="H13" s="59">
        <v>42844541</v>
      </c>
      <c r="I13" s="59">
        <v>42844541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42844541</v>
      </c>
      <c r="W13" s="59">
        <v>40541247</v>
      </c>
      <c r="X13" s="59">
        <v>2303294</v>
      </c>
      <c r="Y13" s="60">
        <v>5.68</v>
      </c>
      <c r="Z13" s="61">
        <v>162164992</v>
      </c>
    </row>
    <row r="14" spans="1:26" ht="13.5">
      <c r="A14" s="57" t="s">
        <v>38</v>
      </c>
      <c r="B14" s="18">
        <v>0</v>
      </c>
      <c r="C14" s="18">
        <v>0</v>
      </c>
      <c r="D14" s="58">
        <v>3057827</v>
      </c>
      <c r="E14" s="59">
        <v>3057827</v>
      </c>
      <c r="F14" s="59">
        <v>867615</v>
      </c>
      <c r="G14" s="59">
        <v>1810810</v>
      </c>
      <c r="H14" s="59">
        <v>2628606</v>
      </c>
      <c r="I14" s="59">
        <v>5307031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5307031</v>
      </c>
      <c r="W14" s="59">
        <v>764457</v>
      </c>
      <c r="X14" s="59">
        <v>4542574</v>
      </c>
      <c r="Y14" s="60">
        <v>594.22</v>
      </c>
      <c r="Z14" s="61">
        <v>3057827</v>
      </c>
    </row>
    <row r="15" spans="1:26" ht="13.5">
      <c r="A15" s="57" t="s">
        <v>39</v>
      </c>
      <c r="B15" s="18">
        <v>0</v>
      </c>
      <c r="C15" s="18">
        <v>0</v>
      </c>
      <c r="D15" s="58">
        <v>638908098</v>
      </c>
      <c r="E15" s="59">
        <v>638908098</v>
      </c>
      <c r="F15" s="59">
        <v>96759749</v>
      </c>
      <c r="G15" s="59">
        <v>104556816</v>
      </c>
      <c r="H15" s="59">
        <v>66298970</v>
      </c>
      <c r="I15" s="59">
        <v>267615535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267615535</v>
      </c>
      <c r="W15" s="59">
        <v>159727026</v>
      </c>
      <c r="X15" s="59">
        <v>107888509</v>
      </c>
      <c r="Y15" s="60">
        <v>67.55</v>
      </c>
      <c r="Z15" s="61">
        <v>638908098</v>
      </c>
    </row>
    <row r="16" spans="1:26" ht="13.5">
      <c r="A16" s="68" t="s">
        <v>40</v>
      </c>
      <c r="B16" s="18">
        <v>0</v>
      </c>
      <c r="C16" s="18">
        <v>0</v>
      </c>
      <c r="D16" s="58">
        <v>51620781</v>
      </c>
      <c r="E16" s="59">
        <v>51620781</v>
      </c>
      <c r="F16" s="59">
        <v>758226</v>
      </c>
      <c r="G16" s="59">
        <v>2256723</v>
      </c>
      <c r="H16" s="59">
        <v>762388</v>
      </c>
      <c r="I16" s="59">
        <v>3777337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3777337</v>
      </c>
      <c r="W16" s="59">
        <v>12905193</v>
      </c>
      <c r="X16" s="59">
        <v>-9127856</v>
      </c>
      <c r="Y16" s="60">
        <v>-70.73</v>
      </c>
      <c r="Z16" s="61">
        <v>51620781</v>
      </c>
    </row>
    <row r="17" spans="1:26" ht="13.5">
      <c r="A17" s="57" t="s">
        <v>41</v>
      </c>
      <c r="B17" s="18">
        <v>0</v>
      </c>
      <c r="C17" s="18">
        <v>0</v>
      </c>
      <c r="D17" s="58">
        <v>383132978</v>
      </c>
      <c r="E17" s="59">
        <v>383132978</v>
      </c>
      <c r="F17" s="59">
        <v>14417067</v>
      </c>
      <c r="G17" s="59">
        <v>28880673</v>
      </c>
      <c r="H17" s="59">
        <v>118250595</v>
      </c>
      <c r="I17" s="59">
        <v>161548335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161548335</v>
      </c>
      <c r="W17" s="59">
        <v>95783248</v>
      </c>
      <c r="X17" s="59">
        <v>65765087</v>
      </c>
      <c r="Y17" s="60">
        <v>68.66</v>
      </c>
      <c r="Z17" s="61">
        <v>383132978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1708278686</v>
      </c>
      <c r="E18" s="72">
        <f t="shared" si="1"/>
        <v>1708278686</v>
      </c>
      <c r="F18" s="72">
        <f t="shared" si="1"/>
        <v>147525508</v>
      </c>
      <c r="G18" s="72">
        <f t="shared" si="1"/>
        <v>174245060</v>
      </c>
      <c r="H18" s="72">
        <f t="shared" si="1"/>
        <v>268173558</v>
      </c>
      <c r="I18" s="72">
        <f t="shared" si="1"/>
        <v>589944126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589944126</v>
      </c>
      <c r="W18" s="72">
        <f t="shared" si="1"/>
        <v>427069675</v>
      </c>
      <c r="X18" s="72">
        <f t="shared" si="1"/>
        <v>162874451</v>
      </c>
      <c r="Y18" s="66">
        <f>+IF(W18&lt;&gt;0,(X18/W18)*100,0)</f>
        <v>38.137676481009805</v>
      </c>
      <c r="Z18" s="73">
        <f t="shared" si="1"/>
        <v>1708278686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23732878</v>
      </c>
      <c r="E19" s="76">
        <f t="shared" si="2"/>
        <v>23732878</v>
      </c>
      <c r="F19" s="76">
        <f t="shared" si="2"/>
        <v>63068209</v>
      </c>
      <c r="G19" s="76">
        <f t="shared" si="2"/>
        <v>-39963275</v>
      </c>
      <c r="H19" s="76">
        <f t="shared" si="2"/>
        <v>-129638405</v>
      </c>
      <c r="I19" s="76">
        <f t="shared" si="2"/>
        <v>-106533471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-106533471</v>
      </c>
      <c r="W19" s="76">
        <f>IF(E10=E18,0,W10-W18)</f>
        <v>5933195</v>
      </c>
      <c r="X19" s="76">
        <f t="shared" si="2"/>
        <v>-112466666</v>
      </c>
      <c r="Y19" s="77">
        <f>+IF(W19&lt;&gt;0,(X19/W19)*100,0)</f>
        <v>-1895.5498007397364</v>
      </c>
      <c r="Z19" s="78">
        <f t="shared" si="2"/>
        <v>23732878</v>
      </c>
    </row>
    <row r="20" spans="1:26" ht="13.5">
      <c r="A20" s="57" t="s">
        <v>44</v>
      </c>
      <c r="B20" s="18">
        <v>0</v>
      </c>
      <c r="C20" s="18">
        <v>0</v>
      </c>
      <c r="D20" s="58">
        <v>60161000</v>
      </c>
      <c r="E20" s="59">
        <v>60161000</v>
      </c>
      <c r="F20" s="59">
        <v>27966630</v>
      </c>
      <c r="G20" s="59">
        <v>10321082</v>
      </c>
      <c r="H20" s="59">
        <v>1000000</v>
      </c>
      <c r="I20" s="59">
        <v>39287712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39287712</v>
      </c>
      <c r="W20" s="59">
        <v>15040251</v>
      </c>
      <c r="X20" s="59">
        <v>24247461</v>
      </c>
      <c r="Y20" s="60">
        <v>161.22</v>
      </c>
      <c r="Z20" s="61">
        <v>60161000</v>
      </c>
    </row>
    <row r="21" spans="1:26" ht="13.5">
      <c r="A21" s="57" t="s">
        <v>97</v>
      </c>
      <c r="B21" s="79">
        <v>0</v>
      </c>
      <c r="C21" s="79">
        <v>0</v>
      </c>
      <c r="D21" s="80">
        <v>-17000428</v>
      </c>
      <c r="E21" s="81">
        <v>-17000428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4250106</v>
      </c>
      <c r="X21" s="81">
        <v>-4250106</v>
      </c>
      <c r="Y21" s="82">
        <v>-100</v>
      </c>
      <c r="Z21" s="83">
        <v>-17000428</v>
      </c>
    </row>
    <row r="22" spans="1:26" ht="25.5">
      <c r="A22" s="84" t="s">
        <v>98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66893450</v>
      </c>
      <c r="E22" s="87">
        <f t="shared" si="3"/>
        <v>66893450</v>
      </c>
      <c r="F22" s="87">
        <f t="shared" si="3"/>
        <v>91034839</v>
      </c>
      <c r="G22" s="87">
        <f t="shared" si="3"/>
        <v>-29642193</v>
      </c>
      <c r="H22" s="87">
        <f t="shared" si="3"/>
        <v>-128638405</v>
      </c>
      <c r="I22" s="87">
        <f t="shared" si="3"/>
        <v>-67245759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-67245759</v>
      </c>
      <c r="W22" s="87">
        <f t="shared" si="3"/>
        <v>25223552</v>
      </c>
      <c r="X22" s="87">
        <f t="shared" si="3"/>
        <v>-92469311</v>
      </c>
      <c r="Y22" s="88">
        <f>+IF(W22&lt;&gt;0,(X22/W22)*100,0)</f>
        <v>-366.5990856482069</v>
      </c>
      <c r="Z22" s="89">
        <f t="shared" si="3"/>
        <v>66893450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66893450</v>
      </c>
      <c r="E24" s="76">
        <f t="shared" si="4"/>
        <v>66893450</v>
      </c>
      <c r="F24" s="76">
        <f t="shared" si="4"/>
        <v>91034839</v>
      </c>
      <c r="G24" s="76">
        <f t="shared" si="4"/>
        <v>-29642193</v>
      </c>
      <c r="H24" s="76">
        <f t="shared" si="4"/>
        <v>-128638405</v>
      </c>
      <c r="I24" s="76">
        <f t="shared" si="4"/>
        <v>-67245759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-67245759</v>
      </c>
      <c r="W24" s="76">
        <f t="shared" si="4"/>
        <v>25223552</v>
      </c>
      <c r="X24" s="76">
        <f t="shared" si="4"/>
        <v>-92469311</v>
      </c>
      <c r="Y24" s="77">
        <f>+IF(W24&lt;&gt;0,(X24/W24)*100,0)</f>
        <v>-366.5990856482069</v>
      </c>
      <c r="Z24" s="78">
        <f t="shared" si="4"/>
        <v>66893450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100894000</v>
      </c>
      <c r="E27" s="99">
        <v>100894000</v>
      </c>
      <c r="F27" s="99">
        <v>0</v>
      </c>
      <c r="G27" s="99">
        <v>2462343</v>
      </c>
      <c r="H27" s="99">
        <v>5064863</v>
      </c>
      <c r="I27" s="99">
        <v>7527206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7527206</v>
      </c>
      <c r="W27" s="99">
        <v>25223500</v>
      </c>
      <c r="X27" s="99">
        <v>-17696294</v>
      </c>
      <c r="Y27" s="100">
        <v>-70.16</v>
      </c>
      <c r="Z27" s="101">
        <v>100894000</v>
      </c>
    </row>
    <row r="28" spans="1:26" ht="13.5">
      <c r="A28" s="102" t="s">
        <v>44</v>
      </c>
      <c r="B28" s="18">
        <v>0</v>
      </c>
      <c r="C28" s="18">
        <v>0</v>
      </c>
      <c r="D28" s="58">
        <v>77161000</v>
      </c>
      <c r="E28" s="59">
        <v>77161000</v>
      </c>
      <c r="F28" s="59">
        <v>0</v>
      </c>
      <c r="G28" s="59">
        <v>2436532</v>
      </c>
      <c r="H28" s="59">
        <v>5040862</v>
      </c>
      <c r="I28" s="59">
        <v>7477394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7477394</v>
      </c>
      <c r="W28" s="59">
        <v>19290250</v>
      </c>
      <c r="X28" s="59">
        <v>-11812856</v>
      </c>
      <c r="Y28" s="60">
        <v>-61.24</v>
      </c>
      <c r="Z28" s="61">
        <v>77161000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23733000</v>
      </c>
      <c r="E31" s="59">
        <v>23733000</v>
      </c>
      <c r="F31" s="59">
        <v>0</v>
      </c>
      <c r="G31" s="59">
        <v>25811</v>
      </c>
      <c r="H31" s="59">
        <v>24001</v>
      </c>
      <c r="I31" s="59">
        <v>49812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49812</v>
      </c>
      <c r="W31" s="59">
        <v>5933250</v>
      </c>
      <c r="X31" s="59">
        <v>-5883438</v>
      </c>
      <c r="Y31" s="60">
        <v>-99.16</v>
      </c>
      <c r="Z31" s="61">
        <v>23733000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100894000</v>
      </c>
      <c r="E32" s="99">
        <f t="shared" si="5"/>
        <v>100894000</v>
      </c>
      <c r="F32" s="99">
        <f t="shared" si="5"/>
        <v>0</v>
      </c>
      <c r="G32" s="99">
        <f t="shared" si="5"/>
        <v>2462343</v>
      </c>
      <c r="H32" s="99">
        <f t="shared" si="5"/>
        <v>5064863</v>
      </c>
      <c r="I32" s="99">
        <f t="shared" si="5"/>
        <v>7527206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7527206</v>
      </c>
      <c r="W32" s="99">
        <f t="shared" si="5"/>
        <v>25223500</v>
      </c>
      <c r="X32" s="99">
        <f t="shared" si="5"/>
        <v>-17696294</v>
      </c>
      <c r="Y32" s="100">
        <f>+IF(W32&lt;&gt;0,(X32/W32)*100,0)</f>
        <v>-70.15796380359586</v>
      </c>
      <c r="Z32" s="101">
        <f t="shared" si="5"/>
        <v>100894000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252814857</v>
      </c>
      <c r="C35" s="18">
        <v>0</v>
      </c>
      <c r="D35" s="58">
        <v>338680579</v>
      </c>
      <c r="E35" s="59">
        <v>338680579</v>
      </c>
      <c r="F35" s="59">
        <v>0</v>
      </c>
      <c r="G35" s="59">
        <v>297335101</v>
      </c>
      <c r="H35" s="59">
        <v>449428455</v>
      </c>
      <c r="I35" s="59">
        <v>449428455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449428455</v>
      </c>
      <c r="W35" s="59">
        <v>84670145</v>
      </c>
      <c r="X35" s="59">
        <v>364758310</v>
      </c>
      <c r="Y35" s="60">
        <v>430.8</v>
      </c>
      <c r="Z35" s="61">
        <v>338680579</v>
      </c>
    </row>
    <row r="36" spans="1:26" ht="13.5">
      <c r="A36" s="57" t="s">
        <v>53</v>
      </c>
      <c r="B36" s="18">
        <v>3464132275</v>
      </c>
      <c r="C36" s="18">
        <v>0</v>
      </c>
      <c r="D36" s="58">
        <v>3538030285</v>
      </c>
      <c r="E36" s="59">
        <v>3538030285</v>
      </c>
      <c r="F36" s="59">
        <v>0</v>
      </c>
      <c r="G36" s="59">
        <v>-29579860</v>
      </c>
      <c r="H36" s="59">
        <v>3395530526</v>
      </c>
      <c r="I36" s="59">
        <v>3395530526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3395530526</v>
      </c>
      <c r="W36" s="59">
        <v>884507571</v>
      </c>
      <c r="X36" s="59">
        <v>2511022955</v>
      </c>
      <c r="Y36" s="60">
        <v>283.89</v>
      </c>
      <c r="Z36" s="61">
        <v>3538030285</v>
      </c>
    </row>
    <row r="37" spans="1:26" ht="13.5">
      <c r="A37" s="57" t="s">
        <v>54</v>
      </c>
      <c r="B37" s="18">
        <v>756746159</v>
      </c>
      <c r="C37" s="18">
        <v>0</v>
      </c>
      <c r="D37" s="58">
        <v>347131429</v>
      </c>
      <c r="E37" s="59">
        <v>347131429</v>
      </c>
      <c r="F37" s="59">
        <v>0</v>
      </c>
      <c r="G37" s="59">
        <v>209268984</v>
      </c>
      <c r="H37" s="59">
        <v>966034145</v>
      </c>
      <c r="I37" s="59">
        <v>966034145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966034145</v>
      </c>
      <c r="W37" s="59">
        <v>86782857</v>
      </c>
      <c r="X37" s="59">
        <v>879251288</v>
      </c>
      <c r="Y37" s="60">
        <v>1013.16</v>
      </c>
      <c r="Z37" s="61">
        <v>347131429</v>
      </c>
    </row>
    <row r="38" spans="1:26" ht="13.5">
      <c r="A38" s="57" t="s">
        <v>55</v>
      </c>
      <c r="B38" s="18">
        <v>170326509</v>
      </c>
      <c r="C38" s="18">
        <v>0</v>
      </c>
      <c r="D38" s="58">
        <v>166805317</v>
      </c>
      <c r="E38" s="59">
        <v>166805317</v>
      </c>
      <c r="F38" s="59">
        <v>0</v>
      </c>
      <c r="G38" s="59">
        <v>72751</v>
      </c>
      <c r="H38" s="59">
        <v>169429772</v>
      </c>
      <c r="I38" s="59">
        <v>169429772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169429772</v>
      </c>
      <c r="W38" s="59">
        <v>41701329</v>
      </c>
      <c r="X38" s="59">
        <v>127728443</v>
      </c>
      <c r="Y38" s="60">
        <v>306.29</v>
      </c>
      <c r="Z38" s="61">
        <v>166805317</v>
      </c>
    </row>
    <row r="39" spans="1:26" ht="13.5">
      <c r="A39" s="57" t="s">
        <v>56</v>
      </c>
      <c r="B39" s="18">
        <v>2789874464</v>
      </c>
      <c r="C39" s="18">
        <v>0</v>
      </c>
      <c r="D39" s="58">
        <v>3362774119</v>
      </c>
      <c r="E39" s="59">
        <v>3362774119</v>
      </c>
      <c r="F39" s="59">
        <v>0</v>
      </c>
      <c r="G39" s="59">
        <v>58413506</v>
      </c>
      <c r="H39" s="59">
        <v>2709495064</v>
      </c>
      <c r="I39" s="59">
        <v>2709495064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2709495064</v>
      </c>
      <c r="W39" s="59">
        <v>840693530</v>
      </c>
      <c r="X39" s="59">
        <v>1868801534</v>
      </c>
      <c r="Y39" s="60">
        <v>222.29</v>
      </c>
      <c r="Z39" s="61">
        <v>3362774119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113623334</v>
      </c>
      <c r="C42" s="18">
        <v>0</v>
      </c>
      <c r="D42" s="58">
        <v>192571228</v>
      </c>
      <c r="E42" s="59">
        <v>192571228</v>
      </c>
      <c r="F42" s="59">
        <v>-1365974</v>
      </c>
      <c r="G42" s="59">
        <v>20284145</v>
      </c>
      <c r="H42" s="59">
        <v>-13628424</v>
      </c>
      <c r="I42" s="59">
        <v>5289747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5289747</v>
      </c>
      <c r="W42" s="59">
        <v>48142557</v>
      </c>
      <c r="X42" s="59">
        <v>-42852810</v>
      </c>
      <c r="Y42" s="60">
        <v>-89.01</v>
      </c>
      <c r="Z42" s="61">
        <v>192571228</v>
      </c>
    </row>
    <row r="43" spans="1:26" ht="13.5">
      <c r="A43" s="57" t="s">
        <v>59</v>
      </c>
      <c r="B43" s="18">
        <v>-112241419</v>
      </c>
      <c r="C43" s="18">
        <v>0</v>
      </c>
      <c r="D43" s="58">
        <v>-90894004</v>
      </c>
      <c r="E43" s="59">
        <v>-90894004</v>
      </c>
      <c r="F43" s="59">
        <v>1119956</v>
      </c>
      <c r="G43" s="59">
        <v>-556691</v>
      </c>
      <c r="H43" s="59">
        <v>-4556170</v>
      </c>
      <c r="I43" s="59">
        <v>-3992905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-3992905</v>
      </c>
      <c r="W43" s="59">
        <v>-22723608</v>
      </c>
      <c r="X43" s="59">
        <v>18730703</v>
      </c>
      <c r="Y43" s="60">
        <v>-82.43</v>
      </c>
      <c r="Z43" s="61">
        <v>-90894004</v>
      </c>
    </row>
    <row r="44" spans="1:26" ht="13.5">
      <c r="A44" s="57" t="s">
        <v>60</v>
      </c>
      <c r="B44" s="18">
        <v>-4781644</v>
      </c>
      <c r="C44" s="18">
        <v>0</v>
      </c>
      <c r="D44" s="58">
        <v>-1365406</v>
      </c>
      <c r="E44" s="59">
        <v>-1365406</v>
      </c>
      <c r="F44" s="59">
        <v>58902</v>
      </c>
      <c r="G44" s="59">
        <v>30916</v>
      </c>
      <c r="H44" s="59">
        <v>-1159167</v>
      </c>
      <c r="I44" s="59">
        <v>-1069349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-1069349</v>
      </c>
      <c r="W44" s="59">
        <v>-897674</v>
      </c>
      <c r="X44" s="59">
        <v>-171675</v>
      </c>
      <c r="Y44" s="60">
        <v>19.12</v>
      </c>
      <c r="Z44" s="61">
        <v>-1365406</v>
      </c>
    </row>
    <row r="45" spans="1:26" ht="13.5">
      <c r="A45" s="69" t="s">
        <v>61</v>
      </c>
      <c r="B45" s="21">
        <v>14990227</v>
      </c>
      <c r="C45" s="21">
        <v>0</v>
      </c>
      <c r="D45" s="98">
        <v>138333094</v>
      </c>
      <c r="E45" s="99">
        <v>138333094</v>
      </c>
      <c r="F45" s="99">
        <v>18209341</v>
      </c>
      <c r="G45" s="99">
        <v>37967711</v>
      </c>
      <c r="H45" s="99">
        <v>18623950</v>
      </c>
      <c r="I45" s="99">
        <v>18623950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18623950</v>
      </c>
      <c r="W45" s="99">
        <v>62542551</v>
      </c>
      <c r="X45" s="99">
        <v>-43918601</v>
      </c>
      <c r="Y45" s="100">
        <v>-70.22</v>
      </c>
      <c r="Z45" s="101">
        <v>138333094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44150562</v>
      </c>
      <c r="C49" s="51">
        <v>0</v>
      </c>
      <c r="D49" s="128">
        <v>31113944</v>
      </c>
      <c r="E49" s="53">
        <v>42173358</v>
      </c>
      <c r="F49" s="53">
        <v>0</v>
      </c>
      <c r="G49" s="53">
        <v>0</v>
      </c>
      <c r="H49" s="53">
        <v>0</v>
      </c>
      <c r="I49" s="53">
        <v>19931574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16754712</v>
      </c>
      <c r="W49" s="53">
        <v>16399620</v>
      </c>
      <c r="X49" s="53">
        <v>69436441</v>
      </c>
      <c r="Y49" s="53">
        <v>424162929</v>
      </c>
      <c r="Z49" s="129">
        <v>664123140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15595022</v>
      </c>
      <c r="C51" s="51">
        <v>0</v>
      </c>
      <c r="D51" s="128">
        <v>107226536</v>
      </c>
      <c r="E51" s="53">
        <v>98484464</v>
      </c>
      <c r="F51" s="53">
        <v>0</v>
      </c>
      <c r="G51" s="53">
        <v>0</v>
      </c>
      <c r="H51" s="53">
        <v>0</v>
      </c>
      <c r="I51" s="53">
        <v>94783228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52215531</v>
      </c>
      <c r="W51" s="53">
        <v>40710770</v>
      </c>
      <c r="X51" s="53">
        <v>13985600</v>
      </c>
      <c r="Y51" s="53">
        <v>61712623</v>
      </c>
      <c r="Z51" s="129">
        <v>484713774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84.99999993793035</v>
      </c>
      <c r="E58" s="7">
        <f t="shared" si="6"/>
        <v>84.99999993793035</v>
      </c>
      <c r="F58" s="7">
        <f t="shared" si="6"/>
        <v>90.24281516780158</v>
      </c>
      <c r="G58" s="7">
        <f t="shared" si="6"/>
        <v>73.74619361097164</v>
      </c>
      <c r="H58" s="7">
        <f t="shared" si="6"/>
        <v>72.77603173750492</v>
      </c>
      <c r="I58" s="7">
        <f t="shared" si="6"/>
        <v>78.80807992689608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78.80807992689608</v>
      </c>
      <c r="W58" s="7">
        <f t="shared" si="6"/>
        <v>85</v>
      </c>
      <c r="X58" s="7">
        <f t="shared" si="6"/>
        <v>0</v>
      </c>
      <c r="Y58" s="7">
        <f t="shared" si="6"/>
        <v>0</v>
      </c>
      <c r="Z58" s="8">
        <f t="shared" si="6"/>
        <v>84.99999993793035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84.99999768082725</v>
      </c>
      <c r="E59" s="10">
        <f t="shared" si="7"/>
        <v>84.99999768082725</v>
      </c>
      <c r="F59" s="10">
        <f t="shared" si="7"/>
        <v>96.72812803985623</v>
      </c>
      <c r="G59" s="10">
        <f t="shared" si="7"/>
        <v>83.48309522646606</v>
      </c>
      <c r="H59" s="10">
        <f t="shared" si="7"/>
        <v>131.67385536424683</v>
      </c>
      <c r="I59" s="10">
        <f t="shared" si="7"/>
        <v>104.2078330873786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104.2078330873786</v>
      </c>
      <c r="W59" s="10">
        <f t="shared" si="7"/>
        <v>84.99999733799304</v>
      </c>
      <c r="X59" s="10">
        <f t="shared" si="7"/>
        <v>0</v>
      </c>
      <c r="Y59" s="10">
        <f t="shared" si="7"/>
        <v>0</v>
      </c>
      <c r="Z59" s="11">
        <f t="shared" si="7"/>
        <v>84.99999768082725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85.00000043691642</v>
      </c>
      <c r="E60" s="13">
        <f t="shared" si="7"/>
        <v>85.00000043691642</v>
      </c>
      <c r="F60" s="13">
        <f t="shared" si="7"/>
        <v>88.71004744864082</v>
      </c>
      <c r="G60" s="13">
        <f t="shared" si="7"/>
        <v>71.62041654982745</v>
      </c>
      <c r="H60" s="13">
        <f t="shared" si="7"/>
        <v>59.36847080483298</v>
      </c>
      <c r="I60" s="13">
        <f t="shared" si="7"/>
        <v>73.03457404379104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73.03457404379104</v>
      </c>
      <c r="W60" s="13">
        <f t="shared" si="7"/>
        <v>85.00000058849967</v>
      </c>
      <c r="X60" s="13">
        <f t="shared" si="7"/>
        <v>0</v>
      </c>
      <c r="Y60" s="13">
        <f t="shared" si="7"/>
        <v>0</v>
      </c>
      <c r="Z60" s="14">
        <f t="shared" si="7"/>
        <v>85.00000043691642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84.99999991833113</v>
      </c>
      <c r="E61" s="13">
        <f t="shared" si="7"/>
        <v>84.99999991833113</v>
      </c>
      <c r="F61" s="13">
        <f t="shared" si="7"/>
        <v>67.95665035389823</v>
      </c>
      <c r="G61" s="13">
        <f t="shared" si="7"/>
        <v>68.46929462088208</v>
      </c>
      <c r="H61" s="13">
        <f t="shared" si="7"/>
        <v>53.91339345034982</v>
      </c>
      <c r="I61" s="13">
        <f t="shared" si="7"/>
        <v>63.48929855779845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63.48929855779845</v>
      </c>
      <c r="W61" s="13">
        <f t="shared" si="7"/>
        <v>84.99999945554082</v>
      </c>
      <c r="X61" s="13">
        <f t="shared" si="7"/>
        <v>0</v>
      </c>
      <c r="Y61" s="13">
        <f t="shared" si="7"/>
        <v>0</v>
      </c>
      <c r="Z61" s="14">
        <f t="shared" si="7"/>
        <v>84.99999991833113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85.00000038775309</v>
      </c>
      <c r="E62" s="13">
        <f t="shared" si="7"/>
        <v>85.00000038775309</v>
      </c>
      <c r="F62" s="13">
        <f t="shared" si="7"/>
        <v>112.30120555587197</v>
      </c>
      <c r="G62" s="13">
        <f t="shared" si="7"/>
        <v>76.31111385503833</v>
      </c>
      <c r="H62" s="13">
        <f t="shared" si="7"/>
        <v>51.18262775903416</v>
      </c>
      <c r="I62" s="13">
        <f t="shared" si="7"/>
        <v>78.31268073202196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78.31268073202196</v>
      </c>
      <c r="W62" s="13">
        <f t="shared" si="7"/>
        <v>85.00000132943914</v>
      </c>
      <c r="X62" s="13">
        <f t="shared" si="7"/>
        <v>0</v>
      </c>
      <c r="Y62" s="13">
        <f t="shared" si="7"/>
        <v>0</v>
      </c>
      <c r="Z62" s="14">
        <f t="shared" si="7"/>
        <v>85.00000038775309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85.00000153357455</v>
      </c>
      <c r="E63" s="13">
        <f t="shared" si="7"/>
        <v>85.00000153357455</v>
      </c>
      <c r="F63" s="13">
        <f t="shared" si="7"/>
        <v>116.92306410884663</v>
      </c>
      <c r="G63" s="13">
        <f t="shared" si="7"/>
        <v>61.32215539787958</v>
      </c>
      <c r="H63" s="13">
        <f t="shared" si="7"/>
        <v>80.00856828888315</v>
      </c>
      <c r="I63" s="13">
        <f t="shared" si="7"/>
        <v>85.0957428620277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85.0957428620277</v>
      </c>
      <c r="W63" s="13">
        <f t="shared" si="7"/>
        <v>85.00000237456705</v>
      </c>
      <c r="X63" s="13">
        <f t="shared" si="7"/>
        <v>0</v>
      </c>
      <c r="Y63" s="13">
        <f t="shared" si="7"/>
        <v>0</v>
      </c>
      <c r="Z63" s="14">
        <f t="shared" si="7"/>
        <v>85.00000153357455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85.00000221473935</v>
      </c>
      <c r="E64" s="13">
        <f t="shared" si="7"/>
        <v>85.00000221473935</v>
      </c>
      <c r="F64" s="13">
        <f t="shared" si="7"/>
        <v>97.41190526812791</v>
      </c>
      <c r="G64" s="13">
        <f t="shared" si="7"/>
        <v>74.07710239216469</v>
      </c>
      <c r="H64" s="13">
        <f t="shared" si="7"/>
        <v>95.52962654221284</v>
      </c>
      <c r="I64" s="13">
        <f t="shared" si="7"/>
        <v>89.12811147191167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89.12811147191167</v>
      </c>
      <c r="W64" s="13">
        <f t="shared" si="7"/>
        <v>85.00000221473935</v>
      </c>
      <c r="X64" s="13">
        <f t="shared" si="7"/>
        <v>0</v>
      </c>
      <c r="Y64" s="13">
        <f t="shared" si="7"/>
        <v>0</v>
      </c>
      <c r="Z64" s="14">
        <f t="shared" si="7"/>
        <v>85.00000221473935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/>
      <c r="C67" s="23"/>
      <c r="D67" s="24">
        <v>1369429201</v>
      </c>
      <c r="E67" s="25">
        <v>1369429201</v>
      </c>
      <c r="F67" s="25">
        <v>111736430</v>
      </c>
      <c r="G67" s="25">
        <v>115052612</v>
      </c>
      <c r="H67" s="25">
        <v>115266528</v>
      </c>
      <c r="I67" s="25">
        <v>342055570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342055570</v>
      </c>
      <c r="W67" s="25">
        <v>342357300</v>
      </c>
      <c r="X67" s="25"/>
      <c r="Y67" s="24"/>
      <c r="Z67" s="26">
        <v>1369429201</v>
      </c>
    </row>
    <row r="68" spans="1:26" ht="13.5" hidden="1">
      <c r="A68" s="36" t="s">
        <v>31</v>
      </c>
      <c r="B68" s="18"/>
      <c r="C68" s="18"/>
      <c r="D68" s="19">
        <v>247933235</v>
      </c>
      <c r="E68" s="20">
        <v>247933235</v>
      </c>
      <c r="F68" s="20">
        <v>21359974</v>
      </c>
      <c r="G68" s="20">
        <v>20617283</v>
      </c>
      <c r="H68" s="20">
        <v>21373830</v>
      </c>
      <c r="I68" s="20">
        <v>63351087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63351087</v>
      </c>
      <c r="W68" s="20">
        <v>61983309</v>
      </c>
      <c r="X68" s="20"/>
      <c r="Y68" s="19"/>
      <c r="Z68" s="22">
        <v>247933235</v>
      </c>
    </row>
    <row r="69" spans="1:26" ht="13.5" hidden="1">
      <c r="A69" s="37" t="s">
        <v>32</v>
      </c>
      <c r="B69" s="18"/>
      <c r="C69" s="18"/>
      <c r="D69" s="19">
        <v>1121495966</v>
      </c>
      <c r="E69" s="20">
        <v>1121495966</v>
      </c>
      <c r="F69" s="20">
        <v>90376456</v>
      </c>
      <c r="G69" s="20">
        <v>94435329</v>
      </c>
      <c r="H69" s="20">
        <v>93892698</v>
      </c>
      <c r="I69" s="20">
        <v>278704483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278704483</v>
      </c>
      <c r="W69" s="20">
        <v>280373991</v>
      </c>
      <c r="X69" s="20"/>
      <c r="Y69" s="19"/>
      <c r="Z69" s="22">
        <v>1121495966</v>
      </c>
    </row>
    <row r="70" spans="1:26" ht="13.5" hidden="1">
      <c r="A70" s="38" t="s">
        <v>103</v>
      </c>
      <c r="B70" s="18"/>
      <c r="C70" s="18"/>
      <c r="D70" s="19">
        <v>551005497</v>
      </c>
      <c r="E70" s="20">
        <v>551005497</v>
      </c>
      <c r="F70" s="20">
        <v>48019031</v>
      </c>
      <c r="G70" s="20">
        <v>46826209</v>
      </c>
      <c r="H70" s="20">
        <v>46754039</v>
      </c>
      <c r="I70" s="20">
        <v>141599279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141599279</v>
      </c>
      <c r="W70" s="20">
        <v>137751375</v>
      </c>
      <c r="X70" s="20"/>
      <c r="Y70" s="19"/>
      <c r="Z70" s="22">
        <v>551005497</v>
      </c>
    </row>
    <row r="71" spans="1:26" ht="13.5" hidden="1">
      <c r="A71" s="38" t="s">
        <v>104</v>
      </c>
      <c r="B71" s="18"/>
      <c r="C71" s="18"/>
      <c r="D71" s="19">
        <v>361054516</v>
      </c>
      <c r="E71" s="20">
        <v>361054516</v>
      </c>
      <c r="F71" s="20">
        <v>26792122</v>
      </c>
      <c r="G71" s="20">
        <v>31584900</v>
      </c>
      <c r="H71" s="20">
        <v>31234934</v>
      </c>
      <c r="I71" s="20">
        <v>89611956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89611956</v>
      </c>
      <c r="W71" s="20">
        <v>90263628</v>
      </c>
      <c r="X71" s="20"/>
      <c r="Y71" s="19"/>
      <c r="Z71" s="22">
        <v>361054516</v>
      </c>
    </row>
    <row r="72" spans="1:26" ht="13.5" hidden="1">
      <c r="A72" s="38" t="s">
        <v>105</v>
      </c>
      <c r="B72" s="18"/>
      <c r="C72" s="18"/>
      <c r="D72" s="19">
        <v>101071057</v>
      </c>
      <c r="E72" s="20">
        <v>101071057</v>
      </c>
      <c r="F72" s="20">
        <v>7203530</v>
      </c>
      <c r="G72" s="20">
        <v>8007561</v>
      </c>
      <c r="H72" s="20">
        <v>7646801</v>
      </c>
      <c r="I72" s="20">
        <v>22857892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22857892</v>
      </c>
      <c r="W72" s="20">
        <v>25267764</v>
      </c>
      <c r="X72" s="20"/>
      <c r="Y72" s="19"/>
      <c r="Z72" s="22">
        <v>101071057</v>
      </c>
    </row>
    <row r="73" spans="1:26" ht="13.5" hidden="1">
      <c r="A73" s="38" t="s">
        <v>106</v>
      </c>
      <c r="B73" s="18"/>
      <c r="C73" s="18"/>
      <c r="D73" s="19">
        <v>108364896</v>
      </c>
      <c r="E73" s="20">
        <v>108364896</v>
      </c>
      <c r="F73" s="20">
        <v>9270333</v>
      </c>
      <c r="G73" s="20">
        <v>8855912</v>
      </c>
      <c r="H73" s="20">
        <v>8825549</v>
      </c>
      <c r="I73" s="20">
        <v>26951794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26951794</v>
      </c>
      <c r="W73" s="20">
        <v>27091224</v>
      </c>
      <c r="X73" s="20"/>
      <c r="Y73" s="19"/>
      <c r="Z73" s="22">
        <v>108364896</v>
      </c>
    </row>
    <row r="74" spans="1:26" ht="13.5" hidden="1">
      <c r="A74" s="38" t="s">
        <v>107</v>
      </c>
      <c r="B74" s="18"/>
      <c r="C74" s="18"/>
      <c r="D74" s="19"/>
      <c r="E74" s="20"/>
      <c r="F74" s="20">
        <v>-908560</v>
      </c>
      <c r="G74" s="20">
        <v>-839253</v>
      </c>
      <c r="H74" s="20">
        <v>-568625</v>
      </c>
      <c r="I74" s="20">
        <v>-2316438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-2316438</v>
      </c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110</v>
      </c>
      <c r="B76" s="31">
        <v>1013676858</v>
      </c>
      <c r="C76" s="31"/>
      <c r="D76" s="32">
        <v>1164014820</v>
      </c>
      <c r="E76" s="33">
        <v>1164014820</v>
      </c>
      <c r="F76" s="33">
        <v>100834100</v>
      </c>
      <c r="G76" s="33">
        <v>84846922</v>
      </c>
      <c r="H76" s="33">
        <v>83886405</v>
      </c>
      <c r="I76" s="33">
        <v>269567427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269567427</v>
      </c>
      <c r="W76" s="33">
        <v>291003705</v>
      </c>
      <c r="X76" s="33"/>
      <c r="Y76" s="32"/>
      <c r="Z76" s="34">
        <v>1164014820</v>
      </c>
    </row>
    <row r="77" spans="1:26" ht="13.5" hidden="1">
      <c r="A77" s="36" t="s">
        <v>31</v>
      </c>
      <c r="B77" s="18">
        <v>167068329</v>
      </c>
      <c r="C77" s="18"/>
      <c r="D77" s="19">
        <v>210743244</v>
      </c>
      <c r="E77" s="20">
        <v>210743244</v>
      </c>
      <c r="F77" s="20">
        <v>20661103</v>
      </c>
      <c r="G77" s="20">
        <v>17211946</v>
      </c>
      <c r="H77" s="20">
        <v>28143746</v>
      </c>
      <c r="I77" s="20">
        <v>66016795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66016795</v>
      </c>
      <c r="W77" s="20">
        <v>52685811</v>
      </c>
      <c r="X77" s="20"/>
      <c r="Y77" s="19"/>
      <c r="Z77" s="22">
        <v>210743244</v>
      </c>
    </row>
    <row r="78" spans="1:26" ht="13.5" hidden="1">
      <c r="A78" s="37" t="s">
        <v>32</v>
      </c>
      <c r="B78" s="18">
        <v>846608529</v>
      </c>
      <c r="C78" s="18"/>
      <c r="D78" s="19">
        <v>953271576</v>
      </c>
      <c r="E78" s="20">
        <v>953271576</v>
      </c>
      <c r="F78" s="20">
        <v>80172997</v>
      </c>
      <c r="G78" s="20">
        <v>67634976</v>
      </c>
      <c r="H78" s="20">
        <v>55742659</v>
      </c>
      <c r="I78" s="20">
        <v>203550632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203550632</v>
      </c>
      <c r="W78" s="20">
        <v>238317894</v>
      </c>
      <c r="X78" s="20"/>
      <c r="Y78" s="19"/>
      <c r="Z78" s="22">
        <v>953271576</v>
      </c>
    </row>
    <row r="79" spans="1:26" ht="13.5" hidden="1">
      <c r="A79" s="38" t="s">
        <v>103</v>
      </c>
      <c r="B79" s="18">
        <v>401629858</v>
      </c>
      <c r="C79" s="18"/>
      <c r="D79" s="19">
        <v>468354672</v>
      </c>
      <c r="E79" s="20">
        <v>468354672</v>
      </c>
      <c r="F79" s="20">
        <v>32632125</v>
      </c>
      <c r="G79" s="20">
        <v>32061575</v>
      </c>
      <c r="H79" s="20">
        <v>25206689</v>
      </c>
      <c r="I79" s="20">
        <v>89900389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89900389</v>
      </c>
      <c r="W79" s="20">
        <v>117088668</v>
      </c>
      <c r="X79" s="20"/>
      <c r="Y79" s="19"/>
      <c r="Z79" s="22">
        <v>468354672</v>
      </c>
    </row>
    <row r="80" spans="1:26" ht="13.5" hidden="1">
      <c r="A80" s="38" t="s">
        <v>104</v>
      </c>
      <c r="B80" s="18">
        <v>286374893</v>
      </c>
      <c r="C80" s="18"/>
      <c r="D80" s="19">
        <v>306896340</v>
      </c>
      <c r="E80" s="20">
        <v>306896340</v>
      </c>
      <c r="F80" s="20">
        <v>30087876</v>
      </c>
      <c r="G80" s="20">
        <v>24102789</v>
      </c>
      <c r="H80" s="20">
        <v>15986860</v>
      </c>
      <c r="I80" s="20">
        <v>70177525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70177525</v>
      </c>
      <c r="W80" s="20">
        <v>76724085</v>
      </c>
      <c r="X80" s="20"/>
      <c r="Y80" s="19"/>
      <c r="Z80" s="22">
        <v>306896340</v>
      </c>
    </row>
    <row r="81" spans="1:26" ht="13.5" hidden="1">
      <c r="A81" s="38" t="s">
        <v>105</v>
      </c>
      <c r="B81" s="18">
        <v>78477913</v>
      </c>
      <c r="C81" s="18"/>
      <c r="D81" s="19">
        <v>85910400</v>
      </c>
      <c r="E81" s="20">
        <v>85910400</v>
      </c>
      <c r="F81" s="20">
        <v>8422588</v>
      </c>
      <c r="G81" s="20">
        <v>4910409</v>
      </c>
      <c r="H81" s="20">
        <v>6118096</v>
      </c>
      <c r="I81" s="20">
        <v>19451093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19451093</v>
      </c>
      <c r="W81" s="20">
        <v>21477600</v>
      </c>
      <c r="X81" s="20"/>
      <c r="Y81" s="19"/>
      <c r="Z81" s="22">
        <v>85910400</v>
      </c>
    </row>
    <row r="82" spans="1:26" ht="13.5" hidden="1">
      <c r="A82" s="38" t="s">
        <v>106</v>
      </c>
      <c r="B82" s="18">
        <v>80125865</v>
      </c>
      <c r="C82" s="18"/>
      <c r="D82" s="19">
        <v>92110164</v>
      </c>
      <c r="E82" s="20">
        <v>92110164</v>
      </c>
      <c r="F82" s="20">
        <v>9030408</v>
      </c>
      <c r="G82" s="20">
        <v>6560203</v>
      </c>
      <c r="H82" s="20">
        <v>8431014</v>
      </c>
      <c r="I82" s="20">
        <v>24021625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24021625</v>
      </c>
      <c r="W82" s="20">
        <v>23027541</v>
      </c>
      <c r="X82" s="20"/>
      <c r="Y82" s="19"/>
      <c r="Z82" s="22">
        <v>92110164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2023409</v>
      </c>
      <c r="C6" s="18">
        <v>0</v>
      </c>
      <c r="D6" s="58">
        <v>2200000</v>
      </c>
      <c r="E6" s="59">
        <v>2200000</v>
      </c>
      <c r="F6" s="59">
        <v>36712</v>
      </c>
      <c r="G6" s="59">
        <v>10614</v>
      </c>
      <c r="H6" s="59">
        <v>34167</v>
      </c>
      <c r="I6" s="59">
        <v>81493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81493</v>
      </c>
      <c r="W6" s="59">
        <v>266620</v>
      </c>
      <c r="X6" s="59">
        <v>-185127</v>
      </c>
      <c r="Y6" s="60">
        <v>-69.43</v>
      </c>
      <c r="Z6" s="61">
        <v>2200000</v>
      </c>
    </row>
    <row r="7" spans="1:26" ht="13.5">
      <c r="A7" s="57" t="s">
        <v>33</v>
      </c>
      <c r="B7" s="18">
        <v>8048875</v>
      </c>
      <c r="C7" s="18">
        <v>0</v>
      </c>
      <c r="D7" s="58">
        <v>5500000</v>
      </c>
      <c r="E7" s="59">
        <v>5500000</v>
      </c>
      <c r="F7" s="59">
        <v>94593</v>
      </c>
      <c r="G7" s="59">
        <v>448590</v>
      </c>
      <c r="H7" s="59">
        <v>689486</v>
      </c>
      <c r="I7" s="59">
        <v>1232669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1232669</v>
      </c>
      <c r="W7" s="59">
        <v>771499</v>
      </c>
      <c r="X7" s="59">
        <v>461170</v>
      </c>
      <c r="Y7" s="60">
        <v>59.78</v>
      </c>
      <c r="Z7" s="61">
        <v>5500000</v>
      </c>
    </row>
    <row r="8" spans="1:26" ht="13.5">
      <c r="A8" s="57" t="s">
        <v>34</v>
      </c>
      <c r="B8" s="18">
        <v>288311093</v>
      </c>
      <c r="C8" s="18">
        <v>0</v>
      </c>
      <c r="D8" s="58">
        <v>385082000</v>
      </c>
      <c r="E8" s="59">
        <v>385082000</v>
      </c>
      <c r="F8" s="59">
        <v>114898000</v>
      </c>
      <c r="G8" s="59">
        <v>522641</v>
      </c>
      <c r="H8" s="59">
        <v>3302842</v>
      </c>
      <c r="I8" s="59">
        <v>118723483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118723483</v>
      </c>
      <c r="W8" s="59">
        <v>124374436</v>
      </c>
      <c r="X8" s="59">
        <v>-5650953</v>
      </c>
      <c r="Y8" s="60">
        <v>-4.54</v>
      </c>
      <c r="Z8" s="61">
        <v>385082000</v>
      </c>
    </row>
    <row r="9" spans="1:26" ht="13.5">
      <c r="A9" s="57" t="s">
        <v>35</v>
      </c>
      <c r="B9" s="18">
        <v>965094</v>
      </c>
      <c r="C9" s="18">
        <v>0</v>
      </c>
      <c r="D9" s="58">
        <v>545300</v>
      </c>
      <c r="E9" s="59">
        <v>545300</v>
      </c>
      <c r="F9" s="59">
        <v>9123</v>
      </c>
      <c r="G9" s="59">
        <v>57976</v>
      </c>
      <c r="H9" s="59">
        <v>19995</v>
      </c>
      <c r="I9" s="59">
        <v>87094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87094</v>
      </c>
      <c r="W9" s="59">
        <v>305905</v>
      </c>
      <c r="X9" s="59">
        <v>-218811</v>
      </c>
      <c r="Y9" s="60">
        <v>-71.53</v>
      </c>
      <c r="Z9" s="61">
        <v>545300</v>
      </c>
    </row>
    <row r="10" spans="1:26" ht="25.5">
      <c r="A10" s="62" t="s">
        <v>95</v>
      </c>
      <c r="B10" s="63">
        <f>SUM(B5:B9)</f>
        <v>299348471</v>
      </c>
      <c r="C10" s="63">
        <f>SUM(C5:C9)</f>
        <v>0</v>
      </c>
      <c r="D10" s="64">
        <f aca="true" t="shared" si="0" ref="D10:Z10">SUM(D5:D9)</f>
        <v>393327300</v>
      </c>
      <c r="E10" s="65">
        <f t="shared" si="0"/>
        <v>393327300</v>
      </c>
      <c r="F10" s="65">
        <f t="shared" si="0"/>
        <v>115038428</v>
      </c>
      <c r="G10" s="65">
        <f t="shared" si="0"/>
        <v>1039821</v>
      </c>
      <c r="H10" s="65">
        <f t="shared" si="0"/>
        <v>4046490</v>
      </c>
      <c r="I10" s="65">
        <f t="shared" si="0"/>
        <v>120124739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120124739</v>
      </c>
      <c r="W10" s="65">
        <f t="shared" si="0"/>
        <v>125718460</v>
      </c>
      <c r="X10" s="65">
        <f t="shared" si="0"/>
        <v>-5593721</v>
      </c>
      <c r="Y10" s="66">
        <f>+IF(W10&lt;&gt;0,(X10/W10)*100,0)</f>
        <v>-4.449403055048559</v>
      </c>
      <c r="Z10" s="67">
        <f t="shared" si="0"/>
        <v>393327300</v>
      </c>
    </row>
    <row r="11" spans="1:26" ht="13.5">
      <c r="A11" s="57" t="s">
        <v>36</v>
      </c>
      <c r="B11" s="18">
        <v>100024043</v>
      </c>
      <c r="C11" s="18">
        <v>0</v>
      </c>
      <c r="D11" s="58">
        <v>129287770</v>
      </c>
      <c r="E11" s="59">
        <v>129287770</v>
      </c>
      <c r="F11" s="59">
        <v>8553870</v>
      </c>
      <c r="G11" s="59">
        <v>8652286</v>
      </c>
      <c r="H11" s="59">
        <v>8733122</v>
      </c>
      <c r="I11" s="59">
        <v>25939278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25939278</v>
      </c>
      <c r="W11" s="59">
        <v>26370842</v>
      </c>
      <c r="X11" s="59">
        <v>-431564</v>
      </c>
      <c r="Y11" s="60">
        <v>-1.64</v>
      </c>
      <c r="Z11" s="61">
        <v>129287770</v>
      </c>
    </row>
    <row r="12" spans="1:26" ht="13.5">
      <c r="A12" s="57" t="s">
        <v>37</v>
      </c>
      <c r="B12" s="18">
        <v>11308318</v>
      </c>
      <c r="C12" s="18">
        <v>0</v>
      </c>
      <c r="D12" s="58">
        <v>13245750</v>
      </c>
      <c r="E12" s="59">
        <v>13245750</v>
      </c>
      <c r="F12" s="59">
        <v>1063931</v>
      </c>
      <c r="G12" s="59">
        <v>340754</v>
      </c>
      <c r="H12" s="59">
        <v>1421748</v>
      </c>
      <c r="I12" s="59">
        <v>2826433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2826433</v>
      </c>
      <c r="W12" s="59">
        <v>2978684</v>
      </c>
      <c r="X12" s="59">
        <v>-152251</v>
      </c>
      <c r="Y12" s="60">
        <v>-5.11</v>
      </c>
      <c r="Z12" s="61">
        <v>13245750</v>
      </c>
    </row>
    <row r="13" spans="1:26" ht="13.5">
      <c r="A13" s="57" t="s">
        <v>96</v>
      </c>
      <c r="B13" s="18">
        <v>17900116</v>
      </c>
      <c r="C13" s="18">
        <v>0</v>
      </c>
      <c r="D13" s="58">
        <v>20662900</v>
      </c>
      <c r="E13" s="59">
        <v>20662900</v>
      </c>
      <c r="F13" s="59">
        <v>1484415</v>
      </c>
      <c r="G13" s="59">
        <v>1491624</v>
      </c>
      <c r="H13" s="59">
        <v>1491624</v>
      </c>
      <c r="I13" s="59">
        <v>4467663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4467663</v>
      </c>
      <c r="W13" s="59">
        <v>5165724</v>
      </c>
      <c r="X13" s="59">
        <v>-698061</v>
      </c>
      <c r="Y13" s="60">
        <v>-13.51</v>
      </c>
      <c r="Z13" s="61">
        <v>20662900</v>
      </c>
    </row>
    <row r="14" spans="1:26" ht="13.5">
      <c r="A14" s="57" t="s">
        <v>38</v>
      </c>
      <c r="B14" s="18">
        <v>484314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123217887</v>
      </c>
      <c r="C16" s="18">
        <v>0</v>
      </c>
      <c r="D16" s="58">
        <v>207942025</v>
      </c>
      <c r="E16" s="59">
        <v>207942025</v>
      </c>
      <c r="F16" s="59">
        <v>1365428</v>
      </c>
      <c r="G16" s="59">
        <v>3096283</v>
      </c>
      <c r="H16" s="59">
        <v>6120325</v>
      </c>
      <c r="I16" s="59">
        <v>10582036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10582036</v>
      </c>
      <c r="W16" s="59">
        <v>6031166</v>
      </c>
      <c r="X16" s="59">
        <v>4550870</v>
      </c>
      <c r="Y16" s="60">
        <v>75.46</v>
      </c>
      <c r="Z16" s="61">
        <v>207942025</v>
      </c>
    </row>
    <row r="17" spans="1:26" ht="13.5">
      <c r="A17" s="57" t="s">
        <v>41</v>
      </c>
      <c r="B17" s="18">
        <v>44426249</v>
      </c>
      <c r="C17" s="18">
        <v>0</v>
      </c>
      <c r="D17" s="58">
        <v>48310220</v>
      </c>
      <c r="E17" s="59">
        <v>48310220</v>
      </c>
      <c r="F17" s="59">
        <v>3595337</v>
      </c>
      <c r="G17" s="59">
        <v>2459807</v>
      </c>
      <c r="H17" s="59">
        <v>3376027</v>
      </c>
      <c r="I17" s="59">
        <v>9431171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9431171</v>
      </c>
      <c r="W17" s="59">
        <v>9358446</v>
      </c>
      <c r="X17" s="59">
        <v>72725</v>
      </c>
      <c r="Y17" s="60">
        <v>0.78</v>
      </c>
      <c r="Z17" s="61">
        <v>48310220</v>
      </c>
    </row>
    <row r="18" spans="1:26" ht="13.5">
      <c r="A18" s="69" t="s">
        <v>42</v>
      </c>
      <c r="B18" s="70">
        <f>SUM(B11:B17)</f>
        <v>297360927</v>
      </c>
      <c r="C18" s="70">
        <f>SUM(C11:C17)</f>
        <v>0</v>
      </c>
      <c r="D18" s="71">
        <f aca="true" t="shared" si="1" ref="D18:Z18">SUM(D11:D17)</f>
        <v>419448665</v>
      </c>
      <c r="E18" s="72">
        <f t="shared" si="1"/>
        <v>419448665</v>
      </c>
      <c r="F18" s="72">
        <f t="shared" si="1"/>
        <v>16062981</v>
      </c>
      <c r="G18" s="72">
        <f t="shared" si="1"/>
        <v>16040754</v>
      </c>
      <c r="H18" s="72">
        <f t="shared" si="1"/>
        <v>21142846</v>
      </c>
      <c r="I18" s="72">
        <f t="shared" si="1"/>
        <v>53246581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53246581</v>
      </c>
      <c r="W18" s="72">
        <f t="shared" si="1"/>
        <v>49904862</v>
      </c>
      <c r="X18" s="72">
        <f t="shared" si="1"/>
        <v>3341719</v>
      </c>
      <c r="Y18" s="66">
        <f>+IF(W18&lt;&gt;0,(X18/W18)*100,0)</f>
        <v>6.696179221976408</v>
      </c>
      <c r="Z18" s="73">
        <f t="shared" si="1"/>
        <v>419448665</v>
      </c>
    </row>
    <row r="19" spans="1:26" ht="13.5">
      <c r="A19" s="69" t="s">
        <v>43</v>
      </c>
      <c r="B19" s="74">
        <f>+B10-B18</f>
        <v>1987544</v>
      </c>
      <c r="C19" s="74">
        <f>+C10-C18</f>
        <v>0</v>
      </c>
      <c r="D19" s="75">
        <f aca="true" t="shared" si="2" ref="D19:Z19">+D10-D18</f>
        <v>-26121365</v>
      </c>
      <c r="E19" s="76">
        <f t="shared" si="2"/>
        <v>-26121365</v>
      </c>
      <c r="F19" s="76">
        <f t="shared" si="2"/>
        <v>98975447</v>
      </c>
      <c r="G19" s="76">
        <f t="shared" si="2"/>
        <v>-15000933</v>
      </c>
      <c r="H19" s="76">
        <f t="shared" si="2"/>
        <v>-17096356</v>
      </c>
      <c r="I19" s="76">
        <f t="shared" si="2"/>
        <v>66878158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66878158</v>
      </c>
      <c r="W19" s="76">
        <f>IF(E10=E18,0,W10-W18)</f>
        <v>75813598</v>
      </c>
      <c r="X19" s="76">
        <f t="shared" si="2"/>
        <v>-8935440</v>
      </c>
      <c r="Y19" s="77">
        <f>+IF(W19&lt;&gt;0,(X19/W19)*100,0)</f>
        <v>-11.786065080303931</v>
      </c>
      <c r="Z19" s="78">
        <f t="shared" si="2"/>
        <v>-26121365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1987544</v>
      </c>
      <c r="C22" s="85">
        <f>SUM(C19:C21)</f>
        <v>0</v>
      </c>
      <c r="D22" s="86">
        <f aca="true" t="shared" si="3" ref="D22:Z22">SUM(D19:D21)</f>
        <v>-26121365</v>
      </c>
      <c r="E22" s="87">
        <f t="shared" si="3"/>
        <v>-26121365</v>
      </c>
      <c r="F22" s="87">
        <f t="shared" si="3"/>
        <v>98975447</v>
      </c>
      <c r="G22" s="87">
        <f t="shared" si="3"/>
        <v>-15000933</v>
      </c>
      <c r="H22" s="87">
        <f t="shared" si="3"/>
        <v>-17096356</v>
      </c>
      <c r="I22" s="87">
        <f t="shared" si="3"/>
        <v>66878158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66878158</v>
      </c>
      <c r="W22" s="87">
        <f t="shared" si="3"/>
        <v>75813598</v>
      </c>
      <c r="X22" s="87">
        <f t="shared" si="3"/>
        <v>-8935440</v>
      </c>
      <c r="Y22" s="88">
        <f>+IF(W22&lt;&gt;0,(X22/W22)*100,0)</f>
        <v>-11.786065080303931</v>
      </c>
      <c r="Z22" s="89">
        <f t="shared" si="3"/>
        <v>-26121365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1987544</v>
      </c>
      <c r="C24" s="74">
        <f>SUM(C22:C23)</f>
        <v>0</v>
      </c>
      <c r="D24" s="75">
        <f aca="true" t="shared" si="4" ref="D24:Z24">SUM(D22:D23)</f>
        <v>-26121365</v>
      </c>
      <c r="E24" s="76">
        <f t="shared" si="4"/>
        <v>-26121365</v>
      </c>
      <c r="F24" s="76">
        <f t="shared" si="4"/>
        <v>98975447</v>
      </c>
      <c r="G24" s="76">
        <f t="shared" si="4"/>
        <v>-15000933</v>
      </c>
      <c r="H24" s="76">
        <f t="shared" si="4"/>
        <v>-17096356</v>
      </c>
      <c r="I24" s="76">
        <f t="shared" si="4"/>
        <v>66878158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66878158</v>
      </c>
      <c r="W24" s="76">
        <f t="shared" si="4"/>
        <v>75813598</v>
      </c>
      <c r="X24" s="76">
        <f t="shared" si="4"/>
        <v>-8935440</v>
      </c>
      <c r="Y24" s="77">
        <f>+IF(W24&lt;&gt;0,(X24/W24)*100,0)</f>
        <v>-11.786065080303931</v>
      </c>
      <c r="Z24" s="78">
        <f t="shared" si="4"/>
        <v>-26121365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2208938</v>
      </c>
      <c r="C27" s="21">
        <v>0</v>
      </c>
      <c r="D27" s="98">
        <v>16500000</v>
      </c>
      <c r="E27" s="99">
        <v>16500000</v>
      </c>
      <c r="F27" s="99">
        <v>30588</v>
      </c>
      <c r="G27" s="99">
        <v>0</v>
      </c>
      <c r="H27" s="99">
        <v>66120</v>
      </c>
      <c r="I27" s="99">
        <v>96708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96708</v>
      </c>
      <c r="W27" s="99">
        <v>4125000</v>
      </c>
      <c r="X27" s="99">
        <v>-4028292</v>
      </c>
      <c r="Y27" s="100">
        <v>-97.66</v>
      </c>
      <c r="Z27" s="101">
        <v>16500000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2208938</v>
      </c>
      <c r="C31" s="18">
        <v>0</v>
      </c>
      <c r="D31" s="58">
        <v>16500000</v>
      </c>
      <c r="E31" s="59">
        <v>16500000</v>
      </c>
      <c r="F31" s="59">
        <v>30588</v>
      </c>
      <c r="G31" s="59">
        <v>0</v>
      </c>
      <c r="H31" s="59">
        <v>66120</v>
      </c>
      <c r="I31" s="59">
        <v>96708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96708</v>
      </c>
      <c r="W31" s="59">
        <v>4125000</v>
      </c>
      <c r="X31" s="59">
        <v>-4028292</v>
      </c>
      <c r="Y31" s="60">
        <v>-97.66</v>
      </c>
      <c r="Z31" s="61">
        <v>16500000</v>
      </c>
    </row>
    <row r="32" spans="1:26" ht="13.5">
      <c r="A32" s="69" t="s">
        <v>50</v>
      </c>
      <c r="B32" s="21">
        <f>SUM(B28:B31)</f>
        <v>2208938</v>
      </c>
      <c r="C32" s="21">
        <f>SUM(C28:C31)</f>
        <v>0</v>
      </c>
      <c r="D32" s="98">
        <f aca="true" t="shared" si="5" ref="D32:Z32">SUM(D28:D31)</f>
        <v>16500000</v>
      </c>
      <c r="E32" s="99">
        <f t="shared" si="5"/>
        <v>16500000</v>
      </c>
      <c r="F32" s="99">
        <f t="shared" si="5"/>
        <v>30588</v>
      </c>
      <c r="G32" s="99">
        <f t="shared" si="5"/>
        <v>0</v>
      </c>
      <c r="H32" s="99">
        <f t="shared" si="5"/>
        <v>66120</v>
      </c>
      <c r="I32" s="99">
        <f t="shared" si="5"/>
        <v>96708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96708</v>
      </c>
      <c r="W32" s="99">
        <f t="shared" si="5"/>
        <v>4125000</v>
      </c>
      <c r="X32" s="99">
        <f t="shared" si="5"/>
        <v>-4028292</v>
      </c>
      <c r="Y32" s="100">
        <f>+IF(W32&lt;&gt;0,(X32/W32)*100,0)</f>
        <v>-97.65556363636364</v>
      </c>
      <c r="Z32" s="101">
        <f t="shared" si="5"/>
        <v>16500000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115007406</v>
      </c>
      <c r="C35" s="18">
        <v>0</v>
      </c>
      <c r="D35" s="58">
        <v>92346000</v>
      </c>
      <c r="E35" s="59">
        <v>92346000</v>
      </c>
      <c r="F35" s="59">
        <v>203276235</v>
      </c>
      <c r="G35" s="59">
        <v>184470841</v>
      </c>
      <c r="H35" s="59">
        <v>218121742</v>
      </c>
      <c r="I35" s="59">
        <v>218121742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218121742</v>
      </c>
      <c r="W35" s="59">
        <v>23086500</v>
      </c>
      <c r="X35" s="59">
        <v>195035242</v>
      </c>
      <c r="Y35" s="60">
        <v>844.8</v>
      </c>
      <c r="Z35" s="61">
        <v>92346000</v>
      </c>
    </row>
    <row r="36" spans="1:26" ht="13.5">
      <c r="A36" s="57" t="s">
        <v>53</v>
      </c>
      <c r="B36" s="18">
        <v>302096090</v>
      </c>
      <c r="C36" s="18">
        <v>0</v>
      </c>
      <c r="D36" s="58">
        <v>343000000</v>
      </c>
      <c r="E36" s="59">
        <v>343000000</v>
      </c>
      <c r="F36" s="59">
        <v>312770820</v>
      </c>
      <c r="G36" s="59">
        <v>299839026</v>
      </c>
      <c r="H36" s="59">
        <v>298520824</v>
      </c>
      <c r="I36" s="59">
        <v>298520824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298520824</v>
      </c>
      <c r="W36" s="59">
        <v>85750000</v>
      </c>
      <c r="X36" s="59">
        <v>212770824</v>
      </c>
      <c r="Y36" s="60">
        <v>248.13</v>
      </c>
      <c r="Z36" s="61">
        <v>343000000</v>
      </c>
    </row>
    <row r="37" spans="1:26" ht="13.5">
      <c r="A37" s="57" t="s">
        <v>54</v>
      </c>
      <c r="B37" s="18">
        <v>46222012</v>
      </c>
      <c r="C37" s="18">
        <v>0</v>
      </c>
      <c r="D37" s="58">
        <v>20000000</v>
      </c>
      <c r="E37" s="59">
        <v>20000000</v>
      </c>
      <c r="F37" s="59">
        <v>57695058</v>
      </c>
      <c r="G37" s="59">
        <v>28090384</v>
      </c>
      <c r="H37" s="59">
        <v>77213270</v>
      </c>
      <c r="I37" s="59">
        <v>77213270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77213270</v>
      </c>
      <c r="W37" s="59">
        <v>5000000</v>
      </c>
      <c r="X37" s="59">
        <v>72213270</v>
      </c>
      <c r="Y37" s="60">
        <v>1444.27</v>
      </c>
      <c r="Z37" s="61">
        <v>20000000</v>
      </c>
    </row>
    <row r="38" spans="1:26" ht="13.5">
      <c r="A38" s="57" t="s">
        <v>55</v>
      </c>
      <c r="B38" s="18">
        <v>5051000</v>
      </c>
      <c r="C38" s="18">
        <v>0</v>
      </c>
      <c r="D38" s="58">
        <v>350000</v>
      </c>
      <c r="E38" s="59">
        <v>350000</v>
      </c>
      <c r="F38" s="59">
        <v>301000</v>
      </c>
      <c r="G38" s="59">
        <v>5051000</v>
      </c>
      <c r="H38" s="59">
        <v>5051000</v>
      </c>
      <c r="I38" s="59">
        <v>5051000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5051000</v>
      </c>
      <c r="W38" s="59">
        <v>87500</v>
      </c>
      <c r="X38" s="59">
        <v>4963500</v>
      </c>
      <c r="Y38" s="60">
        <v>5672.57</v>
      </c>
      <c r="Z38" s="61">
        <v>350000</v>
      </c>
    </row>
    <row r="39" spans="1:26" ht="13.5">
      <c r="A39" s="57" t="s">
        <v>56</v>
      </c>
      <c r="B39" s="18">
        <v>365830484</v>
      </c>
      <c r="C39" s="18">
        <v>0</v>
      </c>
      <c r="D39" s="58">
        <v>414996000</v>
      </c>
      <c r="E39" s="59">
        <v>414996000</v>
      </c>
      <c r="F39" s="59">
        <v>458050997</v>
      </c>
      <c r="G39" s="59">
        <v>451168483</v>
      </c>
      <c r="H39" s="59">
        <v>434378296</v>
      </c>
      <c r="I39" s="59">
        <v>434378296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434378296</v>
      </c>
      <c r="W39" s="59">
        <v>103749000</v>
      </c>
      <c r="X39" s="59">
        <v>330629296</v>
      </c>
      <c r="Y39" s="60">
        <v>318.68</v>
      </c>
      <c r="Z39" s="61">
        <v>414996000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59951128</v>
      </c>
      <c r="C42" s="18">
        <v>0</v>
      </c>
      <c r="D42" s="58">
        <v>18500000</v>
      </c>
      <c r="E42" s="59">
        <v>18500000</v>
      </c>
      <c r="F42" s="59">
        <v>85962851</v>
      </c>
      <c r="G42" s="59">
        <v>-18689171</v>
      </c>
      <c r="H42" s="59">
        <v>41441965</v>
      </c>
      <c r="I42" s="59">
        <v>108715645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108715645</v>
      </c>
      <c r="W42" s="59">
        <v>80979322</v>
      </c>
      <c r="X42" s="59">
        <v>27736323</v>
      </c>
      <c r="Y42" s="60">
        <v>34.25</v>
      </c>
      <c r="Z42" s="61">
        <v>18500000</v>
      </c>
    </row>
    <row r="43" spans="1:26" ht="13.5">
      <c r="A43" s="57" t="s">
        <v>59</v>
      </c>
      <c r="B43" s="18">
        <v>-2197692</v>
      </c>
      <c r="C43" s="18">
        <v>0</v>
      </c>
      <c r="D43" s="58">
        <v>-16500000</v>
      </c>
      <c r="E43" s="59">
        <v>-16500000</v>
      </c>
      <c r="F43" s="59">
        <v>-144030588</v>
      </c>
      <c r="G43" s="59">
        <v>28000000</v>
      </c>
      <c r="H43" s="59">
        <v>-36066120</v>
      </c>
      <c r="I43" s="59">
        <v>-152096708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-152096708</v>
      </c>
      <c r="W43" s="59">
        <v>-4500000</v>
      </c>
      <c r="X43" s="59">
        <v>-147596708</v>
      </c>
      <c r="Y43" s="60">
        <v>3279.93</v>
      </c>
      <c r="Z43" s="61">
        <v>-16500000</v>
      </c>
    </row>
    <row r="44" spans="1:26" ht="13.5">
      <c r="A44" s="57" t="s">
        <v>60</v>
      </c>
      <c r="B44" s="18">
        <v>-4104383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84644252</v>
      </c>
      <c r="C45" s="21">
        <v>0</v>
      </c>
      <c r="D45" s="98">
        <v>62346000</v>
      </c>
      <c r="E45" s="99">
        <v>62346000</v>
      </c>
      <c r="F45" s="99">
        <v>26295387</v>
      </c>
      <c r="G45" s="99">
        <v>35606216</v>
      </c>
      <c r="H45" s="99">
        <v>40982061</v>
      </c>
      <c r="I45" s="99">
        <v>40982061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40982061</v>
      </c>
      <c r="W45" s="99">
        <v>136825322</v>
      </c>
      <c r="X45" s="99">
        <v>-95843261</v>
      </c>
      <c r="Y45" s="100">
        <v>-70.05</v>
      </c>
      <c r="Z45" s="101">
        <v>62346000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90</v>
      </c>
      <c r="W47" s="118" t="s">
        <v>91</v>
      </c>
      <c r="X47" s="118" t="s">
        <v>92</v>
      </c>
      <c r="Y47" s="118" t="s">
        <v>93</v>
      </c>
      <c r="Z47" s="120" t="s">
        <v>94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6506368</v>
      </c>
      <c r="C49" s="51">
        <v>0</v>
      </c>
      <c r="D49" s="128">
        <v>1630423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567367</v>
      </c>
      <c r="Z49" s="129">
        <v>8704158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13861692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17002296</v>
      </c>
      <c r="Z51" s="129">
        <v>30863988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19.42197548790185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19.42197548790185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19.42197548790185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2023409</v>
      </c>
      <c r="C67" s="23"/>
      <c r="D67" s="24">
        <v>2200000</v>
      </c>
      <c r="E67" s="25">
        <v>2200000</v>
      </c>
      <c r="F67" s="25">
        <v>36712</v>
      </c>
      <c r="G67" s="25">
        <v>10614</v>
      </c>
      <c r="H67" s="25">
        <v>34167</v>
      </c>
      <c r="I67" s="25">
        <v>81493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81493</v>
      </c>
      <c r="W67" s="25">
        <v>266620</v>
      </c>
      <c r="X67" s="25"/>
      <c r="Y67" s="24"/>
      <c r="Z67" s="26">
        <v>2200000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2023409</v>
      </c>
      <c r="C69" s="18"/>
      <c r="D69" s="19">
        <v>2200000</v>
      </c>
      <c r="E69" s="20">
        <v>2200000</v>
      </c>
      <c r="F69" s="20">
        <v>36712</v>
      </c>
      <c r="G69" s="20">
        <v>10614</v>
      </c>
      <c r="H69" s="20">
        <v>34167</v>
      </c>
      <c r="I69" s="20">
        <v>81493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81493</v>
      </c>
      <c r="W69" s="20">
        <v>266620</v>
      </c>
      <c r="X69" s="20"/>
      <c r="Y69" s="19"/>
      <c r="Z69" s="22">
        <v>2200000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107</v>
      </c>
      <c r="B74" s="18">
        <v>2023409</v>
      </c>
      <c r="C74" s="18"/>
      <c r="D74" s="19">
        <v>2200000</v>
      </c>
      <c r="E74" s="20">
        <v>2200000</v>
      </c>
      <c r="F74" s="20">
        <v>36712</v>
      </c>
      <c r="G74" s="20">
        <v>10614</v>
      </c>
      <c r="H74" s="20">
        <v>34167</v>
      </c>
      <c r="I74" s="20">
        <v>81493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81493</v>
      </c>
      <c r="W74" s="20">
        <v>266620</v>
      </c>
      <c r="X74" s="20"/>
      <c r="Y74" s="19"/>
      <c r="Z74" s="22">
        <v>2200000</v>
      </c>
    </row>
    <row r="75" spans="1:26" ht="13.5" hidden="1">
      <c r="A75" s="39" t="s">
        <v>108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110</v>
      </c>
      <c r="B76" s="31">
        <v>392986</v>
      </c>
      <c r="C76" s="31"/>
      <c r="D76" s="32">
        <v>2200000</v>
      </c>
      <c r="E76" s="33">
        <v>2200000</v>
      </c>
      <c r="F76" s="33">
        <v>36712</v>
      </c>
      <c r="G76" s="33">
        <v>10614</v>
      </c>
      <c r="H76" s="33">
        <v>34167</v>
      </c>
      <c r="I76" s="33">
        <v>81493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81493</v>
      </c>
      <c r="W76" s="33">
        <v>266620</v>
      </c>
      <c r="X76" s="33"/>
      <c r="Y76" s="32"/>
      <c r="Z76" s="34">
        <v>2200000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392986</v>
      </c>
      <c r="C78" s="18"/>
      <c r="D78" s="19">
        <v>2200000</v>
      </c>
      <c r="E78" s="20">
        <v>2200000</v>
      </c>
      <c r="F78" s="20">
        <v>36712</v>
      </c>
      <c r="G78" s="20">
        <v>10614</v>
      </c>
      <c r="H78" s="20">
        <v>34167</v>
      </c>
      <c r="I78" s="20">
        <v>81493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81493</v>
      </c>
      <c r="W78" s="20">
        <v>266620</v>
      </c>
      <c r="X78" s="20"/>
      <c r="Y78" s="19"/>
      <c r="Z78" s="22">
        <v>2200000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107</v>
      </c>
      <c r="B83" s="18">
        <v>392986</v>
      </c>
      <c r="C83" s="18"/>
      <c r="D83" s="19">
        <v>2200000</v>
      </c>
      <c r="E83" s="20">
        <v>2200000</v>
      </c>
      <c r="F83" s="20">
        <v>36712</v>
      </c>
      <c r="G83" s="20">
        <v>10614</v>
      </c>
      <c r="H83" s="20">
        <v>34167</v>
      </c>
      <c r="I83" s="20">
        <v>81493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81493</v>
      </c>
      <c r="W83" s="20">
        <v>266620</v>
      </c>
      <c r="X83" s="20"/>
      <c r="Y83" s="19"/>
      <c r="Z83" s="22">
        <v>2200000</v>
      </c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2016-11-24T10:33:58Z</dcterms:created>
  <dcterms:modified xsi:type="dcterms:W3CDTF">2016-11-24T10:34:34Z</dcterms:modified>
  <cp:category/>
  <cp:version/>
  <cp:contentType/>
  <cp:contentStatus/>
</cp:coreProperties>
</file>