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BUF" sheetId="1" r:id="rId1"/>
    <sheet name="NMA" sheetId="2" r:id="rId2"/>
    <sheet name="EC101" sheetId="3" r:id="rId3"/>
    <sheet name="EC102" sheetId="4" r:id="rId4"/>
    <sheet name="EC104" sheetId="5" r:id="rId5"/>
    <sheet name="EC105" sheetId="6" r:id="rId6"/>
    <sheet name="EC106" sheetId="7" r:id="rId7"/>
    <sheet name="EC108" sheetId="8" r:id="rId8"/>
    <sheet name="EC109" sheetId="9" r:id="rId9"/>
    <sheet name="DC10" sheetId="10" r:id="rId10"/>
    <sheet name="EC121" sheetId="11" r:id="rId11"/>
    <sheet name="EC122" sheetId="12" r:id="rId12"/>
    <sheet name="EC123" sheetId="13" r:id="rId13"/>
    <sheet name="EC124" sheetId="14" r:id="rId14"/>
    <sheet name="EC126" sheetId="15" r:id="rId15"/>
    <sheet name="EC129" sheetId="16" r:id="rId16"/>
    <sheet name="DC12" sheetId="17" r:id="rId17"/>
    <sheet name="EC131" sheetId="18" r:id="rId18"/>
    <sheet name="EC135" sheetId="19" r:id="rId19"/>
    <sheet name="EC136" sheetId="20" r:id="rId20"/>
    <sheet name="EC137" sheetId="21" r:id="rId21"/>
    <sheet name="EC138" sheetId="22" r:id="rId22"/>
    <sheet name="EC139" sheetId="23" r:id="rId23"/>
    <sheet name="DC13" sheetId="24" r:id="rId24"/>
    <sheet name="EC141" sheetId="25" r:id="rId25"/>
    <sheet name="EC142" sheetId="26" r:id="rId26"/>
    <sheet name="EC145" sheetId="27" r:id="rId27"/>
    <sheet name="DC14" sheetId="28" r:id="rId28"/>
    <sheet name="EC153" sheetId="29" r:id="rId29"/>
    <sheet name="EC154" sheetId="30" r:id="rId30"/>
    <sheet name="EC155" sheetId="31" r:id="rId31"/>
    <sheet name="EC156" sheetId="32" r:id="rId32"/>
    <sheet name="EC157" sheetId="33" r:id="rId33"/>
    <sheet name="DC15" sheetId="34" r:id="rId34"/>
    <sheet name="EC441" sheetId="35" r:id="rId35"/>
    <sheet name="EC442" sheetId="36" r:id="rId36"/>
    <sheet name="EC443" sheetId="37" r:id="rId37"/>
    <sheet name="EC444" sheetId="38" r:id="rId38"/>
    <sheet name="DC44" sheetId="39" r:id="rId39"/>
    <sheet name="Summary" sheetId="40" r:id="rId40"/>
  </sheets>
  <definedNames>
    <definedName name="_xlnm.Print_Area" localSheetId="0">'BUF'!$A$1:$AA$57</definedName>
    <definedName name="_xlnm.Print_Area" localSheetId="9">'DC10'!$A$1:$AA$57</definedName>
    <definedName name="_xlnm.Print_Area" localSheetId="16">'DC12'!$A$1:$AA$57</definedName>
    <definedName name="_xlnm.Print_Area" localSheetId="23">'DC13'!$A$1:$AA$57</definedName>
    <definedName name="_xlnm.Print_Area" localSheetId="27">'DC14'!$A$1:$AA$57</definedName>
    <definedName name="_xlnm.Print_Area" localSheetId="33">'DC15'!$A$1:$AA$57</definedName>
    <definedName name="_xlnm.Print_Area" localSheetId="38">'DC44'!$A$1:$AA$57</definedName>
    <definedName name="_xlnm.Print_Area" localSheetId="2">'EC101'!$A$1:$AA$57</definedName>
    <definedName name="_xlnm.Print_Area" localSheetId="3">'EC102'!$A$1:$AA$57</definedName>
    <definedName name="_xlnm.Print_Area" localSheetId="4">'EC104'!$A$1:$AA$57</definedName>
    <definedName name="_xlnm.Print_Area" localSheetId="5">'EC105'!$A$1:$AA$57</definedName>
    <definedName name="_xlnm.Print_Area" localSheetId="6">'EC106'!$A$1:$AA$57</definedName>
    <definedName name="_xlnm.Print_Area" localSheetId="7">'EC108'!$A$1:$AA$57</definedName>
    <definedName name="_xlnm.Print_Area" localSheetId="8">'EC109'!$A$1:$AA$57</definedName>
    <definedName name="_xlnm.Print_Area" localSheetId="10">'EC121'!$A$1:$AA$57</definedName>
    <definedName name="_xlnm.Print_Area" localSheetId="11">'EC122'!$A$1:$AA$57</definedName>
    <definedName name="_xlnm.Print_Area" localSheetId="12">'EC123'!$A$1:$AA$57</definedName>
    <definedName name="_xlnm.Print_Area" localSheetId="13">'EC124'!$A$1:$AA$57</definedName>
    <definedName name="_xlnm.Print_Area" localSheetId="14">'EC126'!$A$1:$AA$57</definedName>
    <definedName name="_xlnm.Print_Area" localSheetId="15">'EC129'!$A$1:$AA$57</definedName>
    <definedName name="_xlnm.Print_Area" localSheetId="17">'EC131'!$A$1:$AA$57</definedName>
    <definedName name="_xlnm.Print_Area" localSheetId="18">'EC135'!$A$1:$AA$57</definedName>
    <definedName name="_xlnm.Print_Area" localSheetId="19">'EC136'!$A$1:$AA$57</definedName>
    <definedName name="_xlnm.Print_Area" localSheetId="20">'EC137'!$A$1:$AA$57</definedName>
    <definedName name="_xlnm.Print_Area" localSheetId="21">'EC138'!$A$1:$AA$57</definedName>
    <definedName name="_xlnm.Print_Area" localSheetId="22">'EC139'!$A$1:$AA$57</definedName>
    <definedName name="_xlnm.Print_Area" localSheetId="24">'EC141'!$A$1:$AA$57</definedName>
    <definedName name="_xlnm.Print_Area" localSheetId="25">'EC142'!$A$1:$AA$57</definedName>
    <definedName name="_xlnm.Print_Area" localSheetId="26">'EC145'!$A$1:$AA$57</definedName>
    <definedName name="_xlnm.Print_Area" localSheetId="28">'EC153'!$A$1:$AA$57</definedName>
    <definedName name="_xlnm.Print_Area" localSheetId="29">'EC154'!$A$1:$AA$57</definedName>
    <definedName name="_xlnm.Print_Area" localSheetId="30">'EC155'!$A$1:$AA$57</definedName>
    <definedName name="_xlnm.Print_Area" localSheetId="31">'EC156'!$A$1:$AA$57</definedName>
    <definedName name="_xlnm.Print_Area" localSheetId="32">'EC157'!$A$1:$AA$57</definedName>
    <definedName name="_xlnm.Print_Area" localSheetId="34">'EC441'!$A$1:$AA$57</definedName>
    <definedName name="_xlnm.Print_Area" localSheetId="35">'EC442'!$A$1:$AA$57</definedName>
    <definedName name="_xlnm.Print_Area" localSheetId="36">'EC443'!$A$1:$AA$57</definedName>
    <definedName name="_xlnm.Print_Area" localSheetId="37">'EC444'!$A$1:$AA$57</definedName>
    <definedName name="_xlnm.Print_Area" localSheetId="1">'NMA'!$A$1:$AA$57</definedName>
    <definedName name="_xlnm.Print_Area" localSheetId="39">'Summary'!$A$1:$AA$57</definedName>
  </definedNames>
  <calcPr calcMode="manual" fullCalcOnLoad="1"/>
</workbook>
</file>

<file path=xl/sharedStrings.xml><?xml version="1.0" encoding="utf-8"?>
<sst xmlns="http://schemas.openxmlformats.org/spreadsheetml/2006/main" count="3040" uniqueCount="114">
  <si>
    <t>Eastern Cape: Buffalo City(BUF) - Table C4 Quarterly Budget Statement - Financial Performance (rev and expend)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</si>
  <si>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</si>
  <si>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</si>
  <si>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</si>
  <si>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</si>
  <si>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</si>
  <si>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</si>
  <si>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</si>
  <si>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</si>
  <si>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</si>
  <si>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</si>
  <si>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</si>
  <si>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</si>
  <si>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</si>
  <si>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</si>
  <si>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</si>
  <si>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</si>
  <si>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</si>
  <si>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</si>
  <si>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</si>
  <si>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</si>
  <si>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</si>
  <si>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</si>
  <si>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</si>
  <si>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</si>
  <si>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</si>
  <si>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</si>
  <si>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</si>
  <si>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</si>
  <si>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</si>
  <si>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</si>
  <si>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</si>
  <si>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</si>
  <si>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</si>
  <si>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</si>
  <si>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</si>
  <si>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</si>
  <si>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</si>
  <si>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</si>
  <si>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</si>
  <si>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</si>
  <si>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</si>
  <si>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</si>
  <si>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</si>
  <si>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</si>
  <si>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</si>
  <si>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</si>
  <si>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</si>
  <si>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</si>
  <si>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</si>
  <si>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</si>
  <si>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</si>
  <si>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</si>
  <si>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</si>
  <si>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</si>
  <si>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</si>
  <si>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</si>
  <si>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</si>
  <si>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</si>
  <si>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</si>
  <si>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</si>
  <si>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</si>
  <si>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</si>
  <si>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</si>
  <si>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</si>
  <si>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</si>
  <si>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</si>
  <si>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</si>
  <si>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</si>
  <si>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</si>
  <si>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</si>
  <si>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</si>
  <si>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</si>
  <si>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</si>
  <si>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C4 Quarterly Budget Statement - Financial Performance (rev and expend) ( All ) for 1st Quarter ended 30 September 2016 (Figures Finalised as at 2016/11/02)</t>
  </si>
  <si>
    <t>Eastern Cape: Dr Beyers Naude(EC101) - Table C4 Quarterly Budget Statement - Financial Performance (rev and expend) ( All ) for 1st Quarter ended 30 September 2016 (Figures Finalised as at 2016/11/02)</t>
  </si>
  <si>
    <t>Eastern Cape: Blue Crane Route(EC102) - Table C4 Quarterly Budget Statement - Financial Performance (rev and expend) ( All ) for 1st Quarter ended 30 September 2016 (Figures Finalised as at 2016/11/02)</t>
  </si>
  <si>
    <t>Eastern Cape: Makana(EC104) - Table C4 Quarterly Budget Statement - Financial Performance (rev and expend) ( All ) for 1st Quarter ended 30 September 2016 (Figures Finalised as at 2016/11/02)</t>
  </si>
  <si>
    <t>Eastern Cape: Ndlambe(EC105) - Table C4 Quarterly Budget Statement - Financial Performance (rev and expend) ( All ) for 1st Quarter ended 30 September 2016 (Figures Finalised as at 2016/11/02)</t>
  </si>
  <si>
    <t>Eastern Cape: Sundays River Valley(EC106) - Table C4 Quarterly Budget Statement - Financial Performance (rev and expend) ( All ) for 1st Quarter ended 30 September 2016 (Figures Finalised as at 2016/11/02)</t>
  </si>
  <si>
    <t>Eastern Cape: Kouga(EC108) - Table C4 Quarterly Budget Statement - Financial Performance (rev and expend) ( All ) for 1st Quarter ended 30 September 2016 (Figures Finalised as at 2016/11/02)</t>
  </si>
  <si>
    <t>Eastern Cape: Kou-Kamma(EC109) - Table C4 Quarterly Budget Statement - Financial Performance (rev and expend) ( All ) for 1st Quarter ended 30 September 2016 (Figures Finalised as at 2016/11/02)</t>
  </si>
  <si>
    <t>Eastern Cape: Sarah Baartman(DC10) - Table C4 Quarterly Budget Statement - Financial Performance (rev and expend) ( All ) for 1st Quarter ended 30 September 2016 (Figures Finalised as at 2016/11/02)</t>
  </si>
  <si>
    <t>Eastern Cape: Mbhashe(EC121) - Table C4 Quarterly Budget Statement - Financial Performance (rev and expend) ( All ) for 1st Quarter ended 30 September 2016 (Figures Finalised as at 2016/11/02)</t>
  </si>
  <si>
    <t>Eastern Cape: Mnquma(EC122) - Table C4 Quarterly Budget Statement - Financial Performance (rev and expend) ( All ) for 1st Quarter ended 30 September 2016 (Figures Finalised as at 2016/11/02)</t>
  </si>
  <si>
    <t>Eastern Cape: Great Kei(EC123) - Table C4 Quarterly Budget Statement - Financial Performance (rev and expend) ( All ) for 1st Quarter ended 30 September 2016 (Figures Finalised as at 2016/11/02)</t>
  </si>
  <si>
    <t>Eastern Cape: Amahlathi(EC124) - Table C4 Quarterly Budget Statement - Financial Performance (rev and expend) ( All ) for 1st Quarter ended 30 September 2016 (Figures Finalised as at 2016/11/02)</t>
  </si>
  <si>
    <t>Eastern Cape: Ngqushwa(EC126) - Table C4 Quarterly Budget Statement - Financial Performance (rev and expend) ( All ) for 1st Quarter ended 30 September 2016 (Figures Finalised as at 2016/11/02)</t>
  </si>
  <si>
    <t>Eastern Cape: Raymond Mhlaba(EC129) - Table C4 Quarterly Budget Statement - Financial Performance (rev and expend) ( All ) for 1st Quarter ended 30 September 2016 (Figures Finalised as at 2016/11/02)</t>
  </si>
  <si>
    <t>Eastern Cape: Amathole(DC12) - Table C4 Quarterly Budget Statement - Financial Performance (rev and expend) ( All ) for 1st Quarter ended 30 September 2016 (Figures Finalised as at 2016/11/02)</t>
  </si>
  <si>
    <t>Eastern Cape: Inxuba Yethemba(EC131) - Table C4 Quarterly Budget Statement - Financial Performance (rev and expend) ( All ) for 1st Quarter ended 30 September 2016 (Figures Finalised as at 2016/11/02)</t>
  </si>
  <si>
    <t>Eastern Cape: Intsika Yethu(EC135) - Table C4 Quarterly Budget Statement - Financial Performance (rev and expend) ( All ) for 1st Quarter ended 30 September 2016 (Figures Finalised as at 2016/11/02)</t>
  </si>
  <si>
    <t>Eastern Cape: Emalahleni (Ec)(EC136) - Table C4 Quarterly Budget Statement - Financial Performance (rev and expend) ( All ) for 1st Quarter ended 30 September 2016 (Figures Finalised as at 2016/11/02)</t>
  </si>
  <si>
    <t>Eastern Cape: Engcobo(EC137) - Table C4 Quarterly Budget Statement - Financial Performance (rev and expend) ( All ) for 1st Quarter ended 30 September 2016 (Figures Finalised as at 2016/11/02)</t>
  </si>
  <si>
    <t>Eastern Cape: Sakhisizwe(EC138) - Table C4 Quarterly Budget Statement - Financial Performance (rev and expend) ( All ) for 1st Quarter ended 30 September 2016 (Figures Finalised as at 2016/11/02)</t>
  </si>
  <si>
    <t>Eastern Cape: Enoch Mgijima(EC139) - Table C4 Quarterly Budget Statement - Financial Performance (rev and expend) ( All ) for 1st Quarter ended 30 September 2016 (Figures Finalised as at 2016/11/02)</t>
  </si>
  <si>
    <t>Eastern Cape: Chris Hani(DC13) - Table C4 Quarterly Budget Statement - Financial Performance (rev and expend) ( All ) for 1st Quarter ended 30 September 2016 (Figures Finalised as at 2016/11/02)</t>
  </si>
  <si>
    <t>Eastern Cape: Elundini(EC141) - Table C4 Quarterly Budget Statement - Financial Performance (rev and expend) ( All ) for 1st Quarter ended 30 September 2016 (Figures Finalised as at 2016/11/02)</t>
  </si>
  <si>
    <t>Eastern Cape: Senqu(EC142) - Table C4 Quarterly Budget Statement - Financial Performance (rev and expend) ( All ) for 1st Quarter ended 30 September 2016 (Figures Finalised as at 2016/11/02)</t>
  </si>
  <si>
    <t>Eastern Cape: Walter Sisulu(EC145) - Table C4 Quarterly Budget Statement - Financial Performance (rev and expend) ( All ) for 1st Quarter ended 30 September 2016 (Figures Finalised as at 2016/11/02)</t>
  </si>
  <si>
    <t>Eastern Cape: Joe Gqabi(DC14) - Table C4 Quarterly Budget Statement - Financial Performance (rev and expend) ( All ) for 1st Quarter ended 30 September 2016 (Figures Finalised as at 2016/11/02)</t>
  </si>
  <si>
    <t>Eastern Cape: Ngquza Hills(EC153) - Table C4 Quarterly Budget Statement - Financial Performance (rev and expend) ( All ) for 1st Quarter ended 30 September 2016 (Figures Finalised as at 2016/11/02)</t>
  </si>
  <si>
    <t>Eastern Cape: Port St Johns(EC154) - Table C4 Quarterly Budget Statement - Financial Performance (rev and expend) ( All ) for 1st Quarter ended 30 September 2016 (Figures Finalised as at 2016/11/02)</t>
  </si>
  <si>
    <t>Eastern Cape: Nyandeni(EC155) - Table C4 Quarterly Budget Statement - Financial Performance (rev and expend) ( All ) for 1st Quarter ended 30 September 2016 (Figures Finalised as at 2016/11/02)</t>
  </si>
  <si>
    <t>Eastern Cape: Mhlontlo(EC156) - Table C4 Quarterly Budget Statement - Financial Performance (rev and expend) ( All ) for 1st Quarter ended 30 September 2016 (Figures Finalised as at 2016/11/02)</t>
  </si>
  <si>
    <t>Eastern Cape: King Sabata Dalindyebo(EC157) - Table C4 Quarterly Budget Statement - Financial Performance (rev and expend) ( All ) for 1st Quarter ended 30 September 2016 (Figures Finalised as at 2016/11/02)</t>
  </si>
  <si>
    <t>Eastern Cape: O .R. Tambo(DC15) - Table C4 Quarterly Budget Statement - Financial Performance (rev and expend) ( All ) for 1st Quarter ended 30 September 2016 (Figures Finalised as at 2016/11/02)</t>
  </si>
  <si>
    <t>Eastern Cape: Matatiele(EC441) - Table C4 Quarterly Budget Statement - Financial Performance (rev and expend) ( All ) for 1st Quarter ended 30 September 2016 (Figures Finalised as at 2016/11/02)</t>
  </si>
  <si>
    <t>Eastern Cape: Umzimvubu(EC442) - Table C4 Quarterly Budget Statement - Financial Performance (rev and expend) ( All ) for 1st Quarter ended 30 September 2016 (Figures Finalised as at 2016/11/02)</t>
  </si>
  <si>
    <t>Eastern Cape: Mbizana(EC443) - Table C4 Quarterly Budget Statement - Financial Performance (rev and expend) ( All ) for 1st Quarter ended 30 September 2016 (Figures Finalised as at 2016/11/02)</t>
  </si>
  <si>
    <t>Eastern Cape: Ntabankulu(EC444) - Table C4 Quarterly Budget Statement - Financial Performance (rev and expend) ( All ) for 1st Quarter ended 30 September 2016 (Figures Finalised as at 2016/11/02)</t>
  </si>
  <si>
    <t>Eastern Cape: Alfred Nzo(DC44) - Table C4 Quarterly Budget Statement - Financial Performance (rev and expend) ( All ) for 1st Quarter ended 30 September 2016 (Figures Finalised as at 2016/11/02)</t>
  </si>
  <si>
    <t>Summary - Table C4 Quarterly Budget Statement - Financial Performance (rev and expend) ( All ) for 1st Quarter ended 30 September 2016 (Figures Finalised as at 2016/11/02)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</si>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</sst>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865234825</v>
      </c>
      <c r="D5" s="6">
        <v>0</v>
      </c>
      <c r="E5" s="7">
        <v>1122920106</v>
      </c>
      <c r="F5" s="8">
        <v>1122920106</v>
      </c>
      <c r="G5" s="8">
        <v>158500146</v>
      </c>
      <c r="H5" s="8">
        <v>72614738</v>
      </c>
      <c r="I5" s="8">
        <v>71445019</v>
      </c>
      <c r="J5" s="8">
        <v>302559903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302559903</v>
      </c>
      <c r="X5" s="8">
        <v>208966048</v>
      </c>
      <c r="Y5" s="8">
        <v>93593855</v>
      </c>
      <c r="Z5" s="2">
        <v>44.79</v>
      </c>
      <c r="AA5" s="6">
        <v>1122920106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1694297411</v>
      </c>
      <c r="D7" s="6">
        <v>0</v>
      </c>
      <c r="E7" s="7">
        <v>1815256137</v>
      </c>
      <c r="F7" s="8">
        <v>1815256137</v>
      </c>
      <c r="G7" s="8">
        <v>128761550</v>
      </c>
      <c r="H7" s="8">
        <v>77793016</v>
      </c>
      <c r="I7" s="8">
        <v>149048472</v>
      </c>
      <c r="J7" s="8">
        <v>355603038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355603038</v>
      </c>
      <c r="X7" s="8">
        <v>283908016</v>
      </c>
      <c r="Y7" s="8">
        <v>71695022</v>
      </c>
      <c r="Z7" s="2">
        <v>25.25</v>
      </c>
      <c r="AA7" s="6">
        <v>1815256137</v>
      </c>
    </row>
    <row r="8" spans="1:27" ht="12.75">
      <c r="A8" s="29" t="s">
        <v>35</v>
      </c>
      <c r="B8" s="28"/>
      <c r="C8" s="6">
        <v>425275744</v>
      </c>
      <c r="D8" s="6">
        <v>0</v>
      </c>
      <c r="E8" s="7">
        <v>444291186</v>
      </c>
      <c r="F8" s="8">
        <v>444291186</v>
      </c>
      <c r="G8" s="8">
        <v>40080314</v>
      </c>
      <c r="H8" s="8">
        <v>7877815</v>
      </c>
      <c r="I8" s="8">
        <v>46219289</v>
      </c>
      <c r="J8" s="8">
        <v>94177418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94177418</v>
      </c>
      <c r="X8" s="8">
        <v>109271068</v>
      </c>
      <c r="Y8" s="8">
        <v>-15093650</v>
      </c>
      <c r="Z8" s="2">
        <v>-13.81</v>
      </c>
      <c r="AA8" s="6">
        <v>444291186</v>
      </c>
    </row>
    <row r="9" spans="1:27" ht="12.75">
      <c r="A9" s="29" t="s">
        <v>36</v>
      </c>
      <c r="B9" s="28"/>
      <c r="C9" s="6">
        <v>298552050</v>
      </c>
      <c r="D9" s="6">
        <v>0</v>
      </c>
      <c r="E9" s="7">
        <v>339107134</v>
      </c>
      <c r="F9" s="8">
        <v>339107134</v>
      </c>
      <c r="G9" s="8">
        <v>35763998</v>
      </c>
      <c r="H9" s="8">
        <v>25185545</v>
      </c>
      <c r="I9" s="8">
        <v>26177392</v>
      </c>
      <c r="J9" s="8">
        <v>87126935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87126935</v>
      </c>
      <c r="X9" s="8">
        <v>87682743</v>
      </c>
      <c r="Y9" s="8">
        <v>-555808</v>
      </c>
      <c r="Z9" s="2">
        <v>-0.63</v>
      </c>
      <c r="AA9" s="6">
        <v>339107134</v>
      </c>
    </row>
    <row r="10" spans="1:27" ht="12.75">
      <c r="A10" s="29" t="s">
        <v>37</v>
      </c>
      <c r="B10" s="28"/>
      <c r="C10" s="6">
        <v>287400358</v>
      </c>
      <c r="D10" s="6">
        <v>0</v>
      </c>
      <c r="E10" s="7">
        <v>308375397</v>
      </c>
      <c r="F10" s="30">
        <v>308375397</v>
      </c>
      <c r="G10" s="30">
        <v>25851307</v>
      </c>
      <c r="H10" s="30">
        <v>25747641</v>
      </c>
      <c r="I10" s="30">
        <v>25699904</v>
      </c>
      <c r="J10" s="30">
        <v>77298852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77298852</v>
      </c>
      <c r="X10" s="30">
        <v>63835291</v>
      </c>
      <c r="Y10" s="30">
        <v>13463561</v>
      </c>
      <c r="Z10" s="31">
        <v>21.09</v>
      </c>
      <c r="AA10" s="32">
        <v>308375397</v>
      </c>
    </row>
    <row r="11" spans="1:27" ht="12.75">
      <c r="A11" s="29" t="s">
        <v>38</v>
      </c>
      <c r="B11" s="33"/>
      <c r="C11" s="6">
        <v>44122278</v>
      </c>
      <c r="D11" s="6">
        <v>0</v>
      </c>
      <c r="E11" s="7">
        <v>21580186</v>
      </c>
      <c r="F11" s="8">
        <v>21580186</v>
      </c>
      <c r="G11" s="8">
        <v>3199107</v>
      </c>
      <c r="H11" s="8">
        <v>-1148102</v>
      </c>
      <c r="I11" s="8">
        <v>772612</v>
      </c>
      <c r="J11" s="8">
        <v>2823617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2823617</v>
      </c>
      <c r="X11" s="8">
        <v>5579977</v>
      </c>
      <c r="Y11" s="8">
        <v>-2756360</v>
      </c>
      <c r="Z11" s="2">
        <v>-49.4</v>
      </c>
      <c r="AA11" s="6">
        <v>21580186</v>
      </c>
    </row>
    <row r="12" spans="1:27" ht="12.75">
      <c r="A12" s="29" t="s">
        <v>39</v>
      </c>
      <c r="B12" s="33"/>
      <c r="C12" s="6">
        <v>16583410</v>
      </c>
      <c r="D12" s="6">
        <v>0</v>
      </c>
      <c r="E12" s="7">
        <v>20045086</v>
      </c>
      <c r="F12" s="8">
        <v>20045086</v>
      </c>
      <c r="G12" s="8">
        <v>946941</v>
      </c>
      <c r="H12" s="8">
        <v>1360345</v>
      </c>
      <c r="I12" s="8">
        <v>1063611</v>
      </c>
      <c r="J12" s="8">
        <v>3370897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3370897</v>
      </c>
      <c r="X12" s="8">
        <v>2450458</v>
      </c>
      <c r="Y12" s="8">
        <v>920439</v>
      </c>
      <c r="Z12" s="2">
        <v>37.56</v>
      </c>
      <c r="AA12" s="6">
        <v>20045086</v>
      </c>
    </row>
    <row r="13" spans="1:27" ht="12.75">
      <c r="A13" s="27" t="s">
        <v>40</v>
      </c>
      <c r="B13" s="33"/>
      <c r="C13" s="6">
        <v>154706453</v>
      </c>
      <c r="D13" s="6">
        <v>0</v>
      </c>
      <c r="E13" s="7">
        <v>143843920</v>
      </c>
      <c r="F13" s="8">
        <v>143775020</v>
      </c>
      <c r="G13" s="8">
        <v>11615542</v>
      </c>
      <c r="H13" s="8">
        <v>15763120</v>
      </c>
      <c r="I13" s="8">
        <v>13922765</v>
      </c>
      <c r="J13" s="8">
        <v>41301427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41301427</v>
      </c>
      <c r="X13" s="8">
        <v>38875084</v>
      </c>
      <c r="Y13" s="8">
        <v>2426343</v>
      </c>
      <c r="Z13" s="2">
        <v>6.24</v>
      </c>
      <c r="AA13" s="6">
        <v>143775020</v>
      </c>
    </row>
    <row r="14" spans="1:27" ht="12.75">
      <c r="A14" s="27" t="s">
        <v>41</v>
      </c>
      <c r="B14" s="33"/>
      <c r="C14" s="6">
        <v>32661326</v>
      </c>
      <c r="D14" s="6">
        <v>0</v>
      </c>
      <c r="E14" s="7">
        <v>34650686</v>
      </c>
      <c r="F14" s="8">
        <v>34650686</v>
      </c>
      <c r="G14" s="8">
        <v>3296980</v>
      </c>
      <c r="H14" s="8">
        <v>3997934</v>
      </c>
      <c r="I14" s="8">
        <v>4095184</v>
      </c>
      <c r="J14" s="8">
        <v>11390098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11390098</v>
      </c>
      <c r="X14" s="8">
        <v>7053630</v>
      </c>
      <c r="Y14" s="8">
        <v>4336468</v>
      </c>
      <c r="Z14" s="2">
        <v>61.48</v>
      </c>
      <c r="AA14" s="6">
        <v>34650686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5593754</v>
      </c>
      <c r="D16" s="6">
        <v>0</v>
      </c>
      <c r="E16" s="7">
        <v>8385278</v>
      </c>
      <c r="F16" s="8">
        <v>8385278</v>
      </c>
      <c r="G16" s="8">
        <v>110234</v>
      </c>
      <c r="H16" s="8">
        <v>602618</v>
      </c>
      <c r="I16" s="8">
        <v>1196022</v>
      </c>
      <c r="J16" s="8">
        <v>1908874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1908874</v>
      </c>
      <c r="X16" s="8">
        <v>820093</v>
      </c>
      <c r="Y16" s="8">
        <v>1088781</v>
      </c>
      <c r="Z16" s="2">
        <v>132.76</v>
      </c>
      <c r="AA16" s="6">
        <v>8385278</v>
      </c>
    </row>
    <row r="17" spans="1:27" ht="12.75">
      <c r="A17" s="27" t="s">
        <v>44</v>
      </c>
      <c r="B17" s="33"/>
      <c r="C17" s="6">
        <v>12611825</v>
      </c>
      <c r="D17" s="6">
        <v>0</v>
      </c>
      <c r="E17" s="7">
        <v>13958268</v>
      </c>
      <c r="F17" s="8">
        <v>13958268</v>
      </c>
      <c r="G17" s="8">
        <v>430862</v>
      </c>
      <c r="H17" s="8">
        <v>1427443</v>
      </c>
      <c r="I17" s="8">
        <v>1161898</v>
      </c>
      <c r="J17" s="8">
        <v>3020203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3020203</v>
      </c>
      <c r="X17" s="8">
        <v>2659698</v>
      </c>
      <c r="Y17" s="8">
        <v>360505</v>
      </c>
      <c r="Z17" s="2">
        <v>13.55</v>
      </c>
      <c r="AA17" s="6">
        <v>13958268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963670276</v>
      </c>
      <c r="D19" s="6">
        <v>0</v>
      </c>
      <c r="E19" s="7">
        <v>1319728331</v>
      </c>
      <c r="F19" s="8">
        <v>1318097041</v>
      </c>
      <c r="G19" s="8">
        <v>282582000</v>
      </c>
      <c r="H19" s="8">
        <v>137531622</v>
      </c>
      <c r="I19" s="8">
        <v>15838153</v>
      </c>
      <c r="J19" s="8">
        <v>435951775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435951775</v>
      </c>
      <c r="X19" s="8">
        <v>260327406</v>
      </c>
      <c r="Y19" s="8">
        <v>175624369</v>
      </c>
      <c r="Z19" s="2">
        <v>67.46</v>
      </c>
      <c r="AA19" s="6">
        <v>1318097041</v>
      </c>
    </row>
    <row r="20" spans="1:27" ht="12.75">
      <c r="A20" s="27" t="s">
        <v>47</v>
      </c>
      <c r="B20" s="33"/>
      <c r="C20" s="6">
        <v>661626409</v>
      </c>
      <c r="D20" s="6">
        <v>0</v>
      </c>
      <c r="E20" s="7">
        <v>314897638</v>
      </c>
      <c r="F20" s="30">
        <v>314697638</v>
      </c>
      <c r="G20" s="30">
        <v>18378083</v>
      </c>
      <c r="H20" s="30">
        <v>17761225</v>
      </c>
      <c r="I20" s="30">
        <v>19429171</v>
      </c>
      <c r="J20" s="30">
        <v>55568479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55568479</v>
      </c>
      <c r="X20" s="30">
        <v>53681325</v>
      </c>
      <c r="Y20" s="30">
        <v>1887154</v>
      </c>
      <c r="Z20" s="31">
        <v>3.52</v>
      </c>
      <c r="AA20" s="32">
        <v>314697638</v>
      </c>
    </row>
    <row r="21" spans="1:27" ht="12.75">
      <c r="A21" s="27" t="s">
        <v>48</v>
      </c>
      <c r="B21" s="33"/>
      <c r="C21" s="6">
        <v>7712991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5470049110</v>
      </c>
      <c r="D22" s="37">
        <f>SUM(D5:D21)</f>
        <v>0</v>
      </c>
      <c r="E22" s="38">
        <f t="shared" si="0"/>
        <v>5907039353</v>
      </c>
      <c r="F22" s="39">
        <f t="shared" si="0"/>
        <v>5905139163</v>
      </c>
      <c r="G22" s="39">
        <f t="shared" si="0"/>
        <v>709517064</v>
      </c>
      <c r="H22" s="39">
        <f t="shared" si="0"/>
        <v>386514960</v>
      </c>
      <c r="I22" s="39">
        <f t="shared" si="0"/>
        <v>376069492</v>
      </c>
      <c r="J22" s="39">
        <f t="shared" si="0"/>
        <v>1472101516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1472101516</v>
      </c>
      <c r="X22" s="39">
        <f t="shared" si="0"/>
        <v>1125110837</v>
      </c>
      <c r="Y22" s="39">
        <f t="shared" si="0"/>
        <v>346990679</v>
      </c>
      <c r="Z22" s="40">
        <f>+IF(X22&lt;&gt;0,+(Y22/X22)*100,0)</f>
        <v>30.840577442593776</v>
      </c>
      <c r="AA22" s="37">
        <f>SUM(AA5:AA21)</f>
        <v>5905139163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1350271288</v>
      </c>
      <c r="D25" s="6">
        <v>0</v>
      </c>
      <c r="E25" s="7">
        <v>1531068329</v>
      </c>
      <c r="F25" s="8">
        <v>1531068329</v>
      </c>
      <c r="G25" s="8">
        <v>103032451</v>
      </c>
      <c r="H25" s="8">
        <v>134232568</v>
      </c>
      <c r="I25" s="8">
        <v>132373834</v>
      </c>
      <c r="J25" s="8">
        <v>369638853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369638853</v>
      </c>
      <c r="X25" s="8">
        <v>388469370</v>
      </c>
      <c r="Y25" s="8">
        <v>-18830517</v>
      </c>
      <c r="Z25" s="2">
        <v>-4.85</v>
      </c>
      <c r="AA25" s="6">
        <v>1531068329</v>
      </c>
    </row>
    <row r="26" spans="1:27" ht="12.75">
      <c r="A26" s="29" t="s">
        <v>52</v>
      </c>
      <c r="B26" s="28"/>
      <c r="C26" s="6">
        <v>53689006</v>
      </c>
      <c r="D26" s="6">
        <v>0</v>
      </c>
      <c r="E26" s="7">
        <v>58098804</v>
      </c>
      <c r="F26" s="8">
        <v>58098804</v>
      </c>
      <c r="G26" s="8">
        <v>4508863</v>
      </c>
      <c r="H26" s="8">
        <v>4154285</v>
      </c>
      <c r="I26" s="8">
        <v>4486878</v>
      </c>
      <c r="J26" s="8">
        <v>13150026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13150026</v>
      </c>
      <c r="X26" s="8">
        <v>14743941</v>
      </c>
      <c r="Y26" s="8">
        <v>-1593915</v>
      </c>
      <c r="Z26" s="2">
        <v>-10.81</v>
      </c>
      <c r="AA26" s="6">
        <v>58098804</v>
      </c>
    </row>
    <row r="27" spans="1:27" ht="12.75">
      <c r="A27" s="29" t="s">
        <v>53</v>
      </c>
      <c r="B27" s="28"/>
      <c r="C27" s="6">
        <v>210111415</v>
      </c>
      <c r="D27" s="6">
        <v>0</v>
      </c>
      <c r="E27" s="7">
        <v>303864761</v>
      </c>
      <c r="F27" s="8">
        <v>303864761</v>
      </c>
      <c r="G27" s="8">
        <v>25322064</v>
      </c>
      <c r="H27" s="8">
        <v>25322064</v>
      </c>
      <c r="I27" s="8">
        <v>25322064</v>
      </c>
      <c r="J27" s="8">
        <v>75966192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75966192</v>
      </c>
      <c r="X27" s="8">
        <v>76261128</v>
      </c>
      <c r="Y27" s="8">
        <v>-294936</v>
      </c>
      <c r="Z27" s="2">
        <v>-0.39</v>
      </c>
      <c r="AA27" s="6">
        <v>303864761</v>
      </c>
    </row>
    <row r="28" spans="1:27" ht="12.75">
      <c r="A28" s="29" t="s">
        <v>54</v>
      </c>
      <c r="B28" s="28"/>
      <c r="C28" s="6">
        <v>779821975</v>
      </c>
      <c r="D28" s="6">
        <v>0</v>
      </c>
      <c r="E28" s="7">
        <v>748339019</v>
      </c>
      <c r="F28" s="8">
        <v>748339019</v>
      </c>
      <c r="G28" s="8">
        <v>62361584</v>
      </c>
      <c r="H28" s="8">
        <v>62361585</v>
      </c>
      <c r="I28" s="8">
        <v>62361585</v>
      </c>
      <c r="J28" s="8">
        <v>187084754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187084754</v>
      </c>
      <c r="X28" s="8">
        <v>187084755</v>
      </c>
      <c r="Y28" s="8">
        <v>-1</v>
      </c>
      <c r="Z28" s="2">
        <v>0</v>
      </c>
      <c r="AA28" s="6">
        <v>748339019</v>
      </c>
    </row>
    <row r="29" spans="1:27" ht="12.75">
      <c r="A29" s="29" t="s">
        <v>55</v>
      </c>
      <c r="B29" s="28"/>
      <c r="C29" s="6">
        <v>54873366</v>
      </c>
      <c r="D29" s="6">
        <v>0</v>
      </c>
      <c r="E29" s="7">
        <v>57105142</v>
      </c>
      <c r="F29" s="8">
        <v>57105142</v>
      </c>
      <c r="G29" s="8">
        <v>4071619</v>
      </c>
      <c r="H29" s="8">
        <v>4071619</v>
      </c>
      <c r="I29" s="8">
        <v>4071619</v>
      </c>
      <c r="J29" s="8">
        <v>12214857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12214857</v>
      </c>
      <c r="X29" s="8">
        <v>16976286</v>
      </c>
      <c r="Y29" s="8">
        <v>-4761429</v>
      </c>
      <c r="Z29" s="2">
        <v>-28.05</v>
      </c>
      <c r="AA29" s="6">
        <v>57105142</v>
      </c>
    </row>
    <row r="30" spans="1:27" ht="12.75">
      <c r="A30" s="29" t="s">
        <v>56</v>
      </c>
      <c r="B30" s="28"/>
      <c r="C30" s="6">
        <v>1427317753</v>
      </c>
      <c r="D30" s="6">
        <v>0</v>
      </c>
      <c r="E30" s="7">
        <v>1521587433</v>
      </c>
      <c r="F30" s="8">
        <v>1521587433</v>
      </c>
      <c r="G30" s="8">
        <v>180381844</v>
      </c>
      <c r="H30" s="8">
        <v>168468470</v>
      </c>
      <c r="I30" s="8">
        <v>122795321</v>
      </c>
      <c r="J30" s="8">
        <v>471645635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471645635</v>
      </c>
      <c r="X30" s="8">
        <v>398896859</v>
      </c>
      <c r="Y30" s="8">
        <v>72748776</v>
      </c>
      <c r="Z30" s="2">
        <v>18.24</v>
      </c>
      <c r="AA30" s="6">
        <v>1521587433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22486459</v>
      </c>
      <c r="F32" s="8">
        <v>22486459</v>
      </c>
      <c r="G32" s="8">
        <v>90387</v>
      </c>
      <c r="H32" s="8">
        <v>1875656</v>
      </c>
      <c r="I32" s="8">
        <v>2432786</v>
      </c>
      <c r="J32" s="8">
        <v>4398829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4398829</v>
      </c>
      <c r="X32" s="8">
        <v>3134116</v>
      </c>
      <c r="Y32" s="8">
        <v>1264713</v>
      </c>
      <c r="Z32" s="2">
        <v>40.35</v>
      </c>
      <c r="AA32" s="6">
        <v>22486459</v>
      </c>
    </row>
    <row r="33" spans="1:27" ht="12.75">
      <c r="A33" s="29" t="s">
        <v>59</v>
      </c>
      <c r="B33" s="28"/>
      <c r="C33" s="6">
        <v>241686262</v>
      </c>
      <c r="D33" s="6">
        <v>0</v>
      </c>
      <c r="E33" s="7">
        <v>288467764</v>
      </c>
      <c r="F33" s="8">
        <v>288468000</v>
      </c>
      <c r="G33" s="8">
        <v>3887247</v>
      </c>
      <c r="H33" s="8">
        <v>4441658</v>
      </c>
      <c r="I33" s="8">
        <v>41523665</v>
      </c>
      <c r="J33" s="8">
        <v>49852570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49852570</v>
      </c>
      <c r="X33" s="8">
        <v>72116217</v>
      </c>
      <c r="Y33" s="8">
        <v>-22263647</v>
      </c>
      <c r="Z33" s="2">
        <v>-30.87</v>
      </c>
      <c r="AA33" s="6">
        <v>288468000</v>
      </c>
    </row>
    <row r="34" spans="1:27" ht="12.75">
      <c r="A34" s="29" t="s">
        <v>60</v>
      </c>
      <c r="B34" s="28"/>
      <c r="C34" s="6">
        <v>1335702881</v>
      </c>
      <c r="D34" s="6">
        <v>0</v>
      </c>
      <c r="E34" s="7">
        <v>1374943548</v>
      </c>
      <c r="F34" s="8">
        <v>1373043356</v>
      </c>
      <c r="G34" s="8">
        <v>26595431</v>
      </c>
      <c r="H34" s="8">
        <v>108445949</v>
      </c>
      <c r="I34" s="8">
        <v>112381812</v>
      </c>
      <c r="J34" s="8">
        <v>247423192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247423192</v>
      </c>
      <c r="X34" s="8">
        <v>209511154</v>
      </c>
      <c r="Y34" s="8">
        <v>37912038</v>
      </c>
      <c r="Z34" s="2">
        <v>18.1</v>
      </c>
      <c r="AA34" s="6">
        <v>1373043356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5453473946</v>
      </c>
      <c r="D36" s="37">
        <f>SUM(D25:D35)</f>
        <v>0</v>
      </c>
      <c r="E36" s="38">
        <f t="shared" si="1"/>
        <v>5905961259</v>
      </c>
      <c r="F36" s="39">
        <f t="shared" si="1"/>
        <v>5904061303</v>
      </c>
      <c r="G36" s="39">
        <f t="shared" si="1"/>
        <v>410251490</v>
      </c>
      <c r="H36" s="39">
        <f t="shared" si="1"/>
        <v>513373854</v>
      </c>
      <c r="I36" s="39">
        <f t="shared" si="1"/>
        <v>507749564</v>
      </c>
      <c r="J36" s="39">
        <f t="shared" si="1"/>
        <v>1431374908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1431374908</v>
      </c>
      <c r="X36" s="39">
        <f t="shared" si="1"/>
        <v>1367193826</v>
      </c>
      <c r="Y36" s="39">
        <f t="shared" si="1"/>
        <v>64181082</v>
      </c>
      <c r="Z36" s="40">
        <f>+IF(X36&lt;&gt;0,+(Y36/X36)*100,0)</f>
        <v>4.694365991088084</v>
      </c>
      <c r="AA36" s="37">
        <f>SUM(AA25:AA35)</f>
        <v>5904061303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16575164</v>
      </c>
      <c r="D38" s="50">
        <f>+D22-D36</f>
        <v>0</v>
      </c>
      <c r="E38" s="51">
        <f t="shared" si="2"/>
        <v>1078094</v>
      </c>
      <c r="F38" s="52">
        <f t="shared" si="2"/>
        <v>1077860</v>
      </c>
      <c r="G38" s="52">
        <f t="shared" si="2"/>
        <v>299265574</v>
      </c>
      <c r="H38" s="52">
        <f t="shared" si="2"/>
        <v>-126858894</v>
      </c>
      <c r="I38" s="52">
        <f t="shared" si="2"/>
        <v>-131680072</v>
      </c>
      <c r="J38" s="52">
        <f t="shared" si="2"/>
        <v>40726608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40726608</v>
      </c>
      <c r="X38" s="52">
        <f>IF(F22=F36,0,X22-X36)</f>
        <v>-242082989</v>
      </c>
      <c r="Y38" s="52">
        <f t="shared" si="2"/>
        <v>282809597</v>
      </c>
      <c r="Z38" s="53">
        <f>+IF(X38&lt;&gt;0,+(Y38/X38)*100,0)</f>
        <v>-116.82340761250268</v>
      </c>
      <c r="AA38" s="50">
        <f>+AA22-AA36</f>
        <v>1077860</v>
      </c>
    </row>
    <row r="39" spans="1:27" ht="12.75">
      <c r="A39" s="27" t="s">
        <v>64</v>
      </c>
      <c r="B39" s="33"/>
      <c r="C39" s="6">
        <v>670393964</v>
      </c>
      <c r="D39" s="6">
        <v>0</v>
      </c>
      <c r="E39" s="7">
        <v>848269029</v>
      </c>
      <c r="F39" s="8">
        <v>848269029</v>
      </c>
      <c r="G39" s="8">
        <v>3825</v>
      </c>
      <c r="H39" s="8">
        <v>30611498</v>
      </c>
      <c r="I39" s="8">
        <v>37525875</v>
      </c>
      <c r="J39" s="8">
        <v>68141198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68141198</v>
      </c>
      <c r="X39" s="8">
        <v>110366916</v>
      </c>
      <c r="Y39" s="8">
        <v>-42225718</v>
      </c>
      <c r="Z39" s="2">
        <v>-38.26</v>
      </c>
      <c r="AA39" s="6">
        <v>848269029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686969128</v>
      </c>
      <c r="D42" s="59">
        <f>SUM(D38:D41)</f>
        <v>0</v>
      </c>
      <c r="E42" s="60">
        <f t="shared" si="3"/>
        <v>849347123</v>
      </c>
      <c r="F42" s="61">
        <f t="shared" si="3"/>
        <v>849346889</v>
      </c>
      <c r="G42" s="61">
        <f t="shared" si="3"/>
        <v>299269399</v>
      </c>
      <c r="H42" s="61">
        <f t="shared" si="3"/>
        <v>-96247396</v>
      </c>
      <c r="I42" s="61">
        <f t="shared" si="3"/>
        <v>-94154197</v>
      </c>
      <c r="J42" s="61">
        <f t="shared" si="3"/>
        <v>108867806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108867806</v>
      </c>
      <c r="X42" s="61">
        <f t="shared" si="3"/>
        <v>-131716073</v>
      </c>
      <c r="Y42" s="61">
        <f t="shared" si="3"/>
        <v>240583879</v>
      </c>
      <c r="Z42" s="62">
        <f>+IF(X42&lt;&gt;0,+(Y42/X42)*100,0)</f>
        <v>-182.65339492773975</v>
      </c>
      <c r="AA42" s="59">
        <f>SUM(AA38:AA41)</f>
        <v>849346889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686969128</v>
      </c>
      <c r="D44" s="67">
        <f>+D42-D43</f>
        <v>0</v>
      </c>
      <c r="E44" s="68">
        <f t="shared" si="4"/>
        <v>849347123</v>
      </c>
      <c r="F44" s="69">
        <f t="shared" si="4"/>
        <v>849346889</v>
      </c>
      <c r="G44" s="69">
        <f t="shared" si="4"/>
        <v>299269399</v>
      </c>
      <c r="H44" s="69">
        <f t="shared" si="4"/>
        <v>-96247396</v>
      </c>
      <c r="I44" s="69">
        <f t="shared" si="4"/>
        <v>-94154197</v>
      </c>
      <c r="J44" s="69">
        <f t="shared" si="4"/>
        <v>108867806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108867806</v>
      </c>
      <c r="X44" s="69">
        <f t="shared" si="4"/>
        <v>-131716073</v>
      </c>
      <c r="Y44" s="69">
        <f t="shared" si="4"/>
        <v>240583879</v>
      </c>
      <c r="Z44" s="70">
        <f>+IF(X44&lt;&gt;0,+(Y44/X44)*100,0)</f>
        <v>-182.65339492773975</v>
      </c>
      <c r="AA44" s="67">
        <f>+AA42-AA43</f>
        <v>849346889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686969128</v>
      </c>
      <c r="D46" s="59">
        <f>SUM(D44:D45)</f>
        <v>0</v>
      </c>
      <c r="E46" s="60">
        <f t="shared" si="5"/>
        <v>849347123</v>
      </c>
      <c r="F46" s="61">
        <f t="shared" si="5"/>
        <v>849346889</v>
      </c>
      <c r="G46" s="61">
        <f t="shared" si="5"/>
        <v>299269399</v>
      </c>
      <c r="H46" s="61">
        <f t="shared" si="5"/>
        <v>-96247396</v>
      </c>
      <c r="I46" s="61">
        <f t="shared" si="5"/>
        <v>-94154197</v>
      </c>
      <c r="J46" s="61">
        <f t="shared" si="5"/>
        <v>108867806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108867806</v>
      </c>
      <c r="X46" s="61">
        <f t="shared" si="5"/>
        <v>-131716073</v>
      </c>
      <c r="Y46" s="61">
        <f t="shared" si="5"/>
        <v>240583879</v>
      </c>
      <c r="Z46" s="62">
        <f>+IF(X46&lt;&gt;0,+(Y46/X46)*100,0)</f>
        <v>-182.65339492773975</v>
      </c>
      <c r="AA46" s="59">
        <f>SUM(AA44:AA45)</f>
        <v>849346889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686969128</v>
      </c>
      <c r="D48" s="75">
        <f>SUM(D46:D47)</f>
        <v>0</v>
      </c>
      <c r="E48" s="76">
        <f t="shared" si="6"/>
        <v>849347123</v>
      </c>
      <c r="F48" s="77">
        <f t="shared" si="6"/>
        <v>849346889</v>
      </c>
      <c r="G48" s="77">
        <f t="shared" si="6"/>
        <v>299269399</v>
      </c>
      <c r="H48" s="78">
        <f t="shared" si="6"/>
        <v>-96247396</v>
      </c>
      <c r="I48" s="78">
        <f t="shared" si="6"/>
        <v>-94154197</v>
      </c>
      <c r="J48" s="78">
        <f t="shared" si="6"/>
        <v>108867806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108867806</v>
      </c>
      <c r="X48" s="78">
        <f t="shared" si="6"/>
        <v>-131716073</v>
      </c>
      <c r="Y48" s="78">
        <f t="shared" si="6"/>
        <v>240583879</v>
      </c>
      <c r="Z48" s="79">
        <f>+IF(X48&lt;&gt;0,+(Y48/X48)*100,0)</f>
        <v>-182.65339492773975</v>
      </c>
      <c r="AA48" s="80">
        <f>SUM(AA46:AA47)</f>
        <v>849346889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1394663</v>
      </c>
      <c r="D12" s="6">
        <v>0</v>
      </c>
      <c r="E12" s="7">
        <v>1300000</v>
      </c>
      <c r="F12" s="8">
        <v>1300000</v>
      </c>
      <c r="G12" s="8">
        <v>102767</v>
      </c>
      <c r="H12" s="8">
        <v>113861</v>
      </c>
      <c r="I12" s="8">
        <v>102664</v>
      </c>
      <c r="J12" s="8">
        <v>319292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319292</v>
      </c>
      <c r="X12" s="8">
        <v>324999</v>
      </c>
      <c r="Y12" s="8">
        <v>-5707</v>
      </c>
      <c r="Z12" s="2">
        <v>-1.76</v>
      </c>
      <c r="AA12" s="6">
        <v>1300000</v>
      </c>
    </row>
    <row r="13" spans="1:27" ht="12.75">
      <c r="A13" s="27" t="s">
        <v>40</v>
      </c>
      <c r="B13" s="33"/>
      <c r="C13" s="6">
        <v>18050689</v>
      </c>
      <c r="D13" s="6">
        <v>0</v>
      </c>
      <c r="E13" s="7">
        <v>14000000</v>
      </c>
      <c r="F13" s="8">
        <v>14000000</v>
      </c>
      <c r="G13" s="8">
        <v>189034</v>
      </c>
      <c r="H13" s="8">
        <v>763699</v>
      </c>
      <c r="I13" s="8">
        <v>2678798</v>
      </c>
      <c r="J13" s="8">
        <v>3631531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3631531</v>
      </c>
      <c r="X13" s="8">
        <v>3500001</v>
      </c>
      <c r="Y13" s="8">
        <v>131530</v>
      </c>
      <c r="Z13" s="2">
        <v>3.76</v>
      </c>
      <c r="AA13" s="6">
        <v>14000000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28</v>
      </c>
      <c r="H14" s="8">
        <v>29</v>
      </c>
      <c r="I14" s="8">
        <v>19</v>
      </c>
      <c r="J14" s="8">
        <v>76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76</v>
      </c>
      <c r="X14" s="8"/>
      <c r="Y14" s="8">
        <v>76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45797</v>
      </c>
      <c r="D18" s="6">
        <v>0</v>
      </c>
      <c r="E18" s="7">
        <v>45000</v>
      </c>
      <c r="F18" s="8">
        <v>45000</v>
      </c>
      <c r="G18" s="8">
        <v>4101</v>
      </c>
      <c r="H18" s="8">
        <v>4104</v>
      </c>
      <c r="I18" s="8">
        <v>4034</v>
      </c>
      <c r="J18" s="8">
        <v>12239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12239</v>
      </c>
      <c r="X18" s="8">
        <v>11250</v>
      </c>
      <c r="Y18" s="8">
        <v>989</v>
      </c>
      <c r="Z18" s="2">
        <v>8.79</v>
      </c>
      <c r="AA18" s="6">
        <v>45000</v>
      </c>
    </row>
    <row r="19" spans="1:27" ht="12.75">
      <c r="A19" s="27" t="s">
        <v>46</v>
      </c>
      <c r="B19" s="33"/>
      <c r="C19" s="6">
        <v>95432020</v>
      </c>
      <c r="D19" s="6">
        <v>0</v>
      </c>
      <c r="E19" s="7">
        <v>86525000</v>
      </c>
      <c r="F19" s="8">
        <v>86525000</v>
      </c>
      <c r="G19" s="8">
        <v>34172000</v>
      </c>
      <c r="H19" s="8">
        <v>38532</v>
      </c>
      <c r="I19" s="8">
        <v>44406</v>
      </c>
      <c r="J19" s="8">
        <v>34254938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34254938</v>
      </c>
      <c r="X19" s="8">
        <v>36717000</v>
      </c>
      <c r="Y19" s="8">
        <v>-2462062</v>
      </c>
      <c r="Z19" s="2">
        <v>-6.71</v>
      </c>
      <c r="AA19" s="6">
        <v>86525000</v>
      </c>
    </row>
    <row r="20" spans="1:27" ht="12.75">
      <c r="A20" s="27" t="s">
        <v>47</v>
      </c>
      <c r="B20" s="33"/>
      <c r="C20" s="6">
        <v>12888334</v>
      </c>
      <c r="D20" s="6">
        <v>0</v>
      </c>
      <c r="E20" s="7">
        <v>40878300</v>
      </c>
      <c r="F20" s="30">
        <v>40878300</v>
      </c>
      <c r="G20" s="30">
        <v>17879</v>
      </c>
      <c r="H20" s="30">
        <v>1491</v>
      </c>
      <c r="I20" s="30">
        <v>33028</v>
      </c>
      <c r="J20" s="30">
        <v>52398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52398</v>
      </c>
      <c r="X20" s="30">
        <v>22386850</v>
      </c>
      <c r="Y20" s="30">
        <v>-22334452</v>
      </c>
      <c r="Z20" s="31">
        <v>-99.77</v>
      </c>
      <c r="AA20" s="32">
        <v>40878300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127811503</v>
      </c>
      <c r="D22" s="37">
        <f>SUM(D5:D21)</f>
        <v>0</v>
      </c>
      <c r="E22" s="38">
        <f t="shared" si="0"/>
        <v>142748300</v>
      </c>
      <c r="F22" s="39">
        <f t="shared" si="0"/>
        <v>142748300</v>
      </c>
      <c r="G22" s="39">
        <f t="shared" si="0"/>
        <v>34485809</v>
      </c>
      <c r="H22" s="39">
        <f t="shared" si="0"/>
        <v>921716</v>
      </c>
      <c r="I22" s="39">
        <f t="shared" si="0"/>
        <v>2862949</v>
      </c>
      <c r="J22" s="39">
        <f t="shared" si="0"/>
        <v>38270474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38270474</v>
      </c>
      <c r="X22" s="39">
        <f t="shared" si="0"/>
        <v>62940100</v>
      </c>
      <c r="Y22" s="39">
        <f t="shared" si="0"/>
        <v>-24669626</v>
      </c>
      <c r="Z22" s="40">
        <f>+IF(X22&lt;&gt;0,+(Y22/X22)*100,0)</f>
        <v>-39.19540324848547</v>
      </c>
      <c r="AA22" s="37">
        <f>SUM(AA5:AA21)</f>
        <v>142748300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38544872</v>
      </c>
      <c r="D25" s="6">
        <v>0</v>
      </c>
      <c r="E25" s="7">
        <v>46963200</v>
      </c>
      <c r="F25" s="8">
        <v>46963200</v>
      </c>
      <c r="G25" s="8">
        <v>3576103</v>
      </c>
      <c r="H25" s="8">
        <v>3318923</v>
      </c>
      <c r="I25" s="8">
        <v>3246011</v>
      </c>
      <c r="J25" s="8">
        <v>10141037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10141037</v>
      </c>
      <c r="X25" s="8">
        <v>11740800</v>
      </c>
      <c r="Y25" s="8">
        <v>-1599763</v>
      </c>
      <c r="Z25" s="2">
        <v>-13.63</v>
      </c>
      <c r="AA25" s="6">
        <v>46963200</v>
      </c>
    </row>
    <row r="26" spans="1:27" ht="12.75">
      <c r="A26" s="29" t="s">
        <v>52</v>
      </c>
      <c r="B26" s="28"/>
      <c r="C26" s="6">
        <v>6635500</v>
      </c>
      <c r="D26" s="6">
        <v>0</v>
      </c>
      <c r="E26" s="7">
        <v>7313700</v>
      </c>
      <c r="F26" s="8">
        <v>7313700</v>
      </c>
      <c r="G26" s="8">
        <v>539759</v>
      </c>
      <c r="H26" s="8">
        <v>339537</v>
      </c>
      <c r="I26" s="8">
        <v>601485</v>
      </c>
      <c r="J26" s="8">
        <v>1480781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1480781</v>
      </c>
      <c r="X26" s="8">
        <v>1828425</v>
      </c>
      <c r="Y26" s="8">
        <v>-347644</v>
      </c>
      <c r="Z26" s="2">
        <v>-19.01</v>
      </c>
      <c r="AA26" s="6">
        <v>7313700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1758778</v>
      </c>
      <c r="D28" s="6">
        <v>0</v>
      </c>
      <c r="E28" s="7">
        <v>1680000</v>
      </c>
      <c r="F28" s="8">
        <v>1680000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420000</v>
      </c>
      <c r="Y28" s="8">
        <v>-420000</v>
      </c>
      <c r="Z28" s="2">
        <v>-100</v>
      </c>
      <c r="AA28" s="6">
        <v>1680000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2863326</v>
      </c>
      <c r="D32" s="6">
        <v>0</v>
      </c>
      <c r="E32" s="7">
        <v>4565000</v>
      </c>
      <c r="F32" s="8">
        <v>4565000</v>
      </c>
      <c r="G32" s="8">
        <v>202697</v>
      </c>
      <c r="H32" s="8">
        <v>384490</v>
      </c>
      <c r="I32" s="8">
        <v>524770</v>
      </c>
      <c r="J32" s="8">
        <v>1111957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1111957</v>
      </c>
      <c r="X32" s="8">
        <v>1141200</v>
      </c>
      <c r="Y32" s="8">
        <v>-29243</v>
      </c>
      <c r="Z32" s="2">
        <v>-2.56</v>
      </c>
      <c r="AA32" s="6">
        <v>4565000</v>
      </c>
    </row>
    <row r="33" spans="1:27" ht="12.75">
      <c r="A33" s="29" t="s">
        <v>59</v>
      </c>
      <c r="B33" s="28"/>
      <c r="C33" s="6">
        <v>23074653</v>
      </c>
      <c r="D33" s="6">
        <v>0</v>
      </c>
      <c r="E33" s="7">
        <v>27011000</v>
      </c>
      <c r="F33" s="8">
        <v>27011000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10125000</v>
      </c>
      <c r="Y33" s="8">
        <v>-10125000</v>
      </c>
      <c r="Z33" s="2">
        <v>-100</v>
      </c>
      <c r="AA33" s="6">
        <v>27011000</v>
      </c>
    </row>
    <row r="34" spans="1:27" ht="12.75">
      <c r="A34" s="29" t="s">
        <v>60</v>
      </c>
      <c r="B34" s="28"/>
      <c r="C34" s="6">
        <v>58808655</v>
      </c>
      <c r="D34" s="6">
        <v>0</v>
      </c>
      <c r="E34" s="7">
        <v>55215400</v>
      </c>
      <c r="F34" s="8">
        <v>55215400</v>
      </c>
      <c r="G34" s="8">
        <v>556538</v>
      </c>
      <c r="H34" s="8">
        <v>1838173</v>
      </c>
      <c r="I34" s="8">
        <v>2076006</v>
      </c>
      <c r="J34" s="8">
        <v>4470717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4470717</v>
      </c>
      <c r="X34" s="8">
        <v>14528850</v>
      </c>
      <c r="Y34" s="8">
        <v>-10058133</v>
      </c>
      <c r="Z34" s="2">
        <v>-69.23</v>
      </c>
      <c r="AA34" s="6">
        <v>55215400</v>
      </c>
    </row>
    <row r="35" spans="1:27" ht="12.75">
      <c r="A35" s="27" t="s">
        <v>61</v>
      </c>
      <c r="B35" s="33"/>
      <c r="C35" s="6">
        <v>230428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131916212</v>
      </c>
      <c r="D36" s="37">
        <f>SUM(D25:D35)</f>
        <v>0</v>
      </c>
      <c r="E36" s="38">
        <f t="shared" si="1"/>
        <v>142748300</v>
      </c>
      <c r="F36" s="39">
        <f t="shared" si="1"/>
        <v>142748300</v>
      </c>
      <c r="G36" s="39">
        <f t="shared" si="1"/>
        <v>4875097</v>
      </c>
      <c r="H36" s="39">
        <f t="shared" si="1"/>
        <v>5881123</v>
      </c>
      <c r="I36" s="39">
        <f t="shared" si="1"/>
        <v>6448272</v>
      </c>
      <c r="J36" s="39">
        <f t="shared" si="1"/>
        <v>17204492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17204492</v>
      </c>
      <c r="X36" s="39">
        <f t="shared" si="1"/>
        <v>39784275</v>
      </c>
      <c r="Y36" s="39">
        <f t="shared" si="1"/>
        <v>-22579783</v>
      </c>
      <c r="Z36" s="40">
        <f>+IF(X36&lt;&gt;0,+(Y36/X36)*100,0)</f>
        <v>-56.75554726082102</v>
      </c>
      <c r="AA36" s="37">
        <f>SUM(AA25:AA35)</f>
        <v>142748300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-4104709</v>
      </c>
      <c r="D38" s="50">
        <f>+D22-D36</f>
        <v>0</v>
      </c>
      <c r="E38" s="51">
        <f t="shared" si="2"/>
        <v>0</v>
      </c>
      <c r="F38" s="52">
        <f t="shared" si="2"/>
        <v>0</v>
      </c>
      <c r="G38" s="52">
        <f t="shared" si="2"/>
        <v>29610712</v>
      </c>
      <c r="H38" s="52">
        <f t="shared" si="2"/>
        <v>-4959407</v>
      </c>
      <c r="I38" s="52">
        <f t="shared" si="2"/>
        <v>-3585323</v>
      </c>
      <c r="J38" s="52">
        <f t="shared" si="2"/>
        <v>21065982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21065982</v>
      </c>
      <c r="X38" s="52">
        <f>IF(F22=F36,0,X22-X36)</f>
        <v>0</v>
      </c>
      <c r="Y38" s="52">
        <f t="shared" si="2"/>
        <v>-2089843</v>
      </c>
      <c r="Z38" s="53">
        <f>+IF(X38&lt;&gt;0,+(Y38/X38)*100,0)</f>
        <v>0</v>
      </c>
      <c r="AA38" s="50">
        <f>+AA22-AA36</f>
        <v>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-4104709</v>
      </c>
      <c r="D42" s="59">
        <f>SUM(D38:D41)</f>
        <v>0</v>
      </c>
      <c r="E42" s="60">
        <f t="shared" si="3"/>
        <v>0</v>
      </c>
      <c r="F42" s="61">
        <f t="shared" si="3"/>
        <v>0</v>
      </c>
      <c r="G42" s="61">
        <f t="shared" si="3"/>
        <v>29610712</v>
      </c>
      <c r="H42" s="61">
        <f t="shared" si="3"/>
        <v>-4959407</v>
      </c>
      <c r="I42" s="61">
        <f t="shared" si="3"/>
        <v>-3585323</v>
      </c>
      <c r="J42" s="61">
        <f t="shared" si="3"/>
        <v>21065982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21065982</v>
      </c>
      <c r="X42" s="61">
        <f t="shared" si="3"/>
        <v>0</v>
      </c>
      <c r="Y42" s="61">
        <f t="shared" si="3"/>
        <v>-2089843</v>
      </c>
      <c r="Z42" s="62">
        <f>+IF(X42&lt;&gt;0,+(Y42/X42)*100,0)</f>
        <v>0</v>
      </c>
      <c r="AA42" s="59">
        <f>SUM(AA38:AA41)</f>
        <v>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-4104709</v>
      </c>
      <c r="D44" s="67">
        <f>+D42-D43</f>
        <v>0</v>
      </c>
      <c r="E44" s="68">
        <f t="shared" si="4"/>
        <v>0</v>
      </c>
      <c r="F44" s="69">
        <f t="shared" si="4"/>
        <v>0</v>
      </c>
      <c r="G44" s="69">
        <f t="shared" si="4"/>
        <v>29610712</v>
      </c>
      <c r="H44" s="69">
        <f t="shared" si="4"/>
        <v>-4959407</v>
      </c>
      <c r="I44" s="69">
        <f t="shared" si="4"/>
        <v>-3585323</v>
      </c>
      <c r="J44" s="69">
        <f t="shared" si="4"/>
        <v>21065982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21065982</v>
      </c>
      <c r="X44" s="69">
        <f t="shared" si="4"/>
        <v>0</v>
      </c>
      <c r="Y44" s="69">
        <f t="shared" si="4"/>
        <v>-2089843</v>
      </c>
      <c r="Z44" s="70">
        <f>+IF(X44&lt;&gt;0,+(Y44/X44)*100,0)</f>
        <v>0</v>
      </c>
      <c r="AA44" s="67">
        <f>+AA42-AA43</f>
        <v>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-4104709</v>
      </c>
      <c r="D46" s="59">
        <f>SUM(D44:D45)</f>
        <v>0</v>
      </c>
      <c r="E46" s="60">
        <f t="shared" si="5"/>
        <v>0</v>
      </c>
      <c r="F46" s="61">
        <f t="shared" si="5"/>
        <v>0</v>
      </c>
      <c r="G46" s="61">
        <f t="shared" si="5"/>
        <v>29610712</v>
      </c>
      <c r="H46" s="61">
        <f t="shared" si="5"/>
        <v>-4959407</v>
      </c>
      <c r="I46" s="61">
        <f t="shared" si="5"/>
        <v>-3585323</v>
      </c>
      <c r="J46" s="61">
        <f t="shared" si="5"/>
        <v>21065982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21065982</v>
      </c>
      <c r="X46" s="61">
        <f t="shared" si="5"/>
        <v>0</v>
      </c>
      <c r="Y46" s="61">
        <f t="shared" si="5"/>
        <v>-2089843</v>
      </c>
      <c r="Z46" s="62">
        <f>+IF(X46&lt;&gt;0,+(Y46/X46)*100,0)</f>
        <v>0</v>
      </c>
      <c r="AA46" s="59">
        <f>SUM(AA44:AA45)</f>
        <v>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-4104709</v>
      </c>
      <c r="D48" s="75">
        <f>SUM(D46:D47)</f>
        <v>0</v>
      </c>
      <c r="E48" s="76">
        <f t="shared" si="6"/>
        <v>0</v>
      </c>
      <c r="F48" s="77">
        <f t="shared" si="6"/>
        <v>0</v>
      </c>
      <c r="G48" s="77">
        <f t="shared" si="6"/>
        <v>29610712</v>
      </c>
      <c r="H48" s="78">
        <f t="shared" si="6"/>
        <v>-4959407</v>
      </c>
      <c r="I48" s="78">
        <f t="shared" si="6"/>
        <v>-3585323</v>
      </c>
      <c r="J48" s="78">
        <f t="shared" si="6"/>
        <v>21065982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21065982</v>
      </c>
      <c r="X48" s="78">
        <f t="shared" si="6"/>
        <v>0</v>
      </c>
      <c r="Y48" s="78">
        <f t="shared" si="6"/>
        <v>-2089843</v>
      </c>
      <c r="Z48" s="79">
        <f>+IF(X48&lt;&gt;0,+(Y48/X48)*100,0)</f>
        <v>0</v>
      </c>
      <c r="AA48" s="80">
        <f>SUM(AA46:AA47)</f>
        <v>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6759164</v>
      </c>
      <c r="D5" s="6">
        <v>0</v>
      </c>
      <c r="E5" s="7">
        <v>3621026</v>
      </c>
      <c r="F5" s="8">
        <v>3621026</v>
      </c>
      <c r="G5" s="8">
        <v>0</v>
      </c>
      <c r="H5" s="8">
        <v>569770</v>
      </c>
      <c r="I5" s="8">
        <v>1008855</v>
      </c>
      <c r="J5" s="8">
        <v>1578625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1578625</v>
      </c>
      <c r="X5" s="8">
        <v>1739256</v>
      </c>
      <c r="Y5" s="8">
        <v>-160631</v>
      </c>
      <c r="Z5" s="2">
        <v>-9.24</v>
      </c>
      <c r="AA5" s="6">
        <v>3621026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-43217</v>
      </c>
      <c r="D10" s="6">
        <v>0</v>
      </c>
      <c r="E10" s="7">
        <v>1200000</v>
      </c>
      <c r="F10" s="30">
        <v>1200000</v>
      </c>
      <c r="G10" s="30">
        <v>0</v>
      </c>
      <c r="H10" s="30">
        <v>1602968</v>
      </c>
      <c r="I10" s="30">
        <v>280527</v>
      </c>
      <c r="J10" s="30">
        <v>1883495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1883495</v>
      </c>
      <c r="X10" s="30">
        <v>300000</v>
      </c>
      <c r="Y10" s="30">
        <v>1583495</v>
      </c>
      <c r="Z10" s="31">
        <v>527.83</v>
      </c>
      <c r="AA10" s="32">
        <v>1200000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1589544</v>
      </c>
      <c r="D12" s="6">
        <v>0</v>
      </c>
      <c r="E12" s="7">
        <v>1207592</v>
      </c>
      <c r="F12" s="8">
        <v>1207592</v>
      </c>
      <c r="G12" s="8">
        <v>0</v>
      </c>
      <c r="H12" s="8">
        <v>337422</v>
      </c>
      <c r="I12" s="8">
        <v>105413</v>
      </c>
      <c r="J12" s="8">
        <v>442835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442835</v>
      </c>
      <c r="X12" s="8">
        <v>301899</v>
      </c>
      <c r="Y12" s="8">
        <v>140936</v>
      </c>
      <c r="Z12" s="2">
        <v>46.68</v>
      </c>
      <c r="AA12" s="6">
        <v>1207592</v>
      </c>
    </row>
    <row r="13" spans="1:27" ht="12.75">
      <c r="A13" s="27" t="s">
        <v>40</v>
      </c>
      <c r="B13" s="33"/>
      <c r="C13" s="6">
        <v>9228740</v>
      </c>
      <c r="D13" s="6">
        <v>0</v>
      </c>
      <c r="E13" s="7">
        <v>10478662</v>
      </c>
      <c r="F13" s="8">
        <v>10478662</v>
      </c>
      <c r="G13" s="8">
        <v>0</v>
      </c>
      <c r="H13" s="8">
        <v>317052</v>
      </c>
      <c r="I13" s="8">
        <v>1541727</v>
      </c>
      <c r="J13" s="8">
        <v>1858779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1858779</v>
      </c>
      <c r="X13" s="8">
        <v>2619666</v>
      </c>
      <c r="Y13" s="8">
        <v>-760887</v>
      </c>
      <c r="Z13" s="2">
        <v>-29.05</v>
      </c>
      <c r="AA13" s="6">
        <v>10478662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2372105</v>
      </c>
      <c r="D16" s="6">
        <v>0</v>
      </c>
      <c r="E16" s="7">
        <v>2500000</v>
      </c>
      <c r="F16" s="8">
        <v>2500000</v>
      </c>
      <c r="G16" s="8">
        <v>0</v>
      </c>
      <c r="H16" s="8">
        <v>62155</v>
      </c>
      <c r="I16" s="8">
        <v>600693</v>
      </c>
      <c r="J16" s="8">
        <v>662848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662848</v>
      </c>
      <c r="X16" s="8">
        <v>624999</v>
      </c>
      <c r="Y16" s="8">
        <v>37849</v>
      </c>
      <c r="Z16" s="2">
        <v>6.06</v>
      </c>
      <c r="AA16" s="6">
        <v>2500000</v>
      </c>
    </row>
    <row r="17" spans="1:27" ht="12.75">
      <c r="A17" s="27" t="s">
        <v>44</v>
      </c>
      <c r="B17" s="33"/>
      <c r="C17" s="6">
        <v>1068061</v>
      </c>
      <c r="D17" s="6">
        <v>0</v>
      </c>
      <c r="E17" s="7">
        <v>1500000</v>
      </c>
      <c r="F17" s="8">
        <v>1500000</v>
      </c>
      <c r="G17" s="8">
        <v>0</v>
      </c>
      <c r="H17" s="8">
        <v>0</v>
      </c>
      <c r="I17" s="8">
        <v>277687</v>
      </c>
      <c r="J17" s="8">
        <v>277687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277687</v>
      </c>
      <c r="X17" s="8">
        <v>375000</v>
      </c>
      <c r="Y17" s="8">
        <v>-97313</v>
      </c>
      <c r="Z17" s="2">
        <v>-25.95</v>
      </c>
      <c r="AA17" s="6">
        <v>1500000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198685874</v>
      </c>
      <c r="D19" s="6">
        <v>0</v>
      </c>
      <c r="E19" s="7">
        <v>216389981</v>
      </c>
      <c r="F19" s="8">
        <v>216389981</v>
      </c>
      <c r="G19" s="8">
        <v>0</v>
      </c>
      <c r="H19" s="8">
        <v>89342280</v>
      </c>
      <c r="I19" s="8">
        <v>0</v>
      </c>
      <c r="J19" s="8">
        <v>89342280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89342280</v>
      </c>
      <c r="X19" s="8">
        <v>54097494</v>
      </c>
      <c r="Y19" s="8">
        <v>35244786</v>
      </c>
      <c r="Z19" s="2">
        <v>65.15</v>
      </c>
      <c r="AA19" s="6">
        <v>216389981</v>
      </c>
    </row>
    <row r="20" spans="1:27" ht="12.75">
      <c r="A20" s="27" t="s">
        <v>47</v>
      </c>
      <c r="B20" s="33"/>
      <c r="C20" s="6">
        <v>32202139</v>
      </c>
      <c r="D20" s="6">
        <v>0</v>
      </c>
      <c r="E20" s="7">
        <v>78908264</v>
      </c>
      <c r="F20" s="30">
        <v>78908264</v>
      </c>
      <c r="G20" s="30">
        <v>0</v>
      </c>
      <c r="H20" s="30">
        <v>210419</v>
      </c>
      <c r="I20" s="30">
        <v>312397</v>
      </c>
      <c r="J20" s="30">
        <v>522816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522816</v>
      </c>
      <c r="X20" s="30">
        <v>7225815</v>
      </c>
      <c r="Y20" s="30">
        <v>-6702999</v>
      </c>
      <c r="Z20" s="31">
        <v>-92.76</v>
      </c>
      <c r="AA20" s="32">
        <v>78908264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251862410</v>
      </c>
      <c r="D22" s="37">
        <f>SUM(D5:D21)</f>
        <v>0</v>
      </c>
      <c r="E22" s="38">
        <f t="shared" si="0"/>
        <v>315805525</v>
      </c>
      <c r="F22" s="39">
        <f t="shared" si="0"/>
        <v>315805525</v>
      </c>
      <c r="G22" s="39">
        <f t="shared" si="0"/>
        <v>0</v>
      </c>
      <c r="H22" s="39">
        <f t="shared" si="0"/>
        <v>92442066</v>
      </c>
      <c r="I22" s="39">
        <f t="shared" si="0"/>
        <v>4127299</v>
      </c>
      <c r="J22" s="39">
        <f t="shared" si="0"/>
        <v>96569365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96569365</v>
      </c>
      <c r="X22" s="39">
        <f t="shared" si="0"/>
        <v>67284129</v>
      </c>
      <c r="Y22" s="39">
        <f t="shared" si="0"/>
        <v>29285236</v>
      </c>
      <c r="Z22" s="40">
        <f>+IF(X22&lt;&gt;0,+(Y22/X22)*100,0)</f>
        <v>43.52473077269084</v>
      </c>
      <c r="AA22" s="37">
        <f>SUM(AA5:AA21)</f>
        <v>315805525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65802272</v>
      </c>
      <c r="D25" s="6">
        <v>0</v>
      </c>
      <c r="E25" s="7">
        <v>89792373</v>
      </c>
      <c r="F25" s="8">
        <v>89792373</v>
      </c>
      <c r="G25" s="8">
        <v>6147837</v>
      </c>
      <c r="H25" s="8">
        <v>6076499</v>
      </c>
      <c r="I25" s="8">
        <v>5869422</v>
      </c>
      <c r="J25" s="8">
        <v>18093758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18093758</v>
      </c>
      <c r="X25" s="8">
        <v>21923967</v>
      </c>
      <c r="Y25" s="8">
        <v>-3830209</v>
      </c>
      <c r="Z25" s="2">
        <v>-17.47</v>
      </c>
      <c r="AA25" s="6">
        <v>89792373</v>
      </c>
    </row>
    <row r="26" spans="1:27" ht="12.75">
      <c r="A26" s="29" t="s">
        <v>52</v>
      </c>
      <c r="B26" s="28"/>
      <c r="C26" s="6">
        <v>23430268</v>
      </c>
      <c r="D26" s="6">
        <v>0</v>
      </c>
      <c r="E26" s="7">
        <v>19331771</v>
      </c>
      <c r="F26" s="8">
        <v>19331771</v>
      </c>
      <c r="G26" s="8">
        <v>1692505</v>
      </c>
      <c r="H26" s="8">
        <v>1268497</v>
      </c>
      <c r="I26" s="8">
        <v>1472230</v>
      </c>
      <c r="J26" s="8">
        <v>4433232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4433232</v>
      </c>
      <c r="X26" s="8">
        <v>5357070</v>
      </c>
      <c r="Y26" s="8">
        <v>-923838</v>
      </c>
      <c r="Z26" s="2">
        <v>-17.25</v>
      </c>
      <c r="AA26" s="6">
        <v>19331771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1010344</v>
      </c>
      <c r="F27" s="8">
        <v>1010344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252585</v>
      </c>
      <c r="Y27" s="8">
        <v>-252585</v>
      </c>
      <c r="Z27" s="2">
        <v>-100</v>
      </c>
      <c r="AA27" s="6">
        <v>1010344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38199958</v>
      </c>
      <c r="F28" s="8">
        <v>38199958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9549990</v>
      </c>
      <c r="Y28" s="8">
        <v>-9549990</v>
      </c>
      <c r="Z28" s="2">
        <v>-100</v>
      </c>
      <c r="AA28" s="6">
        <v>38199958</v>
      </c>
    </row>
    <row r="29" spans="1:27" ht="12.75">
      <c r="A29" s="29" t="s">
        <v>55</v>
      </c>
      <c r="B29" s="28"/>
      <c r="C29" s="6">
        <v>149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107968281</v>
      </c>
      <c r="D34" s="6">
        <v>0</v>
      </c>
      <c r="E34" s="7">
        <v>118003986</v>
      </c>
      <c r="F34" s="8">
        <v>118003986</v>
      </c>
      <c r="G34" s="8">
        <v>8982405</v>
      </c>
      <c r="H34" s="8">
        <v>6691832</v>
      </c>
      <c r="I34" s="8">
        <v>8419105</v>
      </c>
      <c r="J34" s="8">
        <v>24093342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24093342</v>
      </c>
      <c r="X34" s="8">
        <v>30952908</v>
      </c>
      <c r="Y34" s="8">
        <v>-6859566</v>
      </c>
      <c r="Z34" s="2">
        <v>-22.16</v>
      </c>
      <c r="AA34" s="6">
        <v>118003986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197200970</v>
      </c>
      <c r="D36" s="37">
        <f>SUM(D25:D35)</f>
        <v>0</v>
      </c>
      <c r="E36" s="38">
        <f t="shared" si="1"/>
        <v>266338432</v>
      </c>
      <c r="F36" s="39">
        <f t="shared" si="1"/>
        <v>266338432</v>
      </c>
      <c r="G36" s="39">
        <f t="shared" si="1"/>
        <v>16822747</v>
      </c>
      <c r="H36" s="39">
        <f t="shared" si="1"/>
        <v>14036828</v>
      </c>
      <c r="I36" s="39">
        <f t="shared" si="1"/>
        <v>15760757</v>
      </c>
      <c r="J36" s="39">
        <f t="shared" si="1"/>
        <v>46620332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46620332</v>
      </c>
      <c r="X36" s="39">
        <f t="shared" si="1"/>
        <v>68036520</v>
      </c>
      <c r="Y36" s="39">
        <f t="shared" si="1"/>
        <v>-21416188</v>
      </c>
      <c r="Z36" s="40">
        <f>+IF(X36&lt;&gt;0,+(Y36/X36)*100,0)</f>
        <v>-31.477488854515194</v>
      </c>
      <c r="AA36" s="37">
        <f>SUM(AA25:AA35)</f>
        <v>266338432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54661440</v>
      </c>
      <c r="D38" s="50">
        <f>+D22-D36</f>
        <v>0</v>
      </c>
      <c r="E38" s="51">
        <f t="shared" si="2"/>
        <v>49467093</v>
      </c>
      <c r="F38" s="52">
        <f t="shared" si="2"/>
        <v>49467093</v>
      </c>
      <c r="G38" s="52">
        <f t="shared" si="2"/>
        <v>-16822747</v>
      </c>
      <c r="H38" s="52">
        <f t="shared" si="2"/>
        <v>78405238</v>
      </c>
      <c r="I38" s="52">
        <f t="shared" si="2"/>
        <v>-11633458</v>
      </c>
      <c r="J38" s="52">
        <f t="shared" si="2"/>
        <v>49949033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49949033</v>
      </c>
      <c r="X38" s="52">
        <f>IF(F22=F36,0,X22-X36)</f>
        <v>-752391</v>
      </c>
      <c r="Y38" s="52">
        <f t="shared" si="2"/>
        <v>50701424</v>
      </c>
      <c r="Z38" s="53">
        <f>+IF(X38&lt;&gt;0,+(Y38/X38)*100,0)</f>
        <v>-6738.70686916776</v>
      </c>
      <c r="AA38" s="50">
        <f>+AA22-AA36</f>
        <v>49467093</v>
      </c>
    </row>
    <row r="39" spans="1:27" ht="12.75">
      <c r="A39" s="27" t="s">
        <v>64</v>
      </c>
      <c r="B39" s="33"/>
      <c r="C39" s="6">
        <v>76333000</v>
      </c>
      <c r="D39" s="6">
        <v>0</v>
      </c>
      <c r="E39" s="7">
        <v>69534019</v>
      </c>
      <c r="F39" s="8">
        <v>69534019</v>
      </c>
      <c r="G39" s="8">
        <v>0</v>
      </c>
      <c r="H39" s="8">
        <v>8724000</v>
      </c>
      <c r="I39" s="8">
        <v>5000000</v>
      </c>
      <c r="J39" s="8">
        <v>13724000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13724000</v>
      </c>
      <c r="X39" s="8"/>
      <c r="Y39" s="8">
        <v>13724000</v>
      </c>
      <c r="Z39" s="2">
        <v>0</v>
      </c>
      <c r="AA39" s="6">
        <v>69534019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130994440</v>
      </c>
      <c r="D42" s="59">
        <f>SUM(D38:D41)</f>
        <v>0</v>
      </c>
      <c r="E42" s="60">
        <f t="shared" si="3"/>
        <v>119001112</v>
      </c>
      <c r="F42" s="61">
        <f t="shared" si="3"/>
        <v>119001112</v>
      </c>
      <c r="G42" s="61">
        <f t="shared" si="3"/>
        <v>-16822747</v>
      </c>
      <c r="H42" s="61">
        <f t="shared" si="3"/>
        <v>87129238</v>
      </c>
      <c r="I42" s="61">
        <f t="shared" si="3"/>
        <v>-6633458</v>
      </c>
      <c r="J42" s="61">
        <f t="shared" si="3"/>
        <v>63673033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63673033</v>
      </c>
      <c r="X42" s="61">
        <f t="shared" si="3"/>
        <v>-752391</v>
      </c>
      <c r="Y42" s="61">
        <f t="shared" si="3"/>
        <v>64425424</v>
      </c>
      <c r="Z42" s="62">
        <f>+IF(X42&lt;&gt;0,+(Y42/X42)*100,0)</f>
        <v>-8562.758459364877</v>
      </c>
      <c r="AA42" s="59">
        <f>SUM(AA38:AA41)</f>
        <v>119001112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130994440</v>
      </c>
      <c r="D44" s="67">
        <f>+D42-D43</f>
        <v>0</v>
      </c>
      <c r="E44" s="68">
        <f t="shared" si="4"/>
        <v>119001112</v>
      </c>
      <c r="F44" s="69">
        <f t="shared" si="4"/>
        <v>119001112</v>
      </c>
      <c r="G44" s="69">
        <f t="shared" si="4"/>
        <v>-16822747</v>
      </c>
      <c r="H44" s="69">
        <f t="shared" si="4"/>
        <v>87129238</v>
      </c>
      <c r="I44" s="69">
        <f t="shared" si="4"/>
        <v>-6633458</v>
      </c>
      <c r="J44" s="69">
        <f t="shared" si="4"/>
        <v>63673033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63673033</v>
      </c>
      <c r="X44" s="69">
        <f t="shared" si="4"/>
        <v>-752391</v>
      </c>
      <c r="Y44" s="69">
        <f t="shared" si="4"/>
        <v>64425424</v>
      </c>
      <c r="Z44" s="70">
        <f>+IF(X44&lt;&gt;0,+(Y44/X44)*100,0)</f>
        <v>-8562.758459364877</v>
      </c>
      <c r="AA44" s="67">
        <f>+AA42-AA43</f>
        <v>119001112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130994440</v>
      </c>
      <c r="D46" s="59">
        <f>SUM(D44:D45)</f>
        <v>0</v>
      </c>
      <c r="E46" s="60">
        <f t="shared" si="5"/>
        <v>119001112</v>
      </c>
      <c r="F46" s="61">
        <f t="shared" si="5"/>
        <v>119001112</v>
      </c>
      <c r="G46" s="61">
        <f t="shared" si="5"/>
        <v>-16822747</v>
      </c>
      <c r="H46" s="61">
        <f t="shared" si="5"/>
        <v>87129238</v>
      </c>
      <c r="I46" s="61">
        <f t="shared" si="5"/>
        <v>-6633458</v>
      </c>
      <c r="J46" s="61">
        <f t="shared" si="5"/>
        <v>63673033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63673033</v>
      </c>
      <c r="X46" s="61">
        <f t="shared" si="5"/>
        <v>-752391</v>
      </c>
      <c r="Y46" s="61">
        <f t="shared" si="5"/>
        <v>64425424</v>
      </c>
      <c r="Z46" s="62">
        <f>+IF(X46&lt;&gt;0,+(Y46/X46)*100,0)</f>
        <v>-8562.758459364877</v>
      </c>
      <c r="AA46" s="59">
        <f>SUM(AA44:AA45)</f>
        <v>119001112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130994440</v>
      </c>
      <c r="D48" s="75">
        <f>SUM(D46:D47)</f>
        <v>0</v>
      </c>
      <c r="E48" s="76">
        <f t="shared" si="6"/>
        <v>119001112</v>
      </c>
      <c r="F48" s="77">
        <f t="shared" si="6"/>
        <v>119001112</v>
      </c>
      <c r="G48" s="77">
        <f t="shared" si="6"/>
        <v>-16822747</v>
      </c>
      <c r="H48" s="78">
        <f t="shared" si="6"/>
        <v>87129238</v>
      </c>
      <c r="I48" s="78">
        <f t="shared" si="6"/>
        <v>-6633458</v>
      </c>
      <c r="J48" s="78">
        <f t="shared" si="6"/>
        <v>63673033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63673033</v>
      </c>
      <c r="X48" s="78">
        <f t="shared" si="6"/>
        <v>-752391</v>
      </c>
      <c r="Y48" s="78">
        <f t="shared" si="6"/>
        <v>64425424</v>
      </c>
      <c r="Z48" s="79">
        <f>+IF(X48&lt;&gt;0,+(Y48/X48)*100,0)</f>
        <v>-8562.758459364877</v>
      </c>
      <c r="AA48" s="80">
        <f>SUM(AA46:AA47)</f>
        <v>119001112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19472102</v>
      </c>
      <c r="F5" s="8">
        <v>19472102</v>
      </c>
      <c r="G5" s="8">
        <v>1331000</v>
      </c>
      <c r="H5" s="8">
        <v>5721000</v>
      </c>
      <c r="I5" s="8">
        <v>1427866</v>
      </c>
      <c r="J5" s="8">
        <v>8479866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8479866</v>
      </c>
      <c r="X5" s="8">
        <v>4868025</v>
      </c>
      <c r="Y5" s="8">
        <v>3611841</v>
      </c>
      <c r="Z5" s="2">
        <v>74.2</v>
      </c>
      <c r="AA5" s="6">
        <v>19472102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178606</v>
      </c>
      <c r="H6" s="8">
        <v>0</v>
      </c>
      <c r="I6" s="8">
        <v>0</v>
      </c>
      <c r="J6" s="8">
        <v>178606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178606</v>
      </c>
      <c r="X6" s="8"/>
      <c r="Y6" s="8">
        <v>178606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4099866</v>
      </c>
      <c r="F10" s="30">
        <v>4099866</v>
      </c>
      <c r="G10" s="30">
        <v>0</v>
      </c>
      <c r="H10" s="30">
        <v>694000</v>
      </c>
      <c r="I10" s="30">
        <v>392629</v>
      </c>
      <c r="J10" s="30">
        <v>1086629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1086629</v>
      </c>
      <c r="X10" s="30">
        <v>1024968</v>
      </c>
      <c r="Y10" s="30">
        <v>61661</v>
      </c>
      <c r="Z10" s="31">
        <v>6.02</v>
      </c>
      <c r="AA10" s="32">
        <v>4099866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54963</v>
      </c>
      <c r="J11" s="8">
        <v>54963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54963</v>
      </c>
      <c r="X11" s="8"/>
      <c r="Y11" s="8">
        <v>54963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2700261</v>
      </c>
      <c r="F12" s="8">
        <v>2700261</v>
      </c>
      <c r="G12" s="8">
        <v>49659</v>
      </c>
      <c r="H12" s="8">
        <v>369418</v>
      </c>
      <c r="I12" s="8">
        <v>209823</v>
      </c>
      <c r="J12" s="8">
        <v>628900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628900</v>
      </c>
      <c r="X12" s="8">
        <v>675066</v>
      </c>
      <c r="Y12" s="8">
        <v>-46166</v>
      </c>
      <c r="Z12" s="2">
        <v>-6.84</v>
      </c>
      <c r="AA12" s="6">
        <v>2700261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4500000</v>
      </c>
      <c r="F13" s="8">
        <v>4500000</v>
      </c>
      <c r="G13" s="8">
        <v>501934</v>
      </c>
      <c r="H13" s="8">
        <v>566846</v>
      </c>
      <c r="I13" s="8">
        <v>387259</v>
      </c>
      <c r="J13" s="8">
        <v>1456039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1456039</v>
      </c>
      <c r="X13" s="8">
        <v>1125000</v>
      </c>
      <c r="Y13" s="8">
        <v>331039</v>
      </c>
      <c r="Z13" s="2">
        <v>29.43</v>
      </c>
      <c r="AA13" s="6">
        <v>4500000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4524671</v>
      </c>
      <c r="F14" s="8">
        <v>4524671</v>
      </c>
      <c r="G14" s="8">
        <v>0</v>
      </c>
      <c r="H14" s="8">
        <v>1281859</v>
      </c>
      <c r="I14" s="8">
        <v>834347</v>
      </c>
      <c r="J14" s="8">
        <v>2116206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2116206</v>
      </c>
      <c r="X14" s="8">
        <v>1131168</v>
      </c>
      <c r="Y14" s="8">
        <v>985038</v>
      </c>
      <c r="Z14" s="2">
        <v>87.08</v>
      </c>
      <c r="AA14" s="6">
        <v>4524671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2322000</v>
      </c>
      <c r="F16" s="8">
        <v>2322000</v>
      </c>
      <c r="G16" s="8">
        <v>124600</v>
      </c>
      <c r="H16" s="8">
        <v>152900</v>
      </c>
      <c r="I16" s="8">
        <v>45300</v>
      </c>
      <c r="J16" s="8">
        <v>322800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322800</v>
      </c>
      <c r="X16" s="8">
        <v>580500</v>
      </c>
      <c r="Y16" s="8">
        <v>-257700</v>
      </c>
      <c r="Z16" s="2">
        <v>-44.39</v>
      </c>
      <c r="AA16" s="6">
        <v>2322000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3835883</v>
      </c>
      <c r="F17" s="8">
        <v>3835883</v>
      </c>
      <c r="G17" s="8">
        <v>450924</v>
      </c>
      <c r="H17" s="8">
        <v>274846</v>
      </c>
      <c r="I17" s="8">
        <v>186206</v>
      </c>
      <c r="J17" s="8">
        <v>911976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911976</v>
      </c>
      <c r="X17" s="8">
        <v>958971</v>
      </c>
      <c r="Y17" s="8">
        <v>-46995</v>
      </c>
      <c r="Z17" s="2">
        <v>-4.9</v>
      </c>
      <c r="AA17" s="6">
        <v>3835883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919976</v>
      </c>
      <c r="F18" s="8">
        <v>919976</v>
      </c>
      <c r="G18" s="8">
        <v>88104</v>
      </c>
      <c r="H18" s="8">
        <v>81262</v>
      </c>
      <c r="I18" s="8">
        <v>56000</v>
      </c>
      <c r="J18" s="8">
        <v>225366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225366</v>
      </c>
      <c r="X18" s="8">
        <v>229995</v>
      </c>
      <c r="Y18" s="8">
        <v>-4629</v>
      </c>
      <c r="Z18" s="2">
        <v>-2.01</v>
      </c>
      <c r="AA18" s="6">
        <v>919976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217033300</v>
      </c>
      <c r="F19" s="8">
        <v>217033300</v>
      </c>
      <c r="G19" s="8">
        <v>92460000</v>
      </c>
      <c r="H19" s="8">
        <v>1875000</v>
      </c>
      <c r="I19" s="8">
        <v>0</v>
      </c>
      <c r="J19" s="8">
        <v>94335000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94335000</v>
      </c>
      <c r="X19" s="8">
        <v>54258324</v>
      </c>
      <c r="Y19" s="8">
        <v>40076676</v>
      </c>
      <c r="Z19" s="2">
        <v>73.86</v>
      </c>
      <c r="AA19" s="6">
        <v>217033300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5143814</v>
      </c>
      <c r="F20" s="30">
        <v>5143814</v>
      </c>
      <c r="G20" s="30">
        <v>21954</v>
      </c>
      <c r="H20" s="30">
        <v>31368</v>
      </c>
      <c r="I20" s="30">
        <v>42916</v>
      </c>
      <c r="J20" s="30">
        <v>96238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96238</v>
      </c>
      <c r="X20" s="30">
        <v>1285953</v>
      </c>
      <c r="Y20" s="30">
        <v>-1189715</v>
      </c>
      <c r="Z20" s="31">
        <v>-92.52</v>
      </c>
      <c r="AA20" s="32">
        <v>5143814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590240</v>
      </c>
      <c r="F21" s="8">
        <v>590240</v>
      </c>
      <c r="G21" s="8">
        <v>0</v>
      </c>
      <c r="H21" s="8">
        <v>237695</v>
      </c>
      <c r="I21" s="34">
        <v>0</v>
      </c>
      <c r="J21" s="8">
        <v>237695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237695</v>
      </c>
      <c r="X21" s="8">
        <v>147561</v>
      </c>
      <c r="Y21" s="8">
        <v>90134</v>
      </c>
      <c r="Z21" s="2">
        <v>61.08</v>
      </c>
      <c r="AA21" s="6">
        <v>590240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265142113</v>
      </c>
      <c r="F22" s="39">
        <f t="shared" si="0"/>
        <v>265142113</v>
      </c>
      <c r="G22" s="39">
        <f t="shared" si="0"/>
        <v>95206781</v>
      </c>
      <c r="H22" s="39">
        <f t="shared" si="0"/>
        <v>11286194</v>
      </c>
      <c r="I22" s="39">
        <f t="shared" si="0"/>
        <v>3637309</v>
      </c>
      <c r="J22" s="39">
        <f t="shared" si="0"/>
        <v>110130284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110130284</v>
      </c>
      <c r="X22" s="39">
        <f t="shared" si="0"/>
        <v>66285531</v>
      </c>
      <c r="Y22" s="39">
        <f t="shared" si="0"/>
        <v>43844753</v>
      </c>
      <c r="Z22" s="40">
        <f>+IF(X22&lt;&gt;0,+(Y22/X22)*100,0)</f>
        <v>66.14528440603425</v>
      </c>
      <c r="AA22" s="37">
        <f>SUM(AA5:AA21)</f>
        <v>265142113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165411007</v>
      </c>
      <c r="F25" s="8">
        <v>165411007</v>
      </c>
      <c r="G25" s="8">
        <v>13273958</v>
      </c>
      <c r="H25" s="8">
        <v>12768000</v>
      </c>
      <c r="I25" s="8">
        <v>21464665</v>
      </c>
      <c r="J25" s="8">
        <v>47506623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47506623</v>
      </c>
      <c r="X25" s="8">
        <v>41352752</v>
      </c>
      <c r="Y25" s="8">
        <v>6153871</v>
      </c>
      <c r="Z25" s="2">
        <v>14.88</v>
      </c>
      <c r="AA25" s="6">
        <v>165411007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24421029</v>
      </c>
      <c r="F26" s="8">
        <v>24421029</v>
      </c>
      <c r="G26" s="8">
        <v>2048831</v>
      </c>
      <c r="H26" s="8">
        <v>1638000</v>
      </c>
      <c r="I26" s="8">
        <v>1672000</v>
      </c>
      <c r="J26" s="8">
        <v>5358831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5358831</v>
      </c>
      <c r="X26" s="8">
        <v>6105258</v>
      </c>
      <c r="Y26" s="8">
        <v>-746427</v>
      </c>
      <c r="Z26" s="2">
        <v>-12.23</v>
      </c>
      <c r="AA26" s="6">
        <v>24421029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21979911</v>
      </c>
      <c r="F27" s="8">
        <v>21979911</v>
      </c>
      <c r="G27" s="8">
        <v>750000</v>
      </c>
      <c r="H27" s="8">
        <v>3070000</v>
      </c>
      <c r="I27" s="8">
        <v>1909974</v>
      </c>
      <c r="J27" s="8">
        <v>5729974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5729974</v>
      </c>
      <c r="X27" s="8">
        <v>5494977</v>
      </c>
      <c r="Y27" s="8">
        <v>234997</v>
      </c>
      <c r="Z27" s="2">
        <v>4.28</v>
      </c>
      <c r="AA27" s="6">
        <v>21979911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106783904</v>
      </c>
      <c r="F28" s="8">
        <v>106783904</v>
      </c>
      <c r="G28" s="8">
        <v>3925000</v>
      </c>
      <c r="H28" s="8">
        <v>4657000</v>
      </c>
      <c r="I28" s="8">
        <v>4290774</v>
      </c>
      <c r="J28" s="8">
        <v>12872774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12872774</v>
      </c>
      <c r="X28" s="8">
        <v>26695977</v>
      </c>
      <c r="Y28" s="8">
        <v>-13823203</v>
      </c>
      <c r="Z28" s="2">
        <v>-51.78</v>
      </c>
      <c r="AA28" s="6">
        <v>106783904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1200000</v>
      </c>
      <c r="F29" s="8">
        <v>1200000</v>
      </c>
      <c r="G29" s="8">
        <v>63393</v>
      </c>
      <c r="H29" s="8">
        <v>141624</v>
      </c>
      <c r="I29" s="8">
        <v>100802</v>
      </c>
      <c r="J29" s="8">
        <v>305819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305819</v>
      </c>
      <c r="X29" s="8">
        <v>300000</v>
      </c>
      <c r="Y29" s="8">
        <v>5819</v>
      </c>
      <c r="Z29" s="2">
        <v>1.94</v>
      </c>
      <c r="AA29" s="6">
        <v>1200000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7000000</v>
      </c>
      <c r="F30" s="8">
        <v>7000000</v>
      </c>
      <c r="G30" s="8">
        <v>0</v>
      </c>
      <c r="H30" s="8">
        <v>1531584</v>
      </c>
      <c r="I30" s="8">
        <v>1258000</v>
      </c>
      <c r="J30" s="8">
        <v>2789584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2789584</v>
      </c>
      <c r="X30" s="8">
        <v>1749999</v>
      </c>
      <c r="Y30" s="8">
        <v>1039585</v>
      </c>
      <c r="Z30" s="2">
        <v>59.4</v>
      </c>
      <c r="AA30" s="6">
        <v>7000000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7757106</v>
      </c>
      <c r="F31" s="8">
        <v>7757106</v>
      </c>
      <c r="G31" s="8">
        <v>211460</v>
      </c>
      <c r="H31" s="8">
        <v>462341</v>
      </c>
      <c r="I31" s="8">
        <v>154718</v>
      </c>
      <c r="J31" s="8">
        <v>828519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828519</v>
      </c>
      <c r="X31" s="8">
        <v>1939275</v>
      </c>
      <c r="Y31" s="8">
        <v>-1110756</v>
      </c>
      <c r="Z31" s="2">
        <v>-57.28</v>
      </c>
      <c r="AA31" s="6">
        <v>7757106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7284580</v>
      </c>
      <c r="F32" s="8">
        <v>7284580</v>
      </c>
      <c r="G32" s="8">
        <v>85</v>
      </c>
      <c r="H32" s="8">
        <v>1398201</v>
      </c>
      <c r="I32" s="8">
        <v>1316559</v>
      </c>
      <c r="J32" s="8">
        <v>2714845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2714845</v>
      </c>
      <c r="X32" s="8">
        <v>1821144</v>
      </c>
      <c r="Y32" s="8">
        <v>893701</v>
      </c>
      <c r="Z32" s="2">
        <v>49.07</v>
      </c>
      <c r="AA32" s="6">
        <v>7284580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52066517</v>
      </c>
      <c r="F34" s="8">
        <v>52066517</v>
      </c>
      <c r="G34" s="8">
        <v>1685781</v>
      </c>
      <c r="H34" s="8">
        <v>3179042</v>
      </c>
      <c r="I34" s="8">
        <v>3607000</v>
      </c>
      <c r="J34" s="8">
        <v>8471823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8471823</v>
      </c>
      <c r="X34" s="8">
        <v>13016628</v>
      </c>
      <c r="Y34" s="8">
        <v>-4544805</v>
      </c>
      <c r="Z34" s="2">
        <v>-34.92</v>
      </c>
      <c r="AA34" s="6">
        <v>52066517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393904054</v>
      </c>
      <c r="F36" s="39">
        <f t="shared" si="1"/>
        <v>393904054</v>
      </c>
      <c r="G36" s="39">
        <f t="shared" si="1"/>
        <v>21958508</v>
      </c>
      <c r="H36" s="39">
        <f t="shared" si="1"/>
        <v>28845792</v>
      </c>
      <c r="I36" s="39">
        <f t="shared" si="1"/>
        <v>35774492</v>
      </c>
      <c r="J36" s="39">
        <f t="shared" si="1"/>
        <v>86578792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86578792</v>
      </c>
      <c r="X36" s="39">
        <f t="shared" si="1"/>
        <v>98476010</v>
      </c>
      <c r="Y36" s="39">
        <f t="shared" si="1"/>
        <v>-11897218</v>
      </c>
      <c r="Z36" s="40">
        <f>+IF(X36&lt;&gt;0,+(Y36/X36)*100,0)</f>
        <v>-12.0813363579617</v>
      </c>
      <c r="AA36" s="37">
        <f>SUM(AA25:AA35)</f>
        <v>393904054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-128761941</v>
      </c>
      <c r="F38" s="52">
        <f t="shared" si="2"/>
        <v>-128761941</v>
      </c>
      <c r="G38" s="52">
        <f t="shared" si="2"/>
        <v>73248273</v>
      </c>
      <c r="H38" s="52">
        <f t="shared" si="2"/>
        <v>-17559598</v>
      </c>
      <c r="I38" s="52">
        <f t="shared" si="2"/>
        <v>-32137183</v>
      </c>
      <c r="J38" s="52">
        <f t="shared" si="2"/>
        <v>23551492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23551492</v>
      </c>
      <c r="X38" s="52">
        <f>IF(F22=F36,0,X22-X36)</f>
        <v>-32190479</v>
      </c>
      <c r="Y38" s="52">
        <f t="shared" si="2"/>
        <v>55741971</v>
      </c>
      <c r="Z38" s="53">
        <f>+IF(X38&lt;&gt;0,+(Y38/X38)*100,0)</f>
        <v>-173.16291254939077</v>
      </c>
      <c r="AA38" s="50">
        <f>+AA22-AA36</f>
        <v>-128761941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72224700</v>
      </c>
      <c r="F39" s="8">
        <v>72224700</v>
      </c>
      <c r="G39" s="8">
        <v>22411000</v>
      </c>
      <c r="H39" s="8">
        <v>0</v>
      </c>
      <c r="I39" s="8">
        <v>2000000</v>
      </c>
      <c r="J39" s="8">
        <v>24411000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24411000</v>
      </c>
      <c r="X39" s="8">
        <v>18056175</v>
      </c>
      <c r="Y39" s="8">
        <v>6354825</v>
      </c>
      <c r="Z39" s="2">
        <v>35.19</v>
      </c>
      <c r="AA39" s="6">
        <v>72224700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-56537241</v>
      </c>
      <c r="F42" s="61">
        <f t="shared" si="3"/>
        <v>-56537241</v>
      </c>
      <c r="G42" s="61">
        <f t="shared" si="3"/>
        <v>95659273</v>
      </c>
      <c r="H42" s="61">
        <f t="shared" si="3"/>
        <v>-17559598</v>
      </c>
      <c r="I42" s="61">
        <f t="shared" si="3"/>
        <v>-30137183</v>
      </c>
      <c r="J42" s="61">
        <f t="shared" si="3"/>
        <v>47962492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47962492</v>
      </c>
      <c r="X42" s="61">
        <f t="shared" si="3"/>
        <v>-14134304</v>
      </c>
      <c r="Y42" s="61">
        <f t="shared" si="3"/>
        <v>62096796</v>
      </c>
      <c r="Z42" s="62">
        <f>+IF(X42&lt;&gt;0,+(Y42/X42)*100,0)</f>
        <v>-439.33394951742935</v>
      </c>
      <c r="AA42" s="59">
        <f>SUM(AA38:AA41)</f>
        <v>-56537241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-56537241</v>
      </c>
      <c r="F44" s="69">
        <f t="shared" si="4"/>
        <v>-56537241</v>
      </c>
      <c r="G44" s="69">
        <f t="shared" si="4"/>
        <v>95659273</v>
      </c>
      <c r="H44" s="69">
        <f t="shared" si="4"/>
        <v>-17559598</v>
      </c>
      <c r="I44" s="69">
        <f t="shared" si="4"/>
        <v>-30137183</v>
      </c>
      <c r="J44" s="69">
        <f t="shared" si="4"/>
        <v>47962492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47962492</v>
      </c>
      <c r="X44" s="69">
        <f t="shared" si="4"/>
        <v>-14134304</v>
      </c>
      <c r="Y44" s="69">
        <f t="shared" si="4"/>
        <v>62096796</v>
      </c>
      <c r="Z44" s="70">
        <f>+IF(X44&lt;&gt;0,+(Y44/X44)*100,0)</f>
        <v>-439.33394951742935</v>
      </c>
      <c r="AA44" s="67">
        <f>+AA42-AA43</f>
        <v>-56537241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-56537241</v>
      </c>
      <c r="F46" s="61">
        <f t="shared" si="5"/>
        <v>-56537241</v>
      </c>
      <c r="G46" s="61">
        <f t="shared" si="5"/>
        <v>95659273</v>
      </c>
      <c r="H46" s="61">
        <f t="shared" si="5"/>
        <v>-17559598</v>
      </c>
      <c r="I46" s="61">
        <f t="shared" si="5"/>
        <v>-30137183</v>
      </c>
      <c r="J46" s="61">
        <f t="shared" si="5"/>
        <v>47962492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47962492</v>
      </c>
      <c r="X46" s="61">
        <f t="shared" si="5"/>
        <v>-14134304</v>
      </c>
      <c r="Y46" s="61">
        <f t="shared" si="5"/>
        <v>62096796</v>
      </c>
      <c r="Z46" s="62">
        <f>+IF(X46&lt;&gt;0,+(Y46/X46)*100,0)</f>
        <v>-439.33394951742935</v>
      </c>
      <c r="AA46" s="59">
        <f>SUM(AA44:AA45)</f>
        <v>-56537241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-56537241</v>
      </c>
      <c r="F48" s="77">
        <f t="shared" si="6"/>
        <v>-56537241</v>
      </c>
      <c r="G48" s="77">
        <f t="shared" si="6"/>
        <v>95659273</v>
      </c>
      <c r="H48" s="78">
        <f t="shared" si="6"/>
        <v>-17559598</v>
      </c>
      <c r="I48" s="78">
        <f t="shared" si="6"/>
        <v>-30137183</v>
      </c>
      <c r="J48" s="78">
        <f t="shared" si="6"/>
        <v>47962492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47962492</v>
      </c>
      <c r="X48" s="78">
        <f t="shared" si="6"/>
        <v>-14134304</v>
      </c>
      <c r="Y48" s="78">
        <f t="shared" si="6"/>
        <v>62096796</v>
      </c>
      <c r="Z48" s="79">
        <f>+IF(X48&lt;&gt;0,+(Y48/X48)*100,0)</f>
        <v>-439.33394951742935</v>
      </c>
      <c r="AA48" s="80">
        <f>SUM(AA46:AA47)</f>
        <v>-56537241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18083629</v>
      </c>
      <c r="D5" s="6">
        <v>0</v>
      </c>
      <c r="E5" s="7">
        <v>23000000</v>
      </c>
      <c r="F5" s="8">
        <v>23000000</v>
      </c>
      <c r="G5" s="8">
        <v>2006303</v>
      </c>
      <c r="H5" s="8">
        <v>2093564</v>
      </c>
      <c r="I5" s="8">
        <v>2003177</v>
      </c>
      <c r="J5" s="8">
        <v>6103044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6103044</v>
      </c>
      <c r="X5" s="8">
        <v>5750001</v>
      </c>
      <c r="Y5" s="8">
        <v>353043</v>
      </c>
      <c r="Z5" s="2">
        <v>6.14</v>
      </c>
      <c r="AA5" s="6">
        <v>23000000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4243368</v>
      </c>
      <c r="D7" s="6">
        <v>0</v>
      </c>
      <c r="E7" s="7">
        <v>8277293</v>
      </c>
      <c r="F7" s="8">
        <v>8277293</v>
      </c>
      <c r="G7" s="8">
        <v>216925</v>
      </c>
      <c r="H7" s="8">
        <v>228778</v>
      </c>
      <c r="I7" s="8">
        <v>236830</v>
      </c>
      <c r="J7" s="8">
        <v>682533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682533</v>
      </c>
      <c r="X7" s="8">
        <v>2069322</v>
      </c>
      <c r="Y7" s="8">
        <v>-1386789</v>
      </c>
      <c r="Z7" s="2">
        <v>-67.02</v>
      </c>
      <c r="AA7" s="6">
        <v>8277293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1327200</v>
      </c>
      <c r="D10" s="6">
        <v>0</v>
      </c>
      <c r="E10" s="7">
        <v>9986177</v>
      </c>
      <c r="F10" s="30">
        <v>9986177</v>
      </c>
      <c r="G10" s="30">
        <v>1162345</v>
      </c>
      <c r="H10" s="30">
        <v>1161715</v>
      </c>
      <c r="I10" s="30">
        <v>428204</v>
      </c>
      <c r="J10" s="30">
        <v>2752264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2752264</v>
      </c>
      <c r="X10" s="30">
        <v>2496543</v>
      </c>
      <c r="Y10" s="30">
        <v>255721</v>
      </c>
      <c r="Z10" s="31">
        <v>10.24</v>
      </c>
      <c r="AA10" s="32">
        <v>9986177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316805</v>
      </c>
      <c r="D12" s="6">
        <v>0</v>
      </c>
      <c r="E12" s="7">
        <v>359000</v>
      </c>
      <c r="F12" s="8">
        <v>359000</v>
      </c>
      <c r="G12" s="8">
        <v>23241</v>
      </c>
      <c r="H12" s="8">
        <v>1818</v>
      </c>
      <c r="I12" s="8">
        <v>12812</v>
      </c>
      <c r="J12" s="8">
        <v>37871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37871</v>
      </c>
      <c r="X12" s="8">
        <v>89751</v>
      </c>
      <c r="Y12" s="8">
        <v>-51880</v>
      </c>
      <c r="Z12" s="2">
        <v>-57.8</v>
      </c>
      <c r="AA12" s="6">
        <v>359000</v>
      </c>
    </row>
    <row r="13" spans="1:27" ht="12.75">
      <c r="A13" s="27" t="s">
        <v>40</v>
      </c>
      <c r="B13" s="33"/>
      <c r="C13" s="6">
        <v>868053</v>
      </c>
      <c r="D13" s="6">
        <v>0</v>
      </c>
      <c r="E13" s="7">
        <v>1000000</v>
      </c>
      <c r="F13" s="8">
        <v>1000000</v>
      </c>
      <c r="G13" s="8">
        <v>0</v>
      </c>
      <c r="H13" s="8">
        <v>0</v>
      </c>
      <c r="I13" s="8">
        <v>4167</v>
      </c>
      <c r="J13" s="8">
        <v>4167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4167</v>
      </c>
      <c r="X13" s="8">
        <v>249999</v>
      </c>
      <c r="Y13" s="8">
        <v>-245832</v>
      </c>
      <c r="Z13" s="2">
        <v>-98.33</v>
      </c>
      <c r="AA13" s="6">
        <v>1000000</v>
      </c>
    </row>
    <row r="14" spans="1:27" ht="12.75">
      <c r="A14" s="27" t="s">
        <v>41</v>
      </c>
      <c r="B14" s="33"/>
      <c r="C14" s="6">
        <v>4843534</v>
      </c>
      <c r="D14" s="6">
        <v>0</v>
      </c>
      <c r="E14" s="7">
        <v>3500000</v>
      </c>
      <c r="F14" s="8">
        <v>3500000</v>
      </c>
      <c r="G14" s="8">
        <v>514578</v>
      </c>
      <c r="H14" s="8">
        <v>523939</v>
      </c>
      <c r="I14" s="8">
        <v>318602</v>
      </c>
      <c r="J14" s="8">
        <v>1357119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1357119</v>
      </c>
      <c r="X14" s="8">
        <v>875001</v>
      </c>
      <c r="Y14" s="8">
        <v>482118</v>
      </c>
      <c r="Z14" s="2">
        <v>55.1</v>
      </c>
      <c r="AA14" s="6">
        <v>3500000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33300</v>
      </c>
      <c r="D16" s="6">
        <v>0</v>
      </c>
      <c r="E16" s="7">
        <v>31800</v>
      </c>
      <c r="F16" s="8">
        <v>31800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7950</v>
      </c>
      <c r="Y16" s="8">
        <v>-7950</v>
      </c>
      <c r="Z16" s="2">
        <v>-100</v>
      </c>
      <c r="AA16" s="6">
        <v>31800</v>
      </c>
    </row>
    <row r="17" spans="1:27" ht="12.75">
      <c r="A17" s="27" t="s">
        <v>44</v>
      </c>
      <c r="B17" s="33"/>
      <c r="C17" s="6">
        <v>1185825</v>
      </c>
      <c r="D17" s="6">
        <v>0</v>
      </c>
      <c r="E17" s="7">
        <v>3800000</v>
      </c>
      <c r="F17" s="8">
        <v>3800000</v>
      </c>
      <c r="G17" s="8">
        <v>71780</v>
      </c>
      <c r="H17" s="8">
        <v>243590</v>
      </c>
      <c r="I17" s="8">
        <v>188863</v>
      </c>
      <c r="J17" s="8">
        <v>504233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504233</v>
      </c>
      <c r="X17" s="8">
        <v>950001</v>
      </c>
      <c r="Y17" s="8">
        <v>-445768</v>
      </c>
      <c r="Z17" s="2">
        <v>-46.92</v>
      </c>
      <c r="AA17" s="6">
        <v>3800000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48786649</v>
      </c>
      <c r="D19" s="6">
        <v>0</v>
      </c>
      <c r="E19" s="7">
        <v>42877000</v>
      </c>
      <c r="F19" s="8">
        <v>42877000</v>
      </c>
      <c r="G19" s="8">
        <v>16485910</v>
      </c>
      <c r="H19" s="8">
        <v>44961</v>
      </c>
      <c r="I19" s="8">
        <v>66827</v>
      </c>
      <c r="J19" s="8">
        <v>16597698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16597698</v>
      </c>
      <c r="X19" s="8">
        <v>15905666</v>
      </c>
      <c r="Y19" s="8">
        <v>692032</v>
      </c>
      <c r="Z19" s="2">
        <v>4.35</v>
      </c>
      <c r="AA19" s="6">
        <v>42877000</v>
      </c>
    </row>
    <row r="20" spans="1:27" ht="12.75">
      <c r="A20" s="27" t="s">
        <v>47</v>
      </c>
      <c r="B20" s="33"/>
      <c r="C20" s="6">
        <v>2075863</v>
      </c>
      <c r="D20" s="6">
        <v>0</v>
      </c>
      <c r="E20" s="7">
        <v>12209900</v>
      </c>
      <c r="F20" s="30">
        <v>12209900</v>
      </c>
      <c r="G20" s="30">
        <v>464911</v>
      </c>
      <c r="H20" s="30">
        <v>598155</v>
      </c>
      <c r="I20" s="30">
        <v>348806</v>
      </c>
      <c r="J20" s="30">
        <v>1411872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1411872</v>
      </c>
      <c r="X20" s="30">
        <v>3052476</v>
      </c>
      <c r="Y20" s="30">
        <v>-1640604</v>
      </c>
      <c r="Z20" s="31">
        <v>-53.75</v>
      </c>
      <c r="AA20" s="32">
        <v>12209900</v>
      </c>
    </row>
    <row r="21" spans="1:27" ht="12.75">
      <c r="A21" s="27" t="s">
        <v>48</v>
      </c>
      <c r="B21" s="33"/>
      <c r="C21" s="6">
        <v>257000</v>
      </c>
      <c r="D21" s="6">
        <v>0</v>
      </c>
      <c r="E21" s="7">
        <v>200000</v>
      </c>
      <c r="F21" s="8">
        <v>200000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50001</v>
      </c>
      <c r="Y21" s="8">
        <v>-50001</v>
      </c>
      <c r="Z21" s="2">
        <v>-100</v>
      </c>
      <c r="AA21" s="6">
        <v>200000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82021226</v>
      </c>
      <c r="D22" s="37">
        <f>SUM(D5:D21)</f>
        <v>0</v>
      </c>
      <c r="E22" s="38">
        <f t="shared" si="0"/>
        <v>105241170</v>
      </c>
      <c r="F22" s="39">
        <f t="shared" si="0"/>
        <v>105241170</v>
      </c>
      <c r="G22" s="39">
        <f t="shared" si="0"/>
        <v>20945993</v>
      </c>
      <c r="H22" s="39">
        <f t="shared" si="0"/>
        <v>4896520</v>
      </c>
      <c r="I22" s="39">
        <f t="shared" si="0"/>
        <v>3608288</v>
      </c>
      <c r="J22" s="39">
        <f t="shared" si="0"/>
        <v>29450801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29450801</v>
      </c>
      <c r="X22" s="39">
        <f t="shared" si="0"/>
        <v>31496711</v>
      </c>
      <c r="Y22" s="39">
        <f t="shared" si="0"/>
        <v>-2045910</v>
      </c>
      <c r="Z22" s="40">
        <f>+IF(X22&lt;&gt;0,+(Y22/X22)*100,0)</f>
        <v>-6.495630607271978</v>
      </c>
      <c r="AA22" s="37">
        <f>SUM(AA5:AA21)</f>
        <v>105241170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42570087</v>
      </c>
      <c r="D25" s="6">
        <v>0</v>
      </c>
      <c r="E25" s="7">
        <v>50768247</v>
      </c>
      <c r="F25" s="8">
        <v>50768247</v>
      </c>
      <c r="G25" s="8">
        <v>3697882</v>
      </c>
      <c r="H25" s="8">
        <v>3559452</v>
      </c>
      <c r="I25" s="8">
        <v>3623496</v>
      </c>
      <c r="J25" s="8">
        <v>10880830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10880830</v>
      </c>
      <c r="X25" s="8">
        <v>12692061</v>
      </c>
      <c r="Y25" s="8">
        <v>-1811231</v>
      </c>
      <c r="Z25" s="2">
        <v>-14.27</v>
      </c>
      <c r="AA25" s="6">
        <v>50768247</v>
      </c>
    </row>
    <row r="26" spans="1:27" ht="12.75">
      <c r="A26" s="29" t="s">
        <v>52</v>
      </c>
      <c r="B26" s="28"/>
      <c r="C26" s="6">
        <v>3992576</v>
      </c>
      <c r="D26" s="6">
        <v>0</v>
      </c>
      <c r="E26" s="7">
        <v>4201906</v>
      </c>
      <c r="F26" s="8">
        <v>4201906</v>
      </c>
      <c r="G26" s="8">
        <v>332585</v>
      </c>
      <c r="H26" s="8">
        <v>239904</v>
      </c>
      <c r="I26" s="8">
        <v>410923</v>
      </c>
      <c r="J26" s="8">
        <v>983412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983412</v>
      </c>
      <c r="X26" s="8">
        <v>1050477</v>
      </c>
      <c r="Y26" s="8">
        <v>-67065</v>
      </c>
      <c r="Z26" s="2">
        <v>-6.38</v>
      </c>
      <c r="AA26" s="6">
        <v>4201906</v>
      </c>
    </row>
    <row r="27" spans="1:27" ht="12.75">
      <c r="A27" s="29" t="s">
        <v>53</v>
      </c>
      <c r="B27" s="28"/>
      <c r="C27" s="6">
        <v>4452779</v>
      </c>
      <c r="D27" s="6">
        <v>0</v>
      </c>
      <c r="E27" s="7">
        <v>12000000</v>
      </c>
      <c r="F27" s="8">
        <v>12000000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3000000</v>
      </c>
      <c r="Y27" s="8">
        <v>-3000000</v>
      </c>
      <c r="Z27" s="2">
        <v>-100</v>
      </c>
      <c r="AA27" s="6">
        <v>12000000</v>
      </c>
    </row>
    <row r="28" spans="1:27" ht="12.75">
      <c r="A28" s="29" t="s">
        <v>54</v>
      </c>
      <c r="B28" s="28"/>
      <c r="C28" s="6">
        <v>21205623</v>
      </c>
      <c r="D28" s="6">
        <v>0</v>
      </c>
      <c r="E28" s="7">
        <v>15000000</v>
      </c>
      <c r="F28" s="8">
        <v>15000000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3750000</v>
      </c>
      <c r="Y28" s="8">
        <v>-3750000</v>
      </c>
      <c r="Z28" s="2">
        <v>-100</v>
      </c>
      <c r="AA28" s="6">
        <v>15000000</v>
      </c>
    </row>
    <row r="29" spans="1:27" ht="12.75">
      <c r="A29" s="29" t="s">
        <v>55</v>
      </c>
      <c r="B29" s="28"/>
      <c r="C29" s="6">
        <v>6035821</v>
      </c>
      <c r="D29" s="6">
        <v>0</v>
      </c>
      <c r="E29" s="7">
        <v>701720</v>
      </c>
      <c r="F29" s="8">
        <v>701720</v>
      </c>
      <c r="G29" s="8">
        <v>0</v>
      </c>
      <c r="H29" s="8">
        <v>0</v>
      </c>
      <c r="I29" s="8">
        <v>165657</v>
      </c>
      <c r="J29" s="8">
        <v>165657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165657</v>
      </c>
      <c r="X29" s="8">
        <v>175430</v>
      </c>
      <c r="Y29" s="8">
        <v>-9773</v>
      </c>
      <c r="Z29" s="2">
        <v>-5.57</v>
      </c>
      <c r="AA29" s="6">
        <v>701720</v>
      </c>
    </row>
    <row r="30" spans="1:27" ht="12.75">
      <c r="A30" s="29" t="s">
        <v>56</v>
      </c>
      <c r="B30" s="28"/>
      <c r="C30" s="6">
        <v>7954154</v>
      </c>
      <c r="D30" s="6">
        <v>0</v>
      </c>
      <c r="E30" s="7">
        <v>7500000</v>
      </c>
      <c r="F30" s="8">
        <v>7500000</v>
      </c>
      <c r="G30" s="8">
        <v>0</v>
      </c>
      <c r="H30" s="8">
        <v>2236702</v>
      </c>
      <c r="I30" s="8">
        <v>0</v>
      </c>
      <c r="J30" s="8">
        <v>2236702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2236702</v>
      </c>
      <c r="X30" s="8">
        <v>1875000</v>
      </c>
      <c r="Y30" s="8">
        <v>361702</v>
      </c>
      <c r="Z30" s="2">
        <v>19.29</v>
      </c>
      <c r="AA30" s="6">
        <v>7500000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300000</v>
      </c>
      <c r="F31" s="8">
        <v>300000</v>
      </c>
      <c r="G31" s="8">
        <v>0</v>
      </c>
      <c r="H31" s="8">
        <v>2076</v>
      </c>
      <c r="I31" s="8">
        <v>714</v>
      </c>
      <c r="J31" s="8">
        <v>2790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2790</v>
      </c>
      <c r="X31" s="8">
        <v>75000</v>
      </c>
      <c r="Y31" s="8">
        <v>-72210</v>
      </c>
      <c r="Z31" s="2">
        <v>-96.28</v>
      </c>
      <c r="AA31" s="6">
        <v>300000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820000</v>
      </c>
      <c r="F32" s="8">
        <v>820000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204999</v>
      </c>
      <c r="Y32" s="8">
        <v>-204999</v>
      </c>
      <c r="Z32" s="2">
        <v>-100</v>
      </c>
      <c r="AA32" s="6">
        <v>820000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22619389</v>
      </c>
      <c r="D34" s="6">
        <v>0</v>
      </c>
      <c r="E34" s="7">
        <v>36023249</v>
      </c>
      <c r="F34" s="8">
        <v>36023249</v>
      </c>
      <c r="G34" s="8">
        <v>320933</v>
      </c>
      <c r="H34" s="8">
        <v>1547983</v>
      </c>
      <c r="I34" s="8">
        <v>1167606</v>
      </c>
      <c r="J34" s="8">
        <v>3036522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3036522</v>
      </c>
      <c r="X34" s="8">
        <v>9285813</v>
      </c>
      <c r="Y34" s="8">
        <v>-6249291</v>
      </c>
      <c r="Z34" s="2">
        <v>-67.3</v>
      </c>
      <c r="AA34" s="6">
        <v>36023249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108830429</v>
      </c>
      <c r="D36" s="37">
        <f>SUM(D25:D35)</f>
        <v>0</v>
      </c>
      <c r="E36" s="38">
        <f t="shared" si="1"/>
        <v>127315122</v>
      </c>
      <c r="F36" s="39">
        <f t="shared" si="1"/>
        <v>127315122</v>
      </c>
      <c r="G36" s="39">
        <f t="shared" si="1"/>
        <v>4351400</v>
      </c>
      <c r="H36" s="39">
        <f t="shared" si="1"/>
        <v>7586117</v>
      </c>
      <c r="I36" s="39">
        <f t="shared" si="1"/>
        <v>5368396</v>
      </c>
      <c r="J36" s="39">
        <f t="shared" si="1"/>
        <v>17305913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17305913</v>
      </c>
      <c r="X36" s="39">
        <f t="shared" si="1"/>
        <v>32108780</v>
      </c>
      <c r="Y36" s="39">
        <f t="shared" si="1"/>
        <v>-14802867</v>
      </c>
      <c r="Z36" s="40">
        <f>+IF(X36&lt;&gt;0,+(Y36/X36)*100,0)</f>
        <v>-46.1022405709591</v>
      </c>
      <c r="AA36" s="37">
        <f>SUM(AA25:AA35)</f>
        <v>127315122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-26809203</v>
      </c>
      <c r="D38" s="50">
        <f>+D22-D36</f>
        <v>0</v>
      </c>
      <c r="E38" s="51">
        <f t="shared" si="2"/>
        <v>-22073952</v>
      </c>
      <c r="F38" s="52">
        <f t="shared" si="2"/>
        <v>-22073952</v>
      </c>
      <c r="G38" s="52">
        <f t="shared" si="2"/>
        <v>16594593</v>
      </c>
      <c r="H38" s="52">
        <f t="shared" si="2"/>
        <v>-2689597</v>
      </c>
      <c r="I38" s="52">
        <f t="shared" si="2"/>
        <v>-1760108</v>
      </c>
      <c r="J38" s="52">
        <f t="shared" si="2"/>
        <v>12144888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12144888</v>
      </c>
      <c r="X38" s="52">
        <f>IF(F22=F36,0,X22-X36)</f>
        <v>-612069</v>
      </c>
      <c r="Y38" s="52">
        <f t="shared" si="2"/>
        <v>12756957</v>
      </c>
      <c r="Z38" s="53">
        <f>+IF(X38&lt;&gt;0,+(Y38/X38)*100,0)</f>
        <v>-2084.235110747318</v>
      </c>
      <c r="AA38" s="50">
        <f>+AA22-AA36</f>
        <v>-22073952</v>
      </c>
    </row>
    <row r="39" spans="1:27" ht="12.75">
      <c r="A39" s="27" t="s">
        <v>64</v>
      </c>
      <c r="B39" s="33"/>
      <c r="C39" s="6">
        <v>33065000</v>
      </c>
      <c r="D39" s="6">
        <v>0</v>
      </c>
      <c r="E39" s="7">
        <v>16072000</v>
      </c>
      <c r="F39" s="8">
        <v>16072000</v>
      </c>
      <c r="G39" s="8">
        <v>233254</v>
      </c>
      <c r="H39" s="8">
        <v>313856</v>
      </c>
      <c r="I39" s="8">
        <v>950313</v>
      </c>
      <c r="J39" s="8">
        <v>1497423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1497423</v>
      </c>
      <c r="X39" s="8">
        <v>7432400</v>
      </c>
      <c r="Y39" s="8">
        <v>-5934977</v>
      </c>
      <c r="Z39" s="2">
        <v>-79.85</v>
      </c>
      <c r="AA39" s="6">
        <v>16072000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6255797</v>
      </c>
      <c r="D42" s="59">
        <f>SUM(D38:D41)</f>
        <v>0</v>
      </c>
      <c r="E42" s="60">
        <f t="shared" si="3"/>
        <v>-6001952</v>
      </c>
      <c r="F42" s="61">
        <f t="shared" si="3"/>
        <v>-6001952</v>
      </c>
      <c r="G42" s="61">
        <f t="shared" si="3"/>
        <v>16827847</v>
      </c>
      <c r="H42" s="61">
        <f t="shared" si="3"/>
        <v>-2375741</v>
      </c>
      <c r="I42" s="61">
        <f t="shared" si="3"/>
        <v>-809795</v>
      </c>
      <c r="J42" s="61">
        <f t="shared" si="3"/>
        <v>13642311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13642311</v>
      </c>
      <c r="X42" s="61">
        <f t="shared" si="3"/>
        <v>6820331</v>
      </c>
      <c r="Y42" s="61">
        <f t="shared" si="3"/>
        <v>6821980</v>
      </c>
      <c r="Z42" s="62">
        <f>+IF(X42&lt;&gt;0,+(Y42/X42)*100,0)</f>
        <v>100.02417771219608</v>
      </c>
      <c r="AA42" s="59">
        <f>SUM(AA38:AA41)</f>
        <v>-6001952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6255797</v>
      </c>
      <c r="D44" s="67">
        <f>+D42-D43</f>
        <v>0</v>
      </c>
      <c r="E44" s="68">
        <f t="shared" si="4"/>
        <v>-6001952</v>
      </c>
      <c r="F44" s="69">
        <f t="shared" si="4"/>
        <v>-6001952</v>
      </c>
      <c r="G44" s="69">
        <f t="shared" si="4"/>
        <v>16827847</v>
      </c>
      <c r="H44" s="69">
        <f t="shared" si="4"/>
        <v>-2375741</v>
      </c>
      <c r="I44" s="69">
        <f t="shared" si="4"/>
        <v>-809795</v>
      </c>
      <c r="J44" s="69">
        <f t="shared" si="4"/>
        <v>13642311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13642311</v>
      </c>
      <c r="X44" s="69">
        <f t="shared" si="4"/>
        <v>6820331</v>
      </c>
      <c r="Y44" s="69">
        <f t="shared" si="4"/>
        <v>6821980</v>
      </c>
      <c r="Z44" s="70">
        <f>+IF(X44&lt;&gt;0,+(Y44/X44)*100,0)</f>
        <v>100.02417771219608</v>
      </c>
      <c r="AA44" s="67">
        <f>+AA42-AA43</f>
        <v>-6001952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6255797</v>
      </c>
      <c r="D46" s="59">
        <f>SUM(D44:D45)</f>
        <v>0</v>
      </c>
      <c r="E46" s="60">
        <f t="shared" si="5"/>
        <v>-6001952</v>
      </c>
      <c r="F46" s="61">
        <f t="shared" si="5"/>
        <v>-6001952</v>
      </c>
      <c r="G46" s="61">
        <f t="shared" si="5"/>
        <v>16827847</v>
      </c>
      <c r="H46" s="61">
        <f t="shared" si="5"/>
        <v>-2375741</v>
      </c>
      <c r="I46" s="61">
        <f t="shared" si="5"/>
        <v>-809795</v>
      </c>
      <c r="J46" s="61">
        <f t="shared" si="5"/>
        <v>13642311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13642311</v>
      </c>
      <c r="X46" s="61">
        <f t="shared" si="5"/>
        <v>6820331</v>
      </c>
      <c r="Y46" s="61">
        <f t="shared" si="5"/>
        <v>6821980</v>
      </c>
      <c r="Z46" s="62">
        <f>+IF(X46&lt;&gt;0,+(Y46/X46)*100,0)</f>
        <v>100.02417771219608</v>
      </c>
      <c r="AA46" s="59">
        <f>SUM(AA44:AA45)</f>
        <v>-6001952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6255797</v>
      </c>
      <c r="D48" s="75">
        <f>SUM(D46:D47)</f>
        <v>0</v>
      </c>
      <c r="E48" s="76">
        <f t="shared" si="6"/>
        <v>-6001952</v>
      </c>
      <c r="F48" s="77">
        <f t="shared" si="6"/>
        <v>-6001952</v>
      </c>
      <c r="G48" s="77">
        <f t="shared" si="6"/>
        <v>16827847</v>
      </c>
      <c r="H48" s="78">
        <f t="shared" si="6"/>
        <v>-2375741</v>
      </c>
      <c r="I48" s="78">
        <f t="shared" si="6"/>
        <v>-809795</v>
      </c>
      <c r="J48" s="78">
        <f t="shared" si="6"/>
        <v>13642311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13642311</v>
      </c>
      <c r="X48" s="78">
        <f t="shared" si="6"/>
        <v>6820331</v>
      </c>
      <c r="Y48" s="78">
        <f t="shared" si="6"/>
        <v>6821980</v>
      </c>
      <c r="Z48" s="79">
        <f>+IF(X48&lt;&gt;0,+(Y48/X48)*100,0)</f>
        <v>100.02417771219608</v>
      </c>
      <c r="AA48" s="80">
        <f>SUM(AA46:AA47)</f>
        <v>-6001952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15840640</v>
      </c>
      <c r="D5" s="6">
        <v>0</v>
      </c>
      <c r="E5" s="7">
        <v>17600000</v>
      </c>
      <c r="F5" s="8">
        <v>17600000</v>
      </c>
      <c r="G5" s="8">
        <v>1072360</v>
      </c>
      <c r="H5" s="8">
        <v>1325623</v>
      </c>
      <c r="I5" s="8">
        <v>1246335</v>
      </c>
      <c r="J5" s="8">
        <v>3644318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3644318</v>
      </c>
      <c r="X5" s="8">
        <v>4550000</v>
      </c>
      <c r="Y5" s="8">
        <v>-905682</v>
      </c>
      <c r="Z5" s="2">
        <v>-19.91</v>
      </c>
      <c r="AA5" s="6">
        <v>17600000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33561705</v>
      </c>
      <c r="D7" s="6">
        <v>0</v>
      </c>
      <c r="E7" s="7">
        <v>34406920</v>
      </c>
      <c r="F7" s="8">
        <v>34406920</v>
      </c>
      <c r="G7" s="8">
        <v>3262854</v>
      </c>
      <c r="H7" s="8">
        <v>2816666</v>
      </c>
      <c r="I7" s="8">
        <v>2745114</v>
      </c>
      <c r="J7" s="8">
        <v>8824634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8824634</v>
      </c>
      <c r="X7" s="8">
        <v>9500000</v>
      </c>
      <c r="Y7" s="8">
        <v>-675366</v>
      </c>
      <c r="Z7" s="2">
        <v>-7.11</v>
      </c>
      <c r="AA7" s="6">
        <v>34406920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8588522</v>
      </c>
      <c r="D10" s="6">
        <v>0</v>
      </c>
      <c r="E10" s="7">
        <v>10001000</v>
      </c>
      <c r="F10" s="30">
        <v>10001000</v>
      </c>
      <c r="G10" s="30">
        <v>762218</v>
      </c>
      <c r="H10" s="30">
        <v>763305</v>
      </c>
      <c r="I10" s="30">
        <v>763423</v>
      </c>
      <c r="J10" s="30">
        <v>2288946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2288946</v>
      </c>
      <c r="X10" s="30">
        <v>2750000</v>
      </c>
      <c r="Y10" s="30">
        <v>-461054</v>
      </c>
      <c r="Z10" s="31">
        <v>-16.77</v>
      </c>
      <c r="AA10" s="32">
        <v>10001000</v>
      </c>
    </row>
    <row r="11" spans="1:27" ht="12.75">
      <c r="A11" s="29" t="s">
        <v>38</v>
      </c>
      <c r="B11" s="33"/>
      <c r="C11" s="6">
        <v>121492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1001560</v>
      </c>
      <c r="D12" s="6">
        <v>0</v>
      </c>
      <c r="E12" s="7">
        <v>1159000</v>
      </c>
      <c r="F12" s="8">
        <v>1159000</v>
      </c>
      <c r="G12" s="8">
        <v>255624</v>
      </c>
      <c r="H12" s="8">
        <v>24751</v>
      </c>
      <c r="I12" s="8">
        <v>59392</v>
      </c>
      <c r="J12" s="8">
        <v>339767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339767</v>
      </c>
      <c r="X12" s="8">
        <v>420000</v>
      </c>
      <c r="Y12" s="8">
        <v>-80233</v>
      </c>
      <c r="Z12" s="2">
        <v>-19.1</v>
      </c>
      <c r="AA12" s="6">
        <v>1159000</v>
      </c>
    </row>
    <row r="13" spans="1:27" ht="12.75">
      <c r="A13" s="27" t="s">
        <v>40</v>
      </c>
      <c r="B13" s="33"/>
      <c r="C13" s="6">
        <v>9422299</v>
      </c>
      <c r="D13" s="6">
        <v>0</v>
      </c>
      <c r="E13" s="7">
        <v>8000000</v>
      </c>
      <c r="F13" s="8">
        <v>8000000</v>
      </c>
      <c r="G13" s="8">
        <v>134897</v>
      </c>
      <c r="H13" s="8">
        <v>0</v>
      </c>
      <c r="I13" s="8">
        <v>2460136</v>
      </c>
      <c r="J13" s="8">
        <v>2595033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2595033</v>
      </c>
      <c r="X13" s="8">
        <v>2200000</v>
      </c>
      <c r="Y13" s="8">
        <v>395033</v>
      </c>
      <c r="Z13" s="2">
        <v>17.96</v>
      </c>
      <c r="AA13" s="6">
        <v>8000000</v>
      </c>
    </row>
    <row r="14" spans="1:27" ht="12.75">
      <c r="A14" s="27" t="s">
        <v>41</v>
      </c>
      <c r="B14" s="33"/>
      <c r="C14" s="6">
        <v>2174539</v>
      </c>
      <c r="D14" s="6">
        <v>0</v>
      </c>
      <c r="E14" s="7">
        <v>2798753</v>
      </c>
      <c r="F14" s="8">
        <v>2798753</v>
      </c>
      <c r="G14" s="8">
        <v>204238</v>
      </c>
      <c r="H14" s="8">
        <v>187520</v>
      </c>
      <c r="I14" s="8">
        <v>182094</v>
      </c>
      <c r="J14" s="8">
        <v>573852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573852</v>
      </c>
      <c r="X14" s="8">
        <v>546249</v>
      </c>
      <c r="Y14" s="8">
        <v>27603</v>
      </c>
      <c r="Z14" s="2">
        <v>5.05</v>
      </c>
      <c r="AA14" s="6">
        <v>2798753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238876</v>
      </c>
      <c r="D16" s="6">
        <v>0</v>
      </c>
      <c r="E16" s="7">
        <v>82000</v>
      </c>
      <c r="F16" s="8">
        <v>82000</v>
      </c>
      <c r="G16" s="8">
        <v>2437</v>
      </c>
      <c r="H16" s="8">
        <v>609</v>
      </c>
      <c r="I16" s="8">
        <v>3184</v>
      </c>
      <c r="J16" s="8">
        <v>6230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6230</v>
      </c>
      <c r="X16" s="8">
        <v>12000</v>
      </c>
      <c r="Y16" s="8">
        <v>-5770</v>
      </c>
      <c r="Z16" s="2">
        <v>-48.08</v>
      </c>
      <c r="AA16" s="6">
        <v>82000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3218972</v>
      </c>
      <c r="D18" s="6">
        <v>0</v>
      </c>
      <c r="E18" s="7">
        <v>3769000</v>
      </c>
      <c r="F18" s="8">
        <v>3769000</v>
      </c>
      <c r="G18" s="8">
        <v>249729</v>
      </c>
      <c r="H18" s="8">
        <v>189110</v>
      </c>
      <c r="I18" s="8">
        <v>624132</v>
      </c>
      <c r="J18" s="8">
        <v>1062971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1062971</v>
      </c>
      <c r="X18" s="8">
        <v>865251</v>
      </c>
      <c r="Y18" s="8">
        <v>197720</v>
      </c>
      <c r="Z18" s="2">
        <v>22.85</v>
      </c>
      <c r="AA18" s="6">
        <v>3769000</v>
      </c>
    </row>
    <row r="19" spans="1:27" ht="12.75">
      <c r="A19" s="27" t="s">
        <v>46</v>
      </c>
      <c r="B19" s="33"/>
      <c r="C19" s="6">
        <v>131521588</v>
      </c>
      <c r="D19" s="6">
        <v>0</v>
      </c>
      <c r="E19" s="7">
        <v>125374350</v>
      </c>
      <c r="F19" s="8">
        <v>125374350</v>
      </c>
      <c r="G19" s="8">
        <v>47466560</v>
      </c>
      <c r="H19" s="8">
        <v>66667</v>
      </c>
      <c r="I19" s="8">
        <v>1228119</v>
      </c>
      <c r="J19" s="8">
        <v>48761346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48761346</v>
      </c>
      <c r="X19" s="8">
        <v>22000000</v>
      </c>
      <c r="Y19" s="8">
        <v>26761346</v>
      </c>
      <c r="Z19" s="2">
        <v>121.64</v>
      </c>
      <c r="AA19" s="6">
        <v>125374350</v>
      </c>
    </row>
    <row r="20" spans="1:27" ht="12.75">
      <c r="A20" s="27" t="s">
        <v>47</v>
      </c>
      <c r="B20" s="33"/>
      <c r="C20" s="6">
        <v>759433</v>
      </c>
      <c r="D20" s="6">
        <v>0</v>
      </c>
      <c r="E20" s="7">
        <v>41462784</v>
      </c>
      <c r="F20" s="30">
        <v>41462784</v>
      </c>
      <c r="G20" s="30">
        <v>3035008</v>
      </c>
      <c r="H20" s="30">
        <v>41049</v>
      </c>
      <c r="I20" s="30">
        <v>123217</v>
      </c>
      <c r="J20" s="30">
        <v>3199274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3199274</v>
      </c>
      <c r="X20" s="30">
        <v>7500000</v>
      </c>
      <c r="Y20" s="30">
        <v>-4300726</v>
      </c>
      <c r="Z20" s="31">
        <v>-57.34</v>
      </c>
      <c r="AA20" s="32">
        <v>41462784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206449626</v>
      </c>
      <c r="D22" s="37">
        <f>SUM(D5:D21)</f>
        <v>0</v>
      </c>
      <c r="E22" s="38">
        <f t="shared" si="0"/>
        <v>244653807</v>
      </c>
      <c r="F22" s="39">
        <f t="shared" si="0"/>
        <v>244653807</v>
      </c>
      <c r="G22" s="39">
        <f t="shared" si="0"/>
        <v>56445925</v>
      </c>
      <c r="H22" s="39">
        <f t="shared" si="0"/>
        <v>5415300</v>
      </c>
      <c r="I22" s="39">
        <f t="shared" si="0"/>
        <v>9435146</v>
      </c>
      <c r="J22" s="39">
        <f t="shared" si="0"/>
        <v>71296371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71296371</v>
      </c>
      <c r="X22" s="39">
        <f t="shared" si="0"/>
        <v>50343500</v>
      </c>
      <c r="Y22" s="39">
        <f t="shared" si="0"/>
        <v>20952871</v>
      </c>
      <c r="Z22" s="40">
        <f>+IF(X22&lt;&gt;0,+(Y22/X22)*100,0)</f>
        <v>41.61981387865365</v>
      </c>
      <c r="AA22" s="37">
        <f>SUM(AA5:AA21)</f>
        <v>244653807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75493044</v>
      </c>
      <c r="D25" s="6">
        <v>0</v>
      </c>
      <c r="E25" s="7">
        <v>95316309</v>
      </c>
      <c r="F25" s="8">
        <v>95316309</v>
      </c>
      <c r="G25" s="8">
        <v>7799280</v>
      </c>
      <c r="H25" s="8">
        <v>8644594</v>
      </c>
      <c r="I25" s="8">
        <v>8404813</v>
      </c>
      <c r="J25" s="8">
        <v>24848687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24848687</v>
      </c>
      <c r="X25" s="8">
        <v>23331501</v>
      </c>
      <c r="Y25" s="8">
        <v>1517186</v>
      </c>
      <c r="Z25" s="2">
        <v>6.5</v>
      </c>
      <c r="AA25" s="6">
        <v>95316309</v>
      </c>
    </row>
    <row r="26" spans="1:27" ht="12.75">
      <c r="A26" s="29" t="s">
        <v>52</v>
      </c>
      <c r="B26" s="28"/>
      <c r="C26" s="6">
        <v>13849345</v>
      </c>
      <c r="D26" s="6">
        <v>0</v>
      </c>
      <c r="E26" s="7">
        <v>13605220</v>
      </c>
      <c r="F26" s="8">
        <v>13605220</v>
      </c>
      <c r="G26" s="8">
        <v>1146962</v>
      </c>
      <c r="H26" s="8">
        <v>995043</v>
      </c>
      <c r="I26" s="8">
        <v>918372</v>
      </c>
      <c r="J26" s="8">
        <v>3060377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3060377</v>
      </c>
      <c r="X26" s="8">
        <v>3651249</v>
      </c>
      <c r="Y26" s="8">
        <v>-590872</v>
      </c>
      <c r="Z26" s="2">
        <v>-16.18</v>
      </c>
      <c r="AA26" s="6">
        <v>13605220</v>
      </c>
    </row>
    <row r="27" spans="1:27" ht="12.75">
      <c r="A27" s="29" t="s">
        <v>53</v>
      </c>
      <c r="B27" s="28"/>
      <c r="C27" s="6">
        <v>12783767</v>
      </c>
      <c r="D27" s="6">
        <v>0</v>
      </c>
      <c r="E27" s="7">
        <v>5000000</v>
      </c>
      <c r="F27" s="8">
        <v>5000000</v>
      </c>
      <c r="G27" s="8">
        <v>416667</v>
      </c>
      <c r="H27" s="8">
        <v>416667</v>
      </c>
      <c r="I27" s="8">
        <v>416667</v>
      </c>
      <c r="J27" s="8">
        <v>1250001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1250001</v>
      </c>
      <c r="X27" s="8">
        <v>1150000</v>
      </c>
      <c r="Y27" s="8">
        <v>100001</v>
      </c>
      <c r="Z27" s="2">
        <v>8.7</v>
      </c>
      <c r="AA27" s="6">
        <v>5000000</v>
      </c>
    </row>
    <row r="28" spans="1:27" ht="12.75">
      <c r="A28" s="29" t="s">
        <v>54</v>
      </c>
      <c r="B28" s="28"/>
      <c r="C28" s="6">
        <v>32696878</v>
      </c>
      <c r="D28" s="6">
        <v>0</v>
      </c>
      <c r="E28" s="7">
        <v>30000000</v>
      </c>
      <c r="F28" s="8">
        <v>30000000</v>
      </c>
      <c r="G28" s="8">
        <v>2500000</v>
      </c>
      <c r="H28" s="8">
        <v>2500000</v>
      </c>
      <c r="I28" s="8">
        <v>2500000</v>
      </c>
      <c r="J28" s="8">
        <v>7500000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7500000</v>
      </c>
      <c r="X28" s="8">
        <v>8500000</v>
      </c>
      <c r="Y28" s="8">
        <v>-1000000</v>
      </c>
      <c r="Z28" s="2">
        <v>-11.76</v>
      </c>
      <c r="AA28" s="6">
        <v>30000000</v>
      </c>
    </row>
    <row r="29" spans="1:27" ht="12.75">
      <c r="A29" s="29" t="s">
        <v>55</v>
      </c>
      <c r="B29" s="28"/>
      <c r="C29" s="6">
        <v>16319196</v>
      </c>
      <c r="D29" s="6">
        <v>0</v>
      </c>
      <c r="E29" s="7">
        <v>15000000</v>
      </c>
      <c r="F29" s="8">
        <v>15000000</v>
      </c>
      <c r="G29" s="8">
        <v>1251057</v>
      </c>
      <c r="H29" s="8">
        <v>1248943</v>
      </c>
      <c r="I29" s="8">
        <v>1250000</v>
      </c>
      <c r="J29" s="8">
        <v>3750000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3750000</v>
      </c>
      <c r="X29" s="8">
        <v>3750000</v>
      </c>
      <c r="Y29" s="8">
        <v>0</v>
      </c>
      <c r="Z29" s="2">
        <v>0</v>
      </c>
      <c r="AA29" s="6">
        <v>15000000</v>
      </c>
    </row>
    <row r="30" spans="1:27" ht="12.75">
      <c r="A30" s="29" t="s">
        <v>56</v>
      </c>
      <c r="B30" s="28"/>
      <c r="C30" s="6">
        <v>24551056</v>
      </c>
      <c r="D30" s="6">
        <v>0</v>
      </c>
      <c r="E30" s="7">
        <v>25000000</v>
      </c>
      <c r="F30" s="8">
        <v>25000000</v>
      </c>
      <c r="G30" s="8">
        <v>1288</v>
      </c>
      <c r="H30" s="8">
        <v>3277231</v>
      </c>
      <c r="I30" s="8">
        <v>3307689</v>
      </c>
      <c r="J30" s="8">
        <v>6586208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6586208</v>
      </c>
      <c r="X30" s="8">
        <v>6290499</v>
      </c>
      <c r="Y30" s="8">
        <v>295709</v>
      </c>
      <c r="Z30" s="2">
        <v>4.7</v>
      </c>
      <c r="AA30" s="6">
        <v>25000000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504420</v>
      </c>
      <c r="D32" s="6">
        <v>0</v>
      </c>
      <c r="E32" s="7">
        <v>2795363</v>
      </c>
      <c r="F32" s="8">
        <v>2795363</v>
      </c>
      <c r="G32" s="8">
        <v>32795</v>
      </c>
      <c r="H32" s="8">
        <v>106308</v>
      </c>
      <c r="I32" s="8">
        <v>175307</v>
      </c>
      <c r="J32" s="8">
        <v>314410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314410</v>
      </c>
      <c r="X32" s="8">
        <v>850000</v>
      </c>
      <c r="Y32" s="8">
        <v>-535590</v>
      </c>
      <c r="Z32" s="2">
        <v>-63.01</v>
      </c>
      <c r="AA32" s="6">
        <v>2795363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61383544</v>
      </c>
      <c r="D34" s="6">
        <v>0</v>
      </c>
      <c r="E34" s="7">
        <v>45446915</v>
      </c>
      <c r="F34" s="8">
        <v>45446915</v>
      </c>
      <c r="G34" s="8">
        <v>5913086</v>
      </c>
      <c r="H34" s="8">
        <v>6009809</v>
      </c>
      <c r="I34" s="8">
        <v>6705802</v>
      </c>
      <c r="J34" s="8">
        <v>18628697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18628697</v>
      </c>
      <c r="X34" s="8">
        <v>11500000</v>
      </c>
      <c r="Y34" s="8">
        <v>7128697</v>
      </c>
      <c r="Z34" s="2">
        <v>61.99</v>
      </c>
      <c r="AA34" s="6">
        <v>45446915</v>
      </c>
    </row>
    <row r="35" spans="1:27" ht="12.75">
      <c r="A35" s="27" t="s">
        <v>61</v>
      </c>
      <c r="B35" s="33"/>
      <c r="C35" s="6">
        <v>2970773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240552023</v>
      </c>
      <c r="D36" s="37">
        <f>SUM(D25:D35)</f>
        <v>0</v>
      </c>
      <c r="E36" s="38">
        <f t="shared" si="1"/>
        <v>232163807</v>
      </c>
      <c r="F36" s="39">
        <f t="shared" si="1"/>
        <v>232163807</v>
      </c>
      <c r="G36" s="39">
        <f t="shared" si="1"/>
        <v>19061135</v>
      </c>
      <c r="H36" s="39">
        <f t="shared" si="1"/>
        <v>23198595</v>
      </c>
      <c r="I36" s="39">
        <f t="shared" si="1"/>
        <v>23678650</v>
      </c>
      <c r="J36" s="39">
        <f t="shared" si="1"/>
        <v>65938380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65938380</v>
      </c>
      <c r="X36" s="39">
        <f t="shared" si="1"/>
        <v>59023249</v>
      </c>
      <c r="Y36" s="39">
        <f t="shared" si="1"/>
        <v>6915131</v>
      </c>
      <c r="Z36" s="40">
        <f>+IF(X36&lt;&gt;0,+(Y36/X36)*100,0)</f>
        <v>11.715944339153543</v>
      </c>
      <c r="AA36" s="37">
        <f>SUM(AA25:AA35)</f>
        <v>232163807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-34102397</v>
      </c>
      <c r="D38" s="50">
        <f>+D22-D36</f>
        <v>0</v>
      </c>
      <c r="E38" s="51">
        <f t="shared" si="2"/>
        <v>12490000</v>
      </c>
      <c r="F38" s="52">
        <f t="shared" si="2"/>
        <v>12490000</v>
      </c>
      <c r="G38" s="52">
        <f t="shared" si="2"/>
        <v>37384790</v>
      </c>
      <c r="H38" s="52">
        <f t="shared" si="2"/>
        <v>-17783295</v>
      </c>
      <c r="I38" s="52">
        <f t="shared" si="2"/>
        <v>-14243504</v>
      </c>
      <c r="J38" s="52">
        <f t="shared" si="2"/>
        <v>5357991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5357991</v>
      </c>
      <c r="X38" s="52">
        <f>IF(F22=F36,0,X22-X36)</f>
        <v>-8679749</v>
      </c>
      <c r="Y38" s="52">
        <f t="shared" si="2"/>
        <v>14037740</v>
      </c>
      <c r="Z38" s="53">
        <f>+IF(X38&lt;&gt;0,+(Y38/X38)*100,0)</f>
        <v>-161.72979195596554</v>
      </c>
      <c r="AA38" s="50">
        <f>+AA22-AA36</f>
        <v>12490000</v>
      </c>
    </row>
    <row r="39" spans="1:27" ht="12.75">
      <c r="A39" s="27" t="s">
        <v>64</v>
      </c>
      <c r="B39" s="33"/>
      <c r="C39" s="6">
        <v>34611274</v>
      </c>
      <c r="D39" s="6">
        <v>0</v>
      </c>
      <c r="E39" s="7">
        <v>28639650</v>
      </c>
      <c r="F39" s="8">
        <v>28639650</v>
      </c>
      <c r="G39" s="8">
        <v>52650</v>
      </c>
      <c r="H39" s="8">
        <v>381023</v>
      </c>
      <c r="I39" s="8">
        <v>2956654</v>
      </c>
      <c r="J39" s="8">
        <v>3390327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3390327</v>
      </c>
      <c r="X39" s="8">
        <v>10000000</v>
      </c>
      <c r="Y39" s="8">
        <v>-6609673</v>
      </c>
      <c r="Z39" s="2">
        <v>-66.1</v>
      </c>
      <c r="AA39" s="6">
        <v>28639650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508877</v>
      </c>
      <c r="D42" s="59">
        <f>SUM(D38:D41)</f>
        <v>0</v>
      </c>
      <c r="E42" s="60">
        <f t="shared" si="3"/>
        <v>41129650</v>
      </c>
      <c r="F42" s="61">
        <f t="shared" si="3"/>
        <v>41129650</v>
      </c>
      <c r="G42" s="61">
        <f t="shared" si="3"/>
        <v>37437440</v>
      </c>
      <c r="H42" s="61">
        <f t="shared" si="3"/>
        <v>-17402272</v>
      </c>
      <c r="I42" s="61">
        <f t="shared" si="3"/>
        <v>-11286850</v>
      </c>
      <c r="J42" s="61">
        <f t="shared" si="3"/>
        <v>8748318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8748318</v>
      </c>
      <c r="X42" s="61">
        <f t="shared" si="3"/>
        <v>1320251</v>
      </c>
      <c r="Y42" s="61">
        <f t="shared" si="3"/>
        <v>7428067</v>
      </c>
      <c r="Z42" s="62">
        <f>+IF(X42&lt;&gt;0,+(Y42/X42)*100,0)</f>
        <v>562.6253644193414</v>
      </c>
      <c r="AA42" s="59">
        <f>SUM(AA38:AA41)</f>
        <v>41129650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508877</v>
      </c>
      <c r="D44" s="67">
        <f>+D42-D43</f>
        <v>0</v>
      </c>
      <c r="E44" s="68">
        <f t="shared" si="4"/>
        <v>41129650</v>
      </c>
      <c r="F44" s="69">
        <f t="shared" si="4"/>
        <v>41129650</v>
      </c>
      <c r="G44" s="69">
        <f t="shared" si="4"/>
        <v>37437440</v>
      </c>
      <c r="H44" s="69">
        <f t="shared" si="4"/>
        <v>-17402272</v>
      </c>
      <c r="I44" s="69">
        <f t="shared" si="4"/>
        <v>-11286850</v>
      </c>
      <c r="J44" s="69">
        <f t="shared" si="4"/>
        <v>8748318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8748318</v>
      </c>
      <c r="X44" s="69">
        <f t="shared" si="4"/>
        <v>1320251</v>
      </c>
      <c r="Y44" s="69">
        <f t="shared" si="4"/>
        <v>7428067</v>
      </c>
      <c r="Z44" s="70">
        <f>+IF(X44&lt;&gt;0,+(Y44/X44)*100,0)</f>
        <v>562.6253644193414</v>
      </c>
      <c r="AA44" s="67">
        <f>+AA42-AA43</f>
        <v>41129650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508877</v>
      </c>
      <c r="D46" s="59">
        <f>SUM(D44:D45)</f>
        <v>0</v>
      </c>
      <c r="E46" s="60">
        <f t="shared" si="5"/>
        <v>41129650</v>
      </c>
      <c r="F46" s="61">
        <f t="shared" si="5"/>
        <v>41129650</v>
      </c>
      <c r="G46" s="61">
        <f t="shared" si="5"/>
        <v>37437440</v>
      </c>
      <c r="H46" s="61">
        <f t="shared" si="5"/>
        <v>-17402272</v>
      </c>
      <c r="I46" s="61">
        <f t="shared" si="5"/>
        <v>-11286850</v>
      </c>
      <c r="J46" s="61">
        <f t="shared" si="5"/>
        <v>8748318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8748318</v>
      </c>
      <c r="X46" s="61">
        <f t="shared" si="5"/>
        <v>1320251</v>
      </c>
      <c r="Y46" s="61">
        <f t="shared" si="5"/>
        <v>7428067</v>
      </c>
      <c r="Z46" s="62">
        <f>+IF(X46&lt;&gt;0,+(Y46/X46)*100,0)</f>
        <v>562.6253644193414</v>
      </c>
      <c r="AA46" s="59">
        <f>SUM(AA44:AA45)</f>
        <v>41129650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508877</v>
      </c>
      <c r="D48" s="75">
        <f>SUM(D46:D47)</f>
        <v>0</v>
      </c>
      <c r="E48" s="76">
        <f t="shared" si="6"/>
        <v>41129650</v>
      </c>
      <c r="F48" s="77">
        <f t="shared" si="6"/>
        <v>41129650</v>
      </c>
      <c r="G48" s="77">
        <f t="shared" si="6"/>
        <v>37437440</v>
      </c>
      <c r="H48" s="78">
        <f t="shared" si="6"/>
        <v>-17402272</v>
      </c>
      <c r="I48" s="78">
        <f t="shared" si="6"/>
        <v>-11286850</v>
      </c>
      <c r="J48" s="78">
        <f t="shared" si="6"/>
        <v>8748318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8748318</v>
      </c>
      <c r="X48" s="78">
        <f t="shared" si="6"/>
        <v>1320251</v>
      </c>
      <c r="Y48" s="78">
        <f t="shared" si="6"/>
        <v>7428067</v>
      </c>
      <c r="Z48" s="79">
        <f>+IF(X48&lt;&gt;0,+(Y48/X48)*100,0)</f>
        <v>562.6253644193414</v>
      </c>
      <c r="AA48" s="80">
        <f>SUM(AA46:AA47)</f>
        <v>41129650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17563322</v>
      </c>
      <c r="D5" s="6">
        <v>0</v>
      </c>
      <c r="E5" s="7">
        <v>17235690</v>
      </c>
      <c r="F5" s="8">
        <v>17235690</v>
      </c>
      <c r="G5" s="8">
        <v>13732139</v>
      </c>
      <c r="H5" s="8">
        <v>304214</v>
      </c>
      <c r="I5" s="8">
        <v>120829</v>
      </c>
      <c r="J5" s="8">
        <v>14157182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14157182</v>
      </c>
      <c r="X5" s="8">
        <v>4500000</v>
      </c>
      <c r="Y5" s="8">
        <v>9657182</v>
      </c>
      <c r="Z5" s="2">
        <v>214.6</v>
      </c>
      <c r="AA5" s="6">
        <v>17235690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571929</v>
      </c>
      <c r="D10" s="6">
        <v>0</v>
      </c>
      <c r="E10" s="7">
        <v>674160</v>
      </c>
      <c r="F10" s="30">
        <v>674160</v>
      </c>
      <c r="G10" s="30">
        <v>48213</v>
      </c>
      <c r="H10" s="30">
        <v>48645</v>
      </c>
      <c r="I10" s="30">
        <v>50661</v>
      </c>
      <c r="J10" s="30">
        <v>147519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147519</v>
      </c>
      <c r="X10" s="30">
        <v>168540</v>
      </c>
      <c r="Y10" s="30">
        <v>-21021</v>
      </c>
      <c r="Z10" s="31">
        <v>-12.47</v>
      </c>
      <c r="AA10" s="32">
        <v>674160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98047</v>
      </c>
      <c r="D12" s="6">
        <v>0</v>
      </c>
      <c r="E12" s="7">
        <v>122376</v>
      </c>
      <c r="F12" s="8">
        <v>122376</v>
      </c>
      <c r="G12" s="8">
        <v>12146</v>
      </c>
      <c r="H12" s="8">
        <v>26755</v>
      </c>
      <c r="I12" s="8">
        <v>9164</v>
      </c>
      <c r="J12" s="8">
        <v>48065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48065</v>
      </c>
      <c r="X12" s="8">
        <v>30594</v>
      </c>
      <c r="Y12" s="8">
        <v>17471</v>
      </c>
      <c r="Z12" s="2">
        <v>57.11</v>
      </c>
      <c r="AA12" s="6">
        <v>122376</v>
      </c>
    </row>
    <row r="13" spans="1:27" ht="12.75">
      <c r="A13" s="27" t="s">
        <v>40</v>
      </c>
      <c r="B13" s="33"/>
      <c r="C13" s="6">
        <v>1255184</v>
      </c>
      <c r="D13" s="6">
        <v>0</v>
      </c>
      <c r="E13" s="7">
        <v>4411406</v>
      </c>
      <c r="F13" s="8">
        <v>4411406</v>
      </c>
      <c r="G13" s="8">
        <v>45932</v>
      </c>
      <c r="H13" s="8">
        <v>133557</v>
      </c>
      <c r="I13" s="8">
        <v>184900</v>
      </c>
      <c r="J13" s="8">
        <v>364389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364389</v>
      </c>
      <c r="X13" s="8">
        <v>500001</v>
      </c>
      <c r="Y13" s="8">
        <v>-135612</v>
      </c>
      <c r="Z13" s="2">
        <v>-27.12</v>
      </c>
      <c r="AA13" s="6">
        <v>4411406</v>
      </c>
    </row>
    <row r="14" spans="1:27" ht="12.75">
      <c r="A14" s="27" t="s">
        <v>41</v>
      </c>
      <c r="B14" s="33"/>
      <c r="C14" s="6">
        <v>4080054</v>
      </c>
      <c r="D14" s="6">
        <v>0</v>
      </c>
      <c r="E14" s="7">
        <v>126000</v>
      </c>
      <c r="F14" s="8">
        <v>126000</v>
      </c>
      <c r="G14" s="8">
        <v>284840</v>
      </c>
      <c r="H14" s="8">
        <v>281075</v>
      </c>
      <c r="I14" s="8">
        <v>301894</v>
      </c>
      <c r="J14" s="8">
        <v>867809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867809</v>
      </c>
      <c r="X14" s="8"/>
      <c r="Y14" s="8">
        <v>867809</v>
      </c>
      <c r="Z14" s="2">
        <v>0</v>
      </c>
      <c r="AA14" s="6">
        <v>126000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183569</v>
      </c>
      <c r="D16" s="6">
        <v>0</v>
      </c>
      <c r="E16" s="7">
        <v>285250</v>
      </c>
      <c r="F16" s="8">
        <v>285250</v>
      </c>
      <c r="G16" s="8">
        <v>22454</v>
      </c>
      <c r="H16" s="8">
        <v>19000</v>
      </c>
      <c r="I16" s="8">
        <v>27689</v>
      </c>
      <c r="J16" s="8">
        <v>69143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69143</v>
      </c>
      <c r="X16" s="8">
        <v>71313</v>
      </c>
      <c r="Y16" s="8">
        <v>-2170</v>
      </c>
      <c r="Z16" s="2">
        <v>-3.04</v>
      </c>
      <c r="AA16" s="6">
        <v>285250</v>
      </c>
    </row>
    <row r="17" spans="1:27" ht="12.75">
      <c r="A17" s="27" t="s">
        <v>44</v>
      </c>
      <c r="B17" s="33"/>
      <c r="C17" s="6">
        <v>1638850</v>
      </c>
      <c r="D17" s="6">
        <v>0</v>
      </c>
      <c r="E17" s="7">
        <v>2526400</v>
      </c>
      <c r="F17" s="8">
        <v>2526400</v>
      </c>
      <c r="G17" s="8">
        <v>161263</v>
      </c>
      <c r="H17" s="8">
        <v>143763</v>
      </c>
      <c r="I17" s="8">
        <v>165747</v>
      </c>
      <c r="J17" s="8">
        <v>470773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470773</v>
      </c>
      <c r="X17" s="8">
        <v>631599</v>
      </c>
      <c r="Y17" s="8">
        <v>-160826</v>
      </c>
      <c r="Z17" s="2">
        <v>-25.46</v>
      </c>
      <c r="AA17" s="6">
        <v>2526400</v>
      </c>
    </row>
    <row r="18" spans="1:27" ht="12.75">
      <c r="A18" s="29" t="s">
        <v>45</v>
      </c>
      <c r="B18" s="28"/>
      <c r="C18" s="6">
        <v>362409</v>
      </c>
      <c r="D18" s="6">
        <v>0</v>
      </c>
      <c r="E18" s="7">
        <v>254400</v>
      </c>
      <c r="F18" s="8">
        <v>254400</v>
      </c>
      <c r="G18" s="8">
        <v>44084</v>
      </c>
      <c r="H18" s="8">
        <v>30921</v>
      </c>
      <c r="I18" s="8">
        <v>46438</v>
      </c>
      <c r="J18" s="8">
        <v>121443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121443</v>
      </c>
      <c r="X18" s="8">
        <v>63600</v>
      </c>
      <c r="Y18" s="8">
        <v>57843</v>
      </c>
      <c r="Z18" s="2">
        <v>90.95</v>
      </c>
      <c r="AA18" s="6">
        <v>254400</v>
      </c>
    </row>
    <row r="19" spans="1:27" ht="12.75">
      <c r="A19" s="27" t="s">
        <v>46</v>
      </c>
      <c r="B19" s="33"/>
      <c r="C19" s="6">
        <v>87833000</v>
      </c>
      <c r="D19" s="6">
        <v>0</v>
      </c>
      <c r="E19" s="7">
        <v>87230700</v>
      </c>
      <c r="F19" s="8">
        <v>87230700</v>
      </c>
      <c r="G19" s="8">
        <v>32011000</v>
      </c>
      <c r="H19" s="8">
        <v>0</v>
      </c>
      <c r="I19" s="8">
        <v>0</v>
      </c>
      <c r="J19" s="8">
        <v>32011000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32011000</v>
      </c>
      <c r="X19" s="8">
        <v>21546951</v>
      </c>
      <c r="Y19" s="8">
        <v>10464049</v>
      </c>
      <c r="Z19" s="2">
        <v>48.56</v>
      </c>
      <c r="AA19" s="6">
        <v>87230700</v>
      </c>
    </row>
    <row r="20" spans="1:27" ht="12.75">
      <c r="A20" s="27" t="s">
        <v>47</v>
      </c>
      <c r="B20" s="33"/>
      <c r="C20" s="6">
        <v>8159519</v>
      </c>
      <c r="D20" s="6">
        <v>0</v>
      </c>
      <c r="E20" s="7">
        <v>29441418</v>
      </c>
      <c r="F20" s="30">
        <v>29441418</v>
      </c>
      <c r="G20" s="30">
        <v>1191344</v>
      </c>
      <c r="H20" s="30">
        <v>1614905</v>
      </c>
      <c r="I20" s="30">
        <v>895837</v>
      </c>
      <c r="J20" s="30">
        <v>3702086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3702086</v>
      </c>
      <c r="X20" s="30">
        <v>5281002</v>
      </c>
      <c r="Y20" s="30">
        <v>-1578916</v>
      </c>
      <c r="Z20" s="31">
        <v>-29.9</v>
      </c>
      <c r="AA20" s="32">
        <v>29441418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350000</v>
      </c>
      <c r="F21" s="8">
        <v>350000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87501</v>
      </c>
      <c r="Y21" s="8">
        <v>-87501</v>
      </c>
      <c r="Z21" s="2">
        <v>-100</v>
      </c>
      <c r="AA21" s="6">
        <v>350000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121745883</v>
      </c>
      <c r="D22" s="37">
        <f>SUM(D5:D21)</f>
        <v>0</v>
      </c>
      <c r="E22" s="38">
        <f t="shared" si="0"/>
        <v>142657800</v>
      </c>
      <c r="F22" s="39">
        <f t="shared" si="0"/>
        <v>142657800</v>
      </c>
      <c r="G22" s="39">
        <f t="shared" si="0"/>
        <v>47553415</v>
      </c>
      <c r="H22" s="39">
        <f t="shared" si="0"/>
        <v>2602835</v>
      </c>
      <c r="I22" s="39">
        <f t="shared" si="0"/>
        <v>1803159</v>
      </c>
      <c r="J22" s="39">
        <f t="shared" si="0"/>
        <v>51959409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51959409</v>
      </c>
      <c r="X22" s="39">
        <f t="shared" si="0"/>
        <v>32881101</v>
      </c>
      <c r="Y22" s="39">
        <f t="shared" si="0"/>
        <v>19078308</v>
      </c>
      <c r="Z22" s="40">
        <f>+IF(X22&lt;&gt;0,+(Y22/X22)*100,0)</f>
        <v>58.022108201303844</v>
      </c>
      <c r="AA22" s="37">
        <f>SUM(AA5:AA21)</f>
        <v>142657800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47315164</v>
      </c>
      <c r="D25" s="6">
        <v>0</v>
      </c>
      <c r="E25" s="7">
        <v>57867621</v>
      </c>
      <c r="F25" s="8">
        <v>57867621</v>
      </c>
      <c r="G25" s="8">
        <v>4141689</v>
      </c>
      <c r="H25" s="8">
        <v>4281030</v>
      </c>
      <c r="I25" s="8">
        <v>4297264</v>
      </c>
      <c r="J25" s="8">
        <v>12719983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12719983</v>
      </c>
      <c r="X25" s="8">
        <v>13598841</v>
      </c>
      <c r="Y25" s="8">
        <v>-878858</v>
      </c>
      <c r="Z25" s="2">
        <v>-6.46</v>
      </c>
      <c r="AA25" s="6">
        <v>57867621</v>
      </c>
    </row>
    <row r="26" spans="1:27" ht="12.75">
      <c r="A26" s="29" t="s">
        <v>52</v>
      </c>
      <c r="B26" s="28"/>
      <c r="C26" s="6">
        <v>7758338</v>
      </c>
      <c r="D26" s="6">
        <v>0</v>
      </c>
      <c r="E26" s="7">
        <v>8415982</v>
      </c>
      <c r="F26" s="8">
        <v>8415982</v>
      </c>
      <c r="G26" s="8">
        <v>636556</v>
      </c>
      <c r="H26" s="8">
        <v>594448</v>
      </c>
      <c r="I26" s="8">
        <v>615314</v>
      </c>
      <c r="J26" s="8">
        <v>1846318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1846318</v>
      </c>
      <c r="X26" s="8">
        <v>1937394</v>
      </c>
      <c r="Y26" s="8">
        <v>-91076</v>
      </c>
      <c r="Z26" s="2">
        <v>-4.7</v>
      </c>
      <c r="AA26" s="6">
        <v>8415982</v>
      </c>
    </row>
    <row r="27" spans="1:27" ht="12.75">
      <c r="A27" s="29" t="s">
        <v>53</v>
      </c>
      <c r="B27" s="28"/>
      <c r="C27" s="6">
        <v>3753477</v>
      </c>
      <c r="D27" s="6">
        <v>0</v>
      </c>
      <c r="E27" s="7">
        <v>1788594</v>
      </c>
      <c r="F27" s="8">
        <v>1788594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500001</v>
      </c>
      <c r="Y27" s="8">
        <v>-500001</v>
      </c>
      <c r="Z27" s="2">
        <v>-100</v>
      </c>
      <c r="AA27" s="6">
        <v>1788594</v>
      </c>
    </row>
    <row r="28" spans="1:27" ht="12.75">
      <c r="A28" s="29" t="s">
        <v>54</v>
      </c>
      <c r="B28" s="28"/>
      <c r="C28" s="6">
        <v>19544446</v>
      </c>
      <c r="D28" s="6">
        <v>0</v>
      </c>
      <c r="E28" s="7">
        <v>21268923</v>
      </c>
      <c r="F28" s="8">
        <v>21268923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1842084</v>
      </c>
      <c r="Y28" s="8">
        <v>-1842084</v>
      </c>
      <c r="Z28" s="2">
        <v>-100</v>
      </c>
      <c r="AA28" s="6">
        <v>21268923</v>
      </c>
    </row>
    <row r="29" spans="1:27" ht="12.75">
      <c r="A29" s="29" t="s">
        <v>55</v>
      </c>
      <c r="B29" s="28"/>
      <c r="C29" s="6">
        <v>5405094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4007652</v>
      </c>
      <c r="D31" s="6">
        <v>0</v>
      </c>
      <c r="E31" s="7">
        <v>10310180</v>
      </c>
      <c r="F31" s="8">
        <v>10310180</v>
      </c>
      <c r="G31" s="8">
        <v>466271</v>
      </c>
      <c r="H31" s="8">
        <v>229180</v>
      </c>
      <c r="I31" s="8">
        <v>170682</v>
      </c>
      <c r="J31" s="8">
        <v>866133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866133</v>
      </c>
      <c r="X31" s="8"/>
      <c r="Y31" s="8">
        <v>866133</v>
      </c>
      <c r="Z31" s="2">
        <v>0</v>
      </c>
      <c r="AA31" s="6">
        <v>10310180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1600000</v>
      </c>
      <c r="F33" s="8">
        <v>1600000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375000</v>
      </c>
      <c r="Y33" s="8">
        <v>-375000</v>
      </c>
      <c r="Z33" s="2">
        <v>-100</v>
      </c>
      <c r="AA33" s="6">
        <v>1600000</v>
      </c>
    </row>
    <row r="34" spans="1:27" ht="12.75">
      <c r="A34" s="29" t="s">
        <v>60</v>
      </c>
      <c r="B34" s="28"/>
      <c r="C34" s="6">
        <v>36841949</v>
      </c>
      <c r="D34" s="6">
        <v>0</v>
      </c>
      <c r="E34" s="7">
        <v>57708032</v>
      </c>
      <c r="F34" s="8">
        <v>57708032</v>
      </c>
      <c r="G34" s="8">
        <v>5544323</v>
      </c>
      <c r="H34" s="8">
        <v>5799321</v>
      </c>
      <c r="I34" s="8">
        <v>4073702</v>
      </c>
      <c r="J34" s="8">
        <v>15417346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15417346</v>
      </c>
      <c r="X34" s="8">
        <v>12373956</v>
      </c>
      <c r="Y34" s="8">
        <v>3043390</v>
      </c>
      <c r="Z34" s="2">
        <v>24.6</v>
      </c>
      <c r="AA34" s="6">
        <v>57708032</v>
      </c>
    </row>
    <row r="35" spans="1:27" ht="12.75">
      <c r="A35" s="27" t="s">
        <v>61</v>
      </c>
      <c r="B35" s="33"/>
      <c r="C35" s="6">
        <v>55378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124681498</v>
      </c>
      <c r="D36" s="37">
        <f>SUM(D25:D35)</f>
        <v>0</v>
      </c>
      <c r="E36" s="38">
        <f t="shared" si="1"/>
        <v>158959332</v>
      </c>
      <c r="F36" s="39">
        <f t="shared" si="1"/>
        <v>158959332</v>
      </c>
      <c r="G36" s="39">
        <f t="shared" si="1"/>
        <v>10788839</v>
      </c>
      <c r="H36" s="39">
        <f t="shared" si="1"/>
        <v>10903979</v>
      </c>
      <c r="I36" s="39">
        <f t="shared" si="1"/>
        <v>9156962</v>
      </c>
      <c r="J36" s="39">
        <f t="shared" si="1"/>
        <v>30849780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30849780</v>
      </c>
      <c r="X36" s="39">
        <f t="shared" si="1"/>
        <v>30627276</v>
      </c>
      <c r="Y36" s="39">
        <f t="shared" si="1"/>
        <v>222504</v>
      </c>
      <c r="Z36" s="40">
        <f>+IF(X36&lt;&gt;0,+(Y36/X36)*100,0)</f>
        <v>0.7264896819423314</v>
      </c>
      <c r="AA36" s="37">
        <f>SUM(AA25:AA35)</f>
        <v>158959332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-2935615</v>
      </c>
      <c r="D38" s="50">
        <f>+D22-D36</f>
        <v>0</v>
      </c>
      <c r="E38" s="51">
        <f t="shared" si="2"/>
        <v>-16301532</v>
      </c>
      <c r="F38" s="52">
        <f t="shared" si="2"/>
        <v>-16301532</v>
      </c>
      <c r="G38" s="52">
        <f t="shared" si="2"/>
        <v>36764576</v>
      </c>
      <c r="H38" s="52">
        <f t="shared" si="2"/>
        <v>-8301144</v>
      </c>
      <c r="I38" s="52">
        <f t="shared" si="2"/>
        <v>-7353803</v>
      </c>
      <c r="J38" s="52">
        <f t="shared" si="2"/>
        <v>21109629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21109629</v>
      </c>
      <c r="X38" s="52">
        <f>IF(F22=F36,0,X22-X36)</f>
        <v>2253825</v>
      </c>
      <c r="Y38" s="52">
        <f t="shared" si="2"/>
        <v>18855804</v>
      </c>
      <c r="Z38" s="53">
        <f>+IF(X38&lt;&gt;0,+(Y38/X38)*100,0)</f>
        <v>836.6134903996539</v>
      </c>
      <c r="AA38" s="50">
        <f>+AA22-AA36</f>
        <v>-16301532</v>
      </c>
    </row>
    <row r="39" spans="1:27" ht="12.75">
      <c r="A39" s="27" t="s">
        <v>64</v>
      </c>
      <c r="B39" s="33"/>
      <c r="C39" s="6">
        <v>22310000</v>
      </c>
      <c r="D39" s="6">
        <v>0</v>
      </c>
      <c r="E39" s="7">
        <v>24761300</v>
      </c>
      <c r="F39" s="8">
        <v>24761300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11284667</v>
      </c>
      <c r="Y39" s="8">
        <v>-11284667</v>
      </c>
      <c r="Z39" s="2">
        <v>-100</v>
      </c>
      <c r="AA39" s="6">
        <v>24761300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19374385</v>
      </c>
      <c r="D42" s="59">
        <f>SUM(D38:D41)</f>
        <v>0</v>
      </c>
      <c r="E42" s="60">
        <f t="shared" si="3"/>
        <v>8459768</v>
      </c>
      <c r="F42" s="61">
        <f t="shared" si="3"/>
        <v>8459768</v>
      </c>
      <c r="G42" s="61">
        <f t="shared" si="3"/>
        <v>36764576</v>
      </c>
      <c r="H42" s="61">
        <f t="shared" si="3"/>
        <v>-8301144</v>
      </c>
      <c r="I42" s="61">
        <f t="shared" si="3"/>
        <v>-7353803</v>
      </c>
      <c r="J42" s="61">
        <f t="shared" si="3"/>
        <v>21109629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21109629</v>
      </c>
      <c r="X42" s="61">
        <f t="shared" si="3"/>
        <v>13538492</v>
      </c>
      <c r="Y42" s="61">
        <f t="shared" si="3"/>
        <v>7571137</v>
      </c>
      <c r="Z42" s="62">
        <f>+IF(X42&lt;&gt;0,+(Y42/X42)*100,0)</f>
        <v>55.92304519587559</v>
      </c>
      <c r="AA42" s="59">
        <f>SUM(AA38:AA41)</f>
        <v>8459768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19374385</v>
      </c>
      <c r="D44" s="67">
        <f>+D42-D43</f>
        <v>0</v>
      </c>
      <c r="E44" s="68">
        <f t="shared" si="4"/>
        <v>8459768</v>
      </c>
      <c r="F44" s="69">
        <f t="shared" si="4"/>
        <v>8459768</v>
      </c>
      <c r="G44" s="69">
        <f t="shared" si="4"/>
        <v>36764576</v>
      </c>
      <c r="H44" s="69">
        <f t="shared" si="4"/>
        <v>-8301144</v>
      </c>
      <c r="I44" s="69">
        <f t="shared" si="4"/>
        <v>-7353803</v>
      </c>
      <c r="J44" s="69">
        <f t="shared" si="4"/>
        <v>21109629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21109629</v>
      </c>
      <c r="X44" s="69">
        <f t="shared" si="4"/>
        <v>13538492</v>
      </c>
      <c r="Y44" s="69">
        <f t="shared" si="4"/>
        <v>7571137</v>
      </c>
      <c r="Z44" s="70">
        <f>+IF(X44&lt;&gt;0,+(Y44/X44)*100,0)</f>
        <v>55.92304519587559</v>
      </c>
      <c r="AA44" s="67">
        <f>+AA42-AA43</f>
        <v>8459768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19374385</v>
      </c>
      <c r="D46" s="59">
        <f>SUM(D44:D45)</f>
        <v>0</v>
      </c>
      <c r="E46" s="60">
        <f t="shared" si="5"/>
        <v>8459768</v>
      </c>
      <c r="F46" s="61">
        <f t="shared" si="5"/>
        <v>8459768</v>
      </c>
      <c r="G46" s="61">
        <f t="shared" si="5"/>
        <v>36764576</v>
      </c>
      <c r="H46" s="61">
        <f t="shared" si="5"/>
        <v>-8301144</v>
      </c>
      <c r="I46" s="61">
        <f t="shared" si="5"/>
        <v>-7353803</v>
      </c>
      <c r="J46" s="61">
        <f t="shared" si="5"/>
        <v>21109629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21109629</v>
      </c>
      <c r="X46" s="61">
        <f t="shared" si="5"/>
        <v>13538492</v>
      </c>
      <c r="Y46" s="61">
        <f t="shared" si="5"/>
        <v>7571137</v>
      </c>
      <c r="Z46" s="62">
        <f>+IF(X46&lt;&gt;0,+(Y46/X46)*100,0)</f>
        <v>55.92304519587559</v>
      </c>
      <c r="AA46" s="59">
        <f>SUM(AA44:AA45)</f>
        <v>8459768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19374385</v>
      </c>
      <c r="D48" s="75">
        <f>SUM(D46:D47)</f>
        <v>0</v>
      </c>
      <c r="E48" s="76">
        <f t="shared" si="6"/>
        <v>8459768</v>
      </c>
      <c r="F48" s="77">
        <f t="shared" si="6"/>
        <v>8459768</v>
      </c>
      <c r="G48" s="77">
        <f t="shared" si="6"/>
        <v>36764576</v>
      </c>
      <c r="H48" s="78">
        <f t="shared" si="6"/>
        <v>-8301144</v>
      </c>
      <c r="I48" s="78">
        <f t="shared" si="6"/>
        <v>-7353803</v>
      </c>
      <c r="J48" s="78">
        <f t="shared" si="6"/>
        <v>21109629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21109629</v>
      </c>
      <c r="X48" s="78">
        <f t="shared" si="6"/>
        <v>13538492</v>
      </c>
      <c r="Y48" s="78">
        <f t="shared" si="6"/>
        <v>7571137</v>
      </c>
      <c r="Z48" s="79">
        <f>+IF(X48&lt;&gt;0,+(Y48/X48)*100,0)</f>
        <v>55.92304519587559</v>
      </c>
      <c r="AA48" s="80">
        <f>SUM(AA46:AA47)</f>
        <v>8459768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52755174</v>
      </c>
      <c r="F5" s="8">
        <v>52755174</v>
      </c>
      <c r="G5" s="8">
        <v>0</v>
      </c>
      <c r="H5" s="8">
        <v>-1913206</v>
      </c>
      <c r="I5" s="8">
        <v>12618845</v>
      </c>
      <c r="J5" s="8">
        <v>10705639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10705639</v>
      </c>
      <c r="X5" s="8">
        <v>9591850</v>
      </c>
      <c r="Y5" s="8">
        <v>1113789</v>
      </c>
      <c r="Z5" s="2">
        <v>11.61</v>
      </c>
      <c r="AA5" s="6">
        <v>52755174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47956796</v>
      </c>
      <c r="F7" s="8">
        <v>47956796</v>
      </c>
      <c r="G7" s="8">
        <v>0</v>
      </c>
      <c r="H7" s="8">
        <v>1458578</v>
      </c>
      <c r="I7" s="8">
        <v>8139499</v>
      </c>
      <c r="J7" s="8">
        <v>9598077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9598077</v>
      </c>
      <c r="X7" s="8">
        <v>8719418</v>
      </c>
      <c r="Y7" s="8">
        <v>878659</v>
      </c>
      <c r="Z7" s="2">
        <v>10.08</v>
      </c>
      <c r="AA7" s="6">
        <v>47956796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17926502</v>
      </c>
      <c r="F10" s="30">
        <v>17926502</v>
      </c>
      <c r="G10" s="30">
        <v>0</v>
      </c>
      <c r="H10" s="30">
        <v>0</v>
      </c>
      <c r="I10" s="30">
        <v>2794313</v>
      </c>
      <c r="J10" s="30">
        <v>2794313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2794313</v>
      </c>
      <c r="X10" s="30">
        <v>3259364</v>
      </c>
      <c r="Y10" s="30">
        <v>-465051</v>
      </c>
      <c r="Z10" s="31">
        <v>-14.27</v>
      </c>
      <c r="AA10" s="32">
        <v>17926502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450000</v>
      </c>
      <c r="F12" s="8">
        <v>450000</v>
      </c>
      <c r="G12" s="8">
        <v>0</v>
      </c>
      <c r="H12" s="8">
        <v>20166</v>
      </c>
      <c r="I12" s="8">
        <v>48939</v>
      </c>
      <c r="J12" s="8">
        <v>69105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69105</v>
      </c>
      <c r="X12" s="8">
        <v>81818</v>
      </c>
      <c r="Y12" s="8">
        <v>-12713</v>
      </c>
      <c r="Z12" s="2">
        <v>-15.54</v>
      </c>
      <c r="AA12" s="6">
        <v>450000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1050000</v>
      </c>
      <c r="F13" s="8">
        <v>1050000</v>
      </c>
      <c r="G13" s="8">
        <v>0</v>
      </c>
      <c r="H13" s="8">
        <v>0</v>
      </c>
      <c r="I13" s="8">
        <v>23975</v>
      </c>
      <c r="J13" s="8">
        <v>23975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23975</v>
      </c>
      <c r="X13" s="8">
        <v>190910</v>
      </c>
      <c r="Y13" s="8">
        <v>-166935</v>
      </c>
      <c r="Z13" s="2">
        <v>-87.44</v>
      </c>
      <c r="AA13" s="6">
        <v>1050000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5600000</v>
      </c>
      <c r="F14" s="8">
        <v>5600000</v>
      </c>
      <c r="G14" s="8">
        <v>0</v>
      </c>
      <c r="H14" s="8">
        <v>0</v>
      </c>
      <c r="I14" s="8">
        <v>3621538</v>
      </c>
      <c r="J14" s="8">
        <v>3621538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3621538</v>
      </c>
      <c r="X14" s="8">
        <v>1018182</v>
      </c>
      <c r="Y14" s="8">
        <v>2603356</v>
      </c>
      <c r="Z14" s="2">
        <v>255.69</v>
      </c>
      <c r="AA14" s="6">
        <v>5600000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270000</v>
      </c>
      <c r="F16" s="8">
        <v>270000</v>
      </c>
      <c r="G16" s="8">
        <v>0</v>
      </c>
      <c r="H16" s="8">
        <v>17200</v>
      </c>
      <c r="I16" s="8">
        <v>14150</v>
      </c>
      <c r="J16" s="8">
        <v>31350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31350</v>
      </c>
      <c r="X16" s="8">
        <v>49090</v>
      </c>
      <c r="Y16" s="8">
        <v>-17740</v>
      </c>
      <c r="Z16" s="2">
        <v>-36.14</v>
      </c>
      <c r="AA16" s="6">
        <v>270000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3490538</v>
      </c>
      <c r="F17" s="8">
        <v>3490538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634644</v>
      </c>
      <c r="Y17" s="8">
        <v>-634644</v>
      </c>
      <c r="Z17" s="2">
        <v>-100</v>
      </c>
      <c r="AA17" s="6">
        <v>3490538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277059</v>
      </c>
      <c r="I18" s="8">
        <v>239492</v>
      </c>
      <c r="J18" s="8">
        <v>516551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516551</v>
      </c>
      <c r="X18" s="8"/>
      <c r="Y18" s="8">
        <v>516551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140613450</v>
      </c>
      <c r="F19" s="8">
        <v>140613450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56245380</v>
      </c>
      <c r="Y19" s="8">
        <v>-56245380</v>
      </c>
      <c r="Z19" s="2">
        <v>-100</v>
      </c>
      <c r="AA19" s="6">
        <v>140613450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5200000</v>
      </c>
      <c r="F20" s="30">
        <v>5200000</v>
      </c>
      <c r="G20" s="30">
        <v>0</v>
      </c>
      <c r="H20" s="30">
        <v>65742</v>
      </c>
      <c r="I20" s="30">
        <v>5173617</v>
      </c>
      <c r="J20" s="30">
        <v>5239359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5239359</v>
      </c>
      <c r="X20" s="30">
        <v>945454</v>
      </c>
      <c r="Y20" s="30">
        <v>4293905</v>
      </c>
      <c r="Z20" s="31">
        <v>454.16</v>
      </c>
      <c r="AA20" s="32">
        <v>5200000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275312460</v>
      </c>
      <c r="F22" s="39">
        <f t="shared" si="0"/>
        <v>275312460</v>
      </c>
      <c r="G22" s="39">
        <f t="shared" si="0"/>
        <v>0</v>
      </c>
      <c r="H22" s="39">
        <f t="shared" si="0"/>
        <v>-74461</v>
      </c>
      <c r="I22" s="39">
        <f t="shared" si="0"/>
        <v>32674368</v>
      </c>
      <c r="J22" s="39">
        <f t="shared" si="0"/>
        <v>32599907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32599907</v>
      </c>
      <c r="X22" s="39">
        <f t="shared" si="0"/>
        <v>80736110</v>
      </c>
      <c r="Y22" s="39">
        <f t="shared" si="0"/>
        <v>-48136203</v>
      </c>
      <c r="Z22" s="40">
        <f>+IF(X22&lt;&gt;0,+(Y22/X22)*100,0)</f>
        <v>-59.62165256661487</v>
      </c>
      <c r="AA22" s="37">
        <f>SUM(AA5:AA21)</f>
        <v>275312460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98756930</v>
      </c>
      <c r="F25" s="8">
        <v>98756930</v>
      </c>
      <c r="G25" s="8">
        <v>0</v>
      </c>
      <c r="H25" s="8">
        <v>8148727</v>
      </c>
      <c r="I25" s="8">
        <v>9994949</v>
      </c>
      <c r="J25" s="8">
        <v>18143676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18143676</v>
      </c>
      <c r="X25" s="8">
        <v>17955806</v>
      </c>
      <c r="Y25" s="8">
        <v>187870</v>
      </c>
      <c r="Z25" s="2">
        <v>1.05</v>
      </c>
      <c r="AA25" s="6">
        <v>98756930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13002315</v>
      </c>
      <c r="F26" s="8">
        <v>13002315</v>
      </c>
      <c r="G26" s="8">
        <v>0</v>
      </c>
      <c r="H26" s="8">
        <v>1167711</v>
      </c>
      <c r="I26" s="8">
        <v>1158368</v>
      </c>
      <c r="J26" s="8">
        <v>2326079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2326079</v>
      </c>
      <c r="X26" s="8">
        <v>2364058</v>
      </c>
      <c r="Y26" s="8">
        <v>-37979</v>
      </c>
      <c r="Z26" s="2">
        <v>-1.61</v>
      </c>
      <c r="AA26" s="6">
        <v>13002315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20507764</v>
      </c>
      <c r="F27" s="8">
        <v>20507764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3728684</v>
      </c>
      <c r="Y27" s="8">
        <v>-3728684</v>
      </c>
      <c r="Z27" s="2">
        <v>-100</v>
      </c>
      <c r="AA27" s="6">
        <v>20507764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30761646</v>
      </c>
      <c r="F28" s="8">
        <v>30761646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5593026</v>
      </c>
      <c r="Y28" s="8">
        <v>-5593026</v>
      </c>
      <c r="Z28" s="2">
        <v>-100</v>
      </c>
      <c r="AA28" s="6">
        <v>30761646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800000</v>
      </c>
      <c r="F29" s="8">
        <v>800000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145454</v>
      </c>
      <c r="Y29" s="8">
        <v>-145454</v>
      </c>
      <c r="Z29" s="2">
        <v>-100</v>
      </c>
      <c r="AA29" s="6">
        <v>800000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142000000</v>
      </c>
      <c r="F30" s="8">
        <v>142000000</v>
      </c>
      <c r="G30" s="8">
        <v>0</v>
      </c>
      <c r="H30" s="8">
        <v>0</v>
      </c>
      <c r="I30" s="8">
        <v>1627343</v>
      </c>
      <c r="J30" s="8">
        <v>1627343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1627343</v>
      </c>
      <c r="X30" s="8">
        <v>25818182</v>
      </c>
      <c r="Y30" s="8">
        <v>-24190839</v>
      </c>
      <c r="Z30" s="2">
        <v>-93.7</v>
      </c>
      <c r="AA30" s="6">
        <v>142000000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580000</v>
      </c>
      <c r="F32" s="8">
        <v>580000</v>
      </c>
      <c r="G32" s="8">
        <v>0</v>
      </c>
      <c r="H32" s="8">
        <v>0</v>
      </c>
      <c r="I32" s="8">
        <v>46155</v>
      </c>
      <c r="J32" s="8">
        <v>46155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46155</v>
      </c>
      <c r="X32" s="8">
        <v>105454</v>
      </c>
      <c r="Y32" s="8">
        <v>-59299</v>
      </c>
      <c r="Z32" s="2">
        <v>-56.23</v>
      </c>
      <c r="AA32" s="6">
        <v>580000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21000000</v>
      </c>
      <c r="F33" s="8">
        <v>21000000</v>
      </c>
      <c r="G33" s="8">
        <v>0</v>
      </c>
      <c r="H33" s="8">
        <v>200000</v>
      </c>
      <c r="I33" s="8">
        <v>582125</v>
      </c>
      <c r="J33" s="8">
        <v>782125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782125</v>
      </c>
      <c r="X33" s="8">
        <v>3818182</v>
      </c>
      <c r="Y33" s="8">
        <v>-3036057</v>
      </c>
      <c r="Z33" s="2">
        <v>-79.52</v>
      </c>
      <c r="AA33" s="6">
        <v>21000000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110152473</v>
      </c>
      <c r="F34" s="8">
        <v>110152473</v>
      </c>
      <c r="G34" s="8">
        <v>0</v>
      </c>
      <c r="H34" s="8">
        <v>2169535</v>
      </c>
      <c r="I34" s="8">
        <v>3410053</v>
      </c>
      <c r="J34" s="8">
        <v>5579588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5579588</v>
      </c>
      <c r="X34" s="8">
        <v>20027722</v>
      </c>
      <c r="Y34" s="8">
        <v>-14448134</v>
      </c>
      <c r="Z34" s="2">
        <v>-72.14</v>
      </c>
      <c r="AA34" s="6">
        <v>110152473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437561128</v>
      </c>
      <c r="F36" s="39">
        <f t="shared" si="1"/>
        <v>437561128</v>
      </c>
      <c r="G36" s="39">
        <f t="shared" si="1"/>
        <v>0</v>
      </c>
      <c r="H36" s="39">
        <f t="shared" si="1"/>
        <v>11685973</v>
      </c>
      <c r="I36" s="39">
        <f t="shared" si="1"/>
        <v>16818993</v>
      </c>
      <c r="J36" s="39">
        <f t="shared" si="1"/>
        <v>28504966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28504966</v>
      </c>
      <c r="X36" s="39">
        <f t="shared" si="1"/>
        <v>79556568</v>
      </c>
      <c r="Y36" s="39">
        <f t="shared" si="1"/>
        <v>-51051602</v>
      </c>
      <c r="Z36" s="40">
        <f>+IF(X36&lt;&gt;0,+(Y36/X36)*100,0)</f>
        <v>-64.17019145421155</v>
      </c>
      <c r="AA36" s="37">
        <f>SUM(AA25:AA35)</f>
        <v>437561128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-162248668</v>
      </c>
      <c r="F38" s="52">
        <f t="shared" si="2"/>
        <v>-162248668</v>
      </c>
      <c r="G38" s="52">
        <f t="shared" si="2"/>
        <v>0</v>
      </c>
      <c r="H38" s="52">
        <f t="shared" si="2"/>
        <v>-11760434</v>
      </c>
      <c r="I38" s="52">
        <f t="shared" si="2"/>
        <v>15855375</v>
      </c>
      <c r="J38" s="52">
        <f t="shared" si="2"/>
        <v>4094941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4094941</v>
      </c>
      <c r="X38" s="52">
        <f>IF(F22=F36,0,X22-X36)</f>
        <v>1179542</v>
      </c>
      <c r="Y38" s="52">
        <f t="shared" si="2"/>
        <v>2915399</v>
      </c>
      <c r="Z38" s="53">
        <f>+IF(X38&lt;&gt;0,+(Y38/X38)*100,0)</f>
        <v>247.16364487233182</v>
      </c>
      <c r="AA38" s="50">
        <f>+AA22-AA36</f>
        <v>-162248668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42970550</v>
      </c>
      <c r="F39" s="8">
        <v>42970550</v>
      </c>
      <c r="G39" s="8">
        <v>0</v>
      </c>
      <c r="H39" s="8">
        <v>0</v>
      </c>
      <c r="I39" s="8">
        <v>2000000</v>
      </c>
      <c r="J39" s="8">
        <v>2000000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2000000</v>
      </c>
      <c r="X39" s="8">
        <v>17188220</v>
      </c>
      <c r="Y39" s="8">
        <v>-15188220</v>
      </c>
      <c r="Z39" s="2">
        <v>-88.36</v>
      </c>
      <c r="AA39" s="6">
        <v>42970550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-119278118</v>
      </c>
      <c r="F42" s="61">
        <f t="shared" si="3"/>
        <v>-119278118</v>
      </c>
      <c r="G42" s="61">
        <f t="shared" si="3"/>
        <v>0</v>
      </c>
      <c r="H42" s="61">
        <f t="shared" si="3"/>
        <v>-11760434</v>
      </c>
      <c r="I42" s="61">
        <f t="shared" si="3"/>
        <v>17855375</v>
      </c>
      <c r="J42" s="61">
        <f t="shared" si="3"/>
        <v>6094941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6094941</v>
      </c>
      <c r="X42" s="61">
        <f t="shared" si="3"/>
        <v>18367762</v>
      </c>
      <c r="Y42" s="61">
        <f t="shared" si="3"/>
        <v>-12272821</v>
      </c>
      <c r="Z42" s="62">
        <f>+IF(X42&lt;&gt;0,+(Y42/X42)*100,0)</f>
        <v>-66.81718219127622</v>
      </c>
      <c r="AA42" s="59">
        <f>SUM(AA38:AA41)</f>
        <v>-119278118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-119278118</v>
      </c>
      <c r="F44" s="69">
        <f t="shared" si="4"/>
        <v>-119278118</v>
      </c>
      <c r="G44" s="69">
        <f t="shared" si="4"/>
        <v>0</v>
      </c>
      <c r="H44" s="69">
        <f t="shared" si="4"/>
        <v>-11760434</v>
      </c>
      <c r="I44" s="69">
        <f t="shared" si="4"/>
        <v>17855375</v>
      </c>
      <c r="J44" s="69">
        <f t="shared" si="4"/>
        <v>6094941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6094941</v>
      </c>
      <c r="X44" s="69">
        <f t="shared" si="4"/>
        <v>18367762</v>
      </c>
      <c r="Y44" s="69">
        <f t="shared" si="4"/>
        <v>-12272821</v>
      </c>
      <c r="Z44" s="70">
        <f>+IF(X44&lt;&gt;0,+(Y44/X44)*100,0)</f>
        <v>-66.81718219127622</v>
      </c>
      <c r="AA44" s="67">
        <f>+AA42-AA43</f>
        <v>-119278118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-119278118</v>
      </c>
      <c r="F46" s="61">
        <f t="shared" si="5"/>
        <v>-119278118</v>
      </c>
      <c r="G46" s="61">
        <f t="shared" si="5"/>
        <v>0</v>
      </c>
      <c r="H46" s="61">
        <f t="shared" si="5"/>
        <v>-11760434</v>
      </c>
      <c r="I46" s="61">
        <f t="shared" si="5"/>
        <v>17855375</v>
      </c>
      <c r="J46" s="61">
        <f t="shared" si="5"/>
        <v>6094941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6094941</v>
      </c>
      <c r="X46" s="61">
        <f t="shared" si="5"/>
        <v>18367762</v>
      </c>
      <c r="Y46" s="61">
        <f t="shared" si="5"/>
        <v>-12272821</v>
      </c>
      <c r="Z46" s="62">
        <f>+IF(X46&lt;&gt;0,+(Y46/X46)*100,0)</f>
        <v>-66.81718219127622</v>
      </c>
      <c r="AA46" s="59">
        <f>SUM(AA44:AA45)</f>
        <v>-119278118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-119278118</v>
      </c>
      <c r="F48" s="77">
        <f t="shared" si="6"/>
        <v>-119278118</v>
      </c>
      <c r="G48" s="77">
        <f t="shared" si="6"/>
        <v>0</v>
      </c>
      <c r="H48" s="78">
        <f t="shared" si="6"/>
        <v>-11760434</v>
      </c>
      <c r="I48" s="78">
        <f t="shared" si="6"/>
        <v>17855375</v>
      </c>
      <c r="J48" s="78">
        <f t="shared" si="6"/>
        <v>6094941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6094941</v>
      </c>
      <c r="X48" s="78">
        <f t="shared" si="6"/>
        <v>18367762</v>
      </c>
      <c r="Y48" s="78">
        <f t="shared" si="6"/>
        <v>-12272821</v>
      </c>
      <c r="Z48" s="79">
        <f>+IF(X48&lt;&gt;0,+(Y48/X48)*100,0)</f>
        <v>-66.81718219127622</v>
      </c>
      <c r="AA48" s="80">
        <f>SUM(AA46:AA47)</f>
        <v>-119278118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162248914</v>
      </c>
      <c r="D8" s="6">
        <v>0</v>
      </c>
      <c r="E8" s="7">
        <v>125501650</v>
      </c>
      <c r="F8" s="8">
        <v>125501650</v>
      </c>
      <c r="G8" s="8">
        <v>0</v>
      </c>
      <c r="H8" s="8">
        <v>0</v>
      </c>
      <c r="I8" s="8">
        <v>12443301</v>
      </c>
      <c r="J8" s="8">
        <v>12443301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12443301</v>
      </c>
      <c r="X8" s="8">
        <v>23277557</v>
      </c>
      <c r="Y8" s="8">
        <v>-10834256</v>
      </c>
      <c r="Z8" s="2">
        <v>-46.54</v>
      </c>
      <c r="AA8" s="6">
        <v>125501650</v>
      </c>
    </row>
    <row r="9" spans="1:27" ht="12.75">
      <c r="A9" s="29" t="s">
        <v>36</v>
      </c>
      <c r="B9" s="28"/>
      <c r="C9" s="6">
        <v>42567785</v>
      </c>
      <c r="D9" s="6">
        <v>0</v>
      </c>
      <c r="E9" s="7">
        <v>49848465</v>
      </c>
      <c r="F9" s="8">
        <v>49848465</v>
      </c>
      <c r="G9" s="8">
        <v>0</v>
      </c>
      <c r="H9" s="8">
        <v>0</v>
      </c>
      <c r="I9" s="8">
        <v>-6746994</v>
      </c>
      <c r="J9" s="8">
        <v>-6746994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-6746994</v>
      </c>
      <c r="X9" s="8">
        <v>10306731</v>
      </c>
      <c r="Y9" s="8">
        <v>-17053725</v>
      </c>
      <c r="Z9" s="2">
        <v>-165.46</v>
      </c>
      <c r="AA9" s="6">
        <v>49848465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4530633</v>
      </c>
      <c r="D11" s="6">
        <v>0</v>
      </c>
      <c r="E11" s="7">
        <v>2718245</v>
      </c>
      <c r="F11" s="8">
        <v>2718245</v>
      </c>
      <c r="G11" s="8">
        <v>0</v>
      </c>
      <c r="H11" s="8">
        <v>0</v>
      </c>
      <c r="I11" s="8">
        <v>372813</v>
      </c>
      <c r="J11" s="8">
        <v>372813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372813</v>
      </c>
      <c r="X11" s="8">
        <v>591605</v>
      </c>
      <c r="Y11" s="8">
        <v>-218792</v>
      </c>
      <c r="Z11" s="2">
        <v>-36.98</v>
      </c>
      <c r="AA11" s="6">
        <v>2718245</v>
      </c>
    </row>
    <row r="12" spans="1:27" ht="12.75">
      <c r="A12" s="29" t="s">
        <v>39</v>
      </c>
      <c r="B12" s="33"/>
      <c r="C12" s="6">
        <v>984350</v>
      </c>
      <c r="D12" s="6">
        <v>0</v>
      </c>
      <c r="E12" s="7">
        <v>2056542</v>
      </c>
      <c r="F12" s="8">
        <v>2056542</v>
      </c>
      <c r="G12" s="8">
        <v>0</v>
      </c>
      <c r="H12" s="8">
        <v>0</v>
      </c>
      <c r="I12" s="8">
        <v>20894</v>
      </c>
      <c r="J12" s="8">
        <v>20894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20894</v>
      </c>
      <c r="X12" s="8">
        <v>375963</v>
      </c>
      <c r="Y12" s="8">
        <v>-355069</v>
      </c>
      <c r="Z12" s="2">
        <v>-94.44</v>
      </c>
      <c r="AA12" s="6">
        <v>2056542</v>
      </c>
    </row>
    <row r="13" spans="1:27" ht="12.75">
      <c r="A13" s="27" t="s">
        <v>40</v>
      </c>
      <c r="B13" s="33"/>
      <c r="C13" s="6">
        <v>20393216</v>
      </c>
      <c r="D13" s="6">
        <v>0</v>
      </c>
      <c r="E13" s="7">
        <v>7401291</v>
      </c>
      <c r="F13" s="8">
        <v>7401291</v>
      </c>
      <c r="G13" s="8">
        <v>0</v>
      </c>
      <c r="H13" s="8">
        <v>0</v>
      </c>
      <c r="I13" s="8">
        <v>261845</v>
      </c>
      <c r="J13" s="8">
        <v>261845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261845</v>
      </c>
      <c r="X13" s="8">
        <v>1292047</v>
      </c>
      <c r="Y13" s="8">
        <v>-1030202</v>
      </c>
      <c r="Z13" s="2">
        <v>-79.73</v>
      </c>
      <c r="AA13" s="6">
        <v>7401291</v>
      </c>
    </row>
    <row r="14" spans="1:27" ht="12.75">
      <c r="A14" s="27" t="s">
        <v>41</v>
      </c>
      <c r="B14" s="33"/>
      <c r="C14" s="6">
        <v>37408693</v>
      </c>
      <c r="D14" s="6">
        <v>0</v>
      </c>
      <c r="E14" s="7">
        <v>2847260</v>
      </c>
      <c r="F14" s="8">
        <v>2847260</v>
      </c>
      <c r="G14" s="8">
        <v>0</v>
      </c>
      <c r="H14" s="8">
        <v>0</v>
      </c>
      <c r="I14" s="8">
        <v>-743712</v>
      </c>
      <c r="J14" s="8">
        <v>-743712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-743712</v>
      </c>
      <c r="X14" s="8">
        <v>481856</v>
      </c>
      <c r="Y14" s="8">
        <v>-1225568</v>
      </c>
      <c r="Z14" s="2">
        <v>-254.34</v>
      </c>
      <c r="AA14" s="6">
        <v>2847260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500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744930891</v>
      </c>
      <c r="D19" s="6">
        <v>0</v>
      </c>
      <c r="E19" s="7">
        <v>743732895</v>
      </c>
      <c r="F19" s="8">
        <v>743732895</v>
      </c>
      <c r="G19" s="8">
        <v>0</v>
      </c>
      <c r="H19" s="8">
        <v>0</v>
      </c>
      <c r="I19" s="8">
        <v>3492660</v>
      </c>
      <c r="J19" s="8">
        <v>3492660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3492660</v>
      </c>
      <c r="X19" s="8">
        <v>371866448</v>
      </c>
      <c r="Y19" s="8">
        <v>-368373788</v>
      </c>
      <c r="Z19" s="2">
        <v>-99.06</v>
      </c>
      <c r="AA19" s="6">
        <v>743732895</v>
      </c>
    </row>
    <row r="20" spans="1:27" ht="12.75">
      <c r="A20" s="27" t="s">
        <v>47</v>
      </c>
      <c r="B20" s="33"/>
      <c r="C20" s="6">
        <v>74386026</v>
      </c>
      <c r="D20" s="6">
        <v>0</v>
      </c>
      <c r="E20" s="7">
        <v>458520683</v>
      </c>
      <c r="F20" s="30">
        <v>458520683</v>
      </c>
      <c r="G20" s="30">
        <v>0</v>
      </c>
      <c r="H20" s="30">
        <v>0</v>
      </c>
      <c r="I20" s="30">
        <v>3065792</v>
      </c>
      <c r="J20" s="30">
        <v>3065792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3065792</v>
      </c>
      <c r="X20" s="30">
        <v>38559571</v>
      </c>
      <c r="Y20" s="30">
        <v>-35493779</v>
      </c>
      <c r="Z20" s="31">
        <v>-92.05</v>
      </c>
      <c r="AA20" s="32">
        <v>458520683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1087451008</v>
      </c>
      <c r="D22" s="37">
        <f>SUM(D5:D21)</f>
        <v>0</v>
      </c>
      <c r="E22" s="38">
        <f t="shared" si="0"/>
        <v>1392627031</v>
      </c>
      <c r="F22" s="39">
        <f t="shared" si="0"/>
        <v>1392627031</v>
      </c>
      <c r="G22" s="39">
        <f t="shared" si="0"/>
        <v>0</v>
      </c>
      <c r="H22" s="39">
        <f t="shared" si="0"/>
        <v>0</v>
      </c>
      <c r="I22" s="39">
        <f t="shared" si="0"/>
        <v>12166599</v>
      </c>
      <c r="J22" s="39">
        <f t="shared" si="0"/>
        <v>12166599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12166599</v>
      </c>
      <c r="X22" s="39">
        <f t="shared" si="0"/>
        <v>446751778</v>
      </c>
      <c r="Y22" s="39">
        <f t="shared" si="0"/>
        <v>-434585179</v>
      </c>
      <c r="Z22" s="40">
        <f>+IF(X22&lt;&gt;0,+(Y22/X22)*100,0)</f>
        <v>-97.27665347982118</v>
      </c>
      <c r="AA22" s="37">
        <f>SUM(AA5:AA21)</f>
        <v>1392627031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622704193</v>
      </c>
      <c r="D25" s="6">
        <v>0</v>
      </c>
      <c r="E25" s="7">
        <v>646855683</v>
      </c>
      <c r="F25" s="8">
        <v>646855683</v>
      </c>
      <c r="G25" s="8">
        <v>0</v>
      </c>
      <c r="H25" s="8">
        <v>0</v>
      </c>
      <c r="I25" s="8">
        <v>46453404</v>
      </c>
      <c r="J25" s="8">
        <v>46453404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46453404</v>
      </c>
      <c r="X25" s="8">
        <v>166209042</v>
      </c>
      <c r="Y25" s="8">
        <v>-119755638</v>
      </c>
      <c r="Z25" s="2">
        <v>-72.05</v>
      </c>
      <c r="AA25" s="6">
        <v>646855683</v>
      </c>
    </row>
    <row r="26" spans="1:27" ht="12.75">
      <c r="A26" s="29" t="s">
        <v>52</v>
      </c>
      <c r="B26" s="28"/>
      <c r="C26" s="6">
        <v>14130149</v>
      </c>
      <c r="D26" s="6">
        <v>0</v>
      </c>
      <c r="E26" s="7">
        <v>15025841</v>
      </c>
      <c r="F26" s="8">
        <v>15025841</v>
      </c>
      <c r="G26" s="8">
        <v>0</v>
      </c>
      <c r="H26" s="8">
        <v>0</v>
      </c>
      <c r="I26" s="8">
        <v>7386353</v>
      </c>
      <c r="J26" s="8">
        <v>7386353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7386353</v>
      </c>
      <c r="X26" s="8">
        <v>3574682</v>
      </c>
      <c r="Y26" s="8">
        <v>3811671</v>
      </c>
      <c r="Z26" s="2">
        <v>106.63</v>
      </c>
      <c r="AA26" s="6">
        <v>15025841</v>
      </c>
    </row>
    <row r="27" spans="1:27" ht="12.75">
      <c r="A27" s="29" t="s">
        <v>53</v>
      </c>
      <c r="B27" s="28"/>
      <c r="C27" s="6">
        <v>162127101</v>
      </c>
      <c r="D27" s="6">
        <v>0</v>
      </c>
      <c r="E27" s="7">
        <v>137000000</v>
      </c>
      <c r="F27" s="8">
        <v>137000000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29077973</v>
      </c>
      <c r="Y27" s="8">
        <v>-29077973</v>
      </c>
      <c r="Z27" s="2">
        <v>-100</v>
      </c>
      <c r="AA27" s="6">
        <v>137000000</v>
      </c>
    </row>
    <row r="28" spans="1:27" ht="12.75">
      <c r="A28" s="29" t="s">
        <v>54</v>
      </c>
      <c r="B28" s="28"/>
      <c r="C28" s="6">
        <v>100034418</v>
      </c>
      <c r="D28" s="6">
        <v>0</v>
      </c>
      <c r="E28" s="7">
        <v>212025280</v>
      </c>
      <c r="F28" s="8">
        <v>212025280</v>
      </c>
      <c r="G28" s="8">
        <v>0</v>
      </c>
      <c r="H28" s="8">
        <v>0</v>
      </c>
      <c r="I28" s="8">
        <v>17354</v>
      </c>
      <c r="J28" s="8">
        <v>17354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17354</v>
      </c>
      <c r="X28" s="8"/>
      <c r="Y28" s="8">
        <v>17354</v>
      </c>
      <c r="Z28" s="2">
        <v>0</v>
      </c>
      <c r="AA28" s="6">
        <v>212025280</v>
      </c>
    </row>
    <row r="29" spans="1:27" ht="12.75">
      <c r="A29" s="29" t="s">
        <v>55</v>
      </c>
      <c r="B29" s="28"/>
      <c r="C29" s="6">
        <v>42186776</v>
      </c>
      <c r="D29" s="6">
        <v>0</v>
      </c>
      <c r="E29" s="7">
        <v>32485891</v>
      </c>
      <c r="F29" s="8">
        <v>32485891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-6092356</v>
      </c>
      <c r="Y29" s="8">
        <v>6092356</v>
      </c>
      <c r="Z29" s="2">
        <v>-100</v>
      </c>
      <c r="AA29" s="6">
        <v>32485891</v>
      </c>
    </row>
    <row r="30" spans="1:27" ht="12.75">
      <c r="A30" s="29" t="s">
        <v>56</v>
      </c>
      <c r="B30" s="28"/>
      <c r="C30" s="6">
        <v>89173581</v>
      </c>
      <c r="D30" s="6">
        <v>0</v>
      </c>
      <c r="E30" s="7">
        <v>70936644</v>
      </c>
      <c r="F30" s="8">
        <v>70936644</v>
      </c>
      <c r="G30" s="8">
        <v>0</v>
      </c>
      <c r="H30" s="8">
        <v>0</v>
      </c>
      <c r="I30" s="8">
        <v>7600</v>
      </c>
      <c r="J30" s="8">
        <v>7600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7600</v>
      </c>
      <c r="X30" s="8">
        <v>17855171</v>
      </c>
      <c r="Y30" s="8">
        <v>-17847571</v>
      </c>
      <c r="Z30" s="2">
        <v>-99.96</v>
      </c>
      <c r="AA30" s="6">
        <v>70936644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37733</v>
      </c>
      <c r="J31" s="8">
        <v>37733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37733</v>
      </c>
      <c r="X31" s="8"/>
      <c r="Y31" s="8">
        <v>37733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33177610</v>
      </c>
      <c r="D32" s="6">
        <v>0</v>
      </c>
      <c r="E32" s="7">
        <v>28041369</v>
      </c>
      <c r="F32" s="8">
        <v>28041369</v>
      </c>
      <c r="G32" s="8">
        <v>0</v>
      </c>
      <c r="H32" s="8">
        <v>0</v>
      </c>
      <c r="I32" s="8">
        <v>166795</v>
      </c>
      <c r="J32" s="8">
        <v>166795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166795</v>
      </c>
      <c r="X32" s="8">
        <v>5135382</v>
      </c>
      <c r="Y32" s="8">
        <v>-4968587</v>
      </c>
      <c r="Z32" s="2">
        <v>-96.75</v>
      </c>
      <c r="AA32" s="6">
        <v>28041369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352234176</v>
      </c>
      <c r="D34" s="6">
        <v>0</v>
      </c>
      <c r="E34" s="7">
        <v>219956322</v>
      </c>
      <c r="F34" s="8">
        <v>219956322</v>
      </c>
      <c r="G34" s="8">
        <v>0</v>
      </c>
      <c r="H34" s="8">
        <v>0</v>
      </c>
      <c r="I34" s="8">
        <v>23677171</v>
      </c>
      <c r="J34" s="8">
        <v>23677171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23677171</v>
      </c>
      <c r="X34" s="8">
        <v>26915994</v>
      </c>
      <c r="Y34" s="8">
        <v>-3238823</v>
      </c>
      <c r="Z34" s="2">
        <v>-12.03</v>
      </c>
      <c r="AA34" s="6">
        <v>219956322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1415768004</v>
      </c>
      <c r="D36" s="37">
        <f>SUM(D25:D35)</f>
        <v>0</v>
      </c>
      <c r="E36" s="38">
        <f t="shared" si="1"/>
        <v>1362327030</v>
      </c>
      <c r="F36" s="39">
        <f t="shared" si="1"/>
        <v>1362327030</v>
      </c>
      <c r="G36" s="39">
        <f t="shared" si="1"/>
        <v>0</v>
      </c>
      <c r="H36" s="39">
        <f t="shared" si="1"/>
        <v>0</v>
      </c>
      <c r="I36" s="39">
        <f t="shared" si="1"/>
        <v>77746410</v>
      </c>
      <c r="J36" s="39">
        <f t="shared" si="1"/>
        <v>77746410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77746410</v>
      </c>
      <c r="X36" s="39">
        <f t="shared" si="1"/>
        <v>242675888</v>
      </c>
      <c r="Y36" s="39">
        <f t="shared" si="1"/>
        <v>-164929478</v>
      </c>
      <c r="Z36" s="40">
        <f>+IF(X36&lt;&gt;0,+(Y36/X36)*100,0)</f>
        <v>-67.96286164202682</v>
      </c>
      <c r="AA36" s="37">
        <f>SUM(AA25:AA35)</f>
        <v>1362327030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-328316996</v>
      </c>
      <c r="D38" s="50">
        <f>+D22-D36</f>
        <v>0</v>
      </c>
      <c r="E38" s="51">
        <f t="shared" si="2"/>
        <v>30300001</v>
      </c>
      <c r="F38" s="52">
        <f t="shared" si="2"/>
        <v>30300001</v>
      </c>
      <c r="G38" s="52">
        <f t="shared" si="2"/>
        <v>0</v>
      </c>
      <c r="H38" s="52">
        <f t="shared" si="2"/>
        <v>0</v>
      </c>
      <c r="I38" s="52">
        <f t="shared" si="2"/>
        <v>-65579811</v>
      </c>
      <c r="J38" s="52">
        <f t="shared" si="2"/>
        <v>-65579811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-65579811</v>
      </c>
      <c r="X38" s="52">
        <f>IF(F22=F36,0,X22-X36)</f>
        <v>204075890</v>
      </c>
      <c r="Y38" s="52">
        <f t="shared" si="2"/>
        <v>-269655701</v>
      </c>
      <c r="Z38" s="53">
        <f>+IF(X38&lt;&gt;0,+(Y38/X38)*100,0)</f>
        <v>-132.13501163709245</v>
      </c>
      <c r="AA38" s="50">
        <f>+AA22-AA36</f>
        <v>30300001</v>
      </c>
    </row>
    <row r="39" spans="1:27" ht="12.75">
      <c r="A39" s="27" t="s">
        <v>64</v>
      </c>
      <c r="B39" s="33"/>
      <c r="C39" s="6">
        <v>618487970</v>
      </c>
      <c r="D39" s="6">
        <v>0</v>
      </c>
      <c r="E39" s="7">
        <v>479632547</v>
      </c>
      <c r="F39" s="8">
        <v>479632547</v>
      </c>
      <c r="G39" s="8">
        <v>0</v>
      </c>
      <c r="H39" s="8">
        <v>0</v>
      </c>
      <c r="I39" s="8">
        <v>18831798</v>
      </c>
      <c r="J39" s="8">
        <v>18831798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18831798</v>
      </c>
      <c r="X39" s="8">
        <v>239816274</v>
      </c>
      <c r="Y39" s="8">
        <v>-220984476</v>
      </c>
      <c r="Z39" s="2">
        <v>-92.15</v>
      </c>
      <c r="AA39" s="6">
        <v>479632547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290170974</v>
      </c>
      <c r="D42" s="59">
        <f>SUM(D38:D41)</f>
        <v>0</v>
      </c>
      <c r="E42" s="60">
        <f t="shared" si="3"/>
        <v>509932548</v>
      </c>
      <c r="F42" s="61">
        <f t="shared" si="3"/>
        <v>509932548</v>
      </c>
      <c r="G42" s="61">
        <f t="shared" si="3"/>
        <v>0</v>
      </c>
      <c r="H42" s="61">
        <f t="shared" si="3"/>
        <v>0</v>
      </c>
      <c r="I42" s="61">
        <f t="shared" si="3"/>
        <v>-46748013</v>
      </c>
      <c r="J42" s="61">
        <f t="shared" si="3"/>
        <v>-46748013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-46748013</v>
      </c>
      <c r="X42" s="61">
        <f t="shared" si="3"/>
        <v>443892164</v>
      </c>
      <c r="Y42" s="61">
        <f t="shared" si="3"/>
        <v>-490640177</v>
      </c>
      <c r="Z42" s="62">
        <f>+IF(X42&lt;&gt;0,+(Y42/X42)*100,0)</f>
        <v>-110.53138955613552</v>
      </c>
      <c r="AA42" s="59">
        <f>SUM(AA38:AA41)</f>
        <v>509932548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290170974</v>
      </c>
      <c r="D44" s="67">
        <f>+D42-D43</f>
        <v>0</v>
      </c>
      <c r="E44" s="68">
        <f t="shared" si="4"/>
        <v>509932548</v>
      </c>
      <c r="F44" s="69">
        <f t="shared" si="4"/>
        <v>509932548</v>
      </c>
      <c r="G44" s="69">
        <f t="shared" si="4"/>
        <v>0</v>
      </c>
      <c r="H44" s="69">
        <f t="shared" si="4"/>
        <v>0</v>
      </c>
      <c r="I44" s="69">
        <f t="shared" si="4"/>
        <v>-46748013</v>
      </c>
      <c r="J44" s="69">
        <f t="shared" si="4"/>
        <v>-46748013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-46748013</v>
      </c>
      <c r="X44" s="69">
        <f t="shared" si="4"/>
        <v>443892164</v>
      </c>
      <c r="Y44" s="69">
        <f t="shared" si="4"/>
        <v>-490640177</v>
      </c>
      <c r="Z44" s="70">
        <f>+IF(X44&lt;&gt;0,+(Y44/X44)*100,0)</f>
        <v>-110.53138955613552</v>
      </c>
      <c r="AA44" s="67">
        <f>+AA42-AA43</f>
        <v>509932548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290170974</v>
      </c>
      <c r="D46" s="59">
        <f>SUM(D44:D45)</f>
        <v>0</v>
      </c>
      <c r="E46" s="60">
        <f t="shared" si="5"/>
        <v>509932548</v>
      </c>
      <c r="F46" s="61">
        <f t="shared" si="5"/>
        <v>509932548</v>
      </c>
      <c r="G46" s="61">
        <f t="shared" si="5"/>
        <v>0</v>
      </c>
      <c r="H46" s="61">
        <f t="shared" si="5"/>
        <v>0</v>
      </c>
      <c r="I46" s="61">
        <f t="shared" si="5"/>
        <v>-46748013</v>
      </c>
      <c r="J46" s="61">
        <f t="shared" si="5"/>
        <v>-46748013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-46748013</v>
      </c>
      <c r="X46" s="61">
        <f t="shared" si="5"/>
        <v>443892164</v>
      </c>
      <c r="Y46" s="61">
        <f t="shared" si="5"/>
        <v>-490640177</v>
      </c>
      <c r="Z46" s="62">
        <f>+IF(X46&lt;&gt;0,+(Y46/X46)*100,0)</f>
        <v>-110.53138955613552</v>
      </c>
      <c r="AA46" s="59">
        <f>SUM(AA44:AA45)</f>
        <v>509932548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290170974</v>
      </c>
      <c r="D48" s="75">
        <f>SUM(D46:D47)</f>
        <v>0</v>
      </c>
      <c r="E48" s="76">
        <f t="shared" si="6"/>
        <v>509932548</v>
      </c>
      <c r="F48" s="77">
        <f t="shared" si="6"/>
        <v>509932548</v>
      </c>
      <c r="G48" s="77">
        <f t="shared" si="6"/>
        <v>0</v>
      </c>
      <c r="H48" s="78">
        <f t="shared" si="6"/>
        <v>0</v>
      </c>
      <c r="I48" s="78">
        <f t="shared" si="6"/>
        <v>-46748013</v>
      </c>
      <c r="J48" s="78">
        <f t="shared" si="6"/>
        <v>-46748013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-46748013</v>
      </c>
      <c r="X48" s="78">
        <f t="shared" si="6"/>
        <v>443892164</v>
      </c>
      <c r="Y48" s="78">
        <f t="shared" si="6"/>
        <v>-490640177</v>
      </c>
      <c r="Z48" s="79">
        <f>+IF(X48&lt;&gt;0,+(Y48/X48)*100,0)</f>
        <v>-110.53138955613552</v>
      </c>
      <c r="AA48" s="80">
        <f>SUM(AA46:AA47)</f>
        <v>509932548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28927741</v>
      </c>
      <c r="F5" s="8">
        <v>28927741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7257945</v>
      </c>
      <c r="Y5" s="8">
        <v>-7257945</v>
      </c>
      <c r="Z5" s="2">
        <v>-100</v>
      </c>
      <c r="AA5" s="6">
        <v>28927741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975000</v>
      </c>
      <c r="F6" s="8">
        <v>975000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245454</v>
      </c>
      <c r="Y6" s="8">
        <v>-245454</v>
      </c>
      <c r="Z6" s="2">
        <v>-100</v>
      </c>
      <c r="AA6" s="6">
        <v>975000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111003898</v>
      </c>
      <c r="F7" s="8">
        <v>111003898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40310883</v>
      </c>
      <c r="Y7" s="8">
        <v>-40310883</v>
      </c>
      <c r="Z7" s="2">
        <v>-100</v>
      </c>
      <c r="AA7" s="6">
        <v>111003898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18754232</v>
      </c>
      <c r="F10" s="30">
        <v>18754232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5185041</v>
      </c>
      <c r="Y10" s="30">
        <v>-5185041</v>
      </c>
      <c r="Z10" s="31">
        <v>-100</v>
      </c>
      <c r="AA10" s="32">
        <v>18754232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11403000</v>
      </c>
      <c r="F11" s="8">
        <v>11403000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4210635</v>
      </c>
      <c r="Y11" s="8">
        <v>-4210635</v>
      </c>
      <c r="Z11" s="2">
        <v>-100</v>
      </c>
      <c r="AA11" s="6">
        <v>11403000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3987847</v>
      </c>
      <c r="F12" s="8">
        <v>3987847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3987847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108500</v>
      </c>
      <c r="F13" s="8">
        <v>108500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27273</v>
      </c>
      <c r="Y13" s="8">
        <v>-27273</v>
      </c>
      <c r="Z13" s="2">
        <v>-100</v>
      </c>
      <c r="AA13" s="6">
        <v>108500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8570285</v>
      </c>
      <c r="F14" s="8">
        <v>8570285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1909092</v>
      </c>
      <c r="Y14" s="8">
        <v>-1909092</v>
      </c>
      <c r="Z14" s="2">
        <v>-100</v>
      </c>
      <c r="AA14" s="6">
        <v>8570285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657030</v>
      </c>
      <c r="F16" s="8">
        <v>657030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20454</v>
      </c>
      <c r="Y16" s="8">
        <v>-20454</v>
      </c>
      <c r="Z16" s="2">
        <v>-100</v>
      </c>
      <c r="AA16" s="6">
        <v>657030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2739310</v>
      </c>
      <c r="F17" s="8">
        <v>2739310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741546</v>
      </c>
      <c r="Y17" s="8">
        <v>-741546</v>
      </c>
      <c r="Z17" s="2">
        <v>-100</v>
      </c>
      <c r="AA17" s="6">
        <v>2739310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52378577</v>
      </c>
      <c r="F19" s="8">
        <v>52378577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12513819</v>
      </c>
      <c r="Y19" s="8">
        <v>-12513819</v>
      </c>
      <c r="Z19" s="2">
        <v>-100</v>
      </c>
      <c r="AA19" s="6">
        <v>52378577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10664213</v>
      </c>
      <c r="F20" s="30">
        <v>10664213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625185</v>
      </c>
      <c r="Y20" s="30">
        <v>-625185</v>
      </c>
      <c r="Z20" s="31">
        <v>-100</v>
      </c>
      <c r="AA20" s="32">
        <v>10664213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2324000</v>
      </c>
      <c r="F21" s="8">
        <v>2324000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2324000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252493633</v>
      </c>
      <c r="F22" s="39">
        <f t="shared" si="0"/>
        <v>252493633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0</v>
      </c>
      <c r="X22" s="39">
        <f t="shared" si="0"/>
        <v>73047327</v>
      </c>
      <c r="Y22" s="39">
        <f t="shared" si="0"/>
        <v>-73047327</v>
      </c>
      <c r="Z22" s="40">
        <f>+IF(X22&lt;&gt;0,+(Y22/X22)*100,0)</f>
        <v>-100</v>
      </c>
      <c r="AA22" s="37">
        <f>SUM(AA5:AA21)</f>
        <v>252493633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70655433</v>
      </c>
      <c r="F25" s="8">
        <v>70655433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18675246</v>
      </c>
      <c r="Y25" s="8">
        <v>-18675246</v>
      </c>
      <c r="Z25" s="2">
        <v>-100</v>
      </c>
      <c r="AA25" s="6">
        <v>70655433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8343000</v>
      </c>
      <c r="F26" s="8">
        <v>8343000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2275413</v>
      </c>
      <c r="Y26" s="8">
        <v>-2275413</v>
      </c>
      <c r="Z26" s="2">
        <v>-100</v>
      </c>
      <c r="AA26" s="6">
        <v>8343000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8623944</v>
      </c>
      <c r="F27" s="8">
        <v>8623944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2959284</v>
      </c>
      <c r="Y27" s="8">
        <v>-2959284</v>
      </c>
      <c r="Z27" s="2">
        <v>-100</v>
      </c>
      <c r="AA27" s="6">
        <v>8623944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62644824</v>
      </c>
      <c r="F28" s="8">
        <v>62644824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17084796</v>
      </c>
      <c r="Y28" s="8">
        <v>-17084796</v>
      </c>
      <c r="Z28" s="2">
        <v>-100</v>
      </c>
      <c r="AA28" s="6">
        <v>62644824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2442513</v>
      </c>
      <c r="F29" s="8">
        <v>2442513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666141</v>
      </c>
      <c r="Y29" s="8">
        <v>-666141</v>
      </c>
      <c r="Z29" s="2">
        <v>-100</v>
      </c>
      <c r="AA29" s="6">
        <v>2442513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73200000</v>
      </c>
      <c r="F30" s="8">
        <v>73200000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19963635</v>
      </c>
      <c r="Y30" s="8">
        <v>-19963635</v>
      </c>
      <c r="Z30" s="2">
        <v>-100</v>
      </c>
      <c r="AA30" s="6">
        <v>73200000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3941616</v>
      </c>
      <c r="F31" s="8">
        <v>3941616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1074429</v>
      </c>
      <c r="Y31" s="8">
        <v>-1074429</v>
      </c>
      <c r="Z31" s="2">
        <v>-100</v>
      </c>
      <c r="AA31" s="6">
        <v>3941616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5726295</v>
      </c>
      <c r="F32" s="8">
        <v>5726295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436365</v>
      </c>
      <c r="Y32" s="8">
        <v>-436365</v>
      </c>
      <c r="Z32" s="2">
        <v>-100</v>
      </c>
      <c r="AA32" s="6">
        <v>5726295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2225223</v>
      </c>
      <c r="F33" s="8">
        <v>2225223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2225223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41381040</v>
      </c>
      <c r="F34" s="8">
        <v>41381040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11285853</v>
      </c>
      <c r="Y34" s="8">
        <v>-11285853</v>
      </c>
      <c r="Z34" s="2">
        <v>-100</v>
      </c>
      <c r="AA34" s="6">
        <v>41381040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279183888</v>
      </c>
      <c r="F36" s="39">
        <f t="shared" si="1"/>
        <v>279183888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0</v>
      </c>
      <c r="X36" s="39">
        <f t="shared" si="1"/>
        <v>74421162</v>
      </c>
      <c r="Y36" s="39">
        <f t="shared" si="1"/>
        <v>-74421162</v>
      </c>
      <c r="Z36" s="40">
        <f>+IF(X36&lt;&gt;0,+(Y36/X36)*100,0)</f>
        <v>-100</v>
      </c>
      <c r="AA36" s="37">
        <f>SUM(AA25:AA35)</f>
        <v>279183888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-26690255</v>
      </c>
      <c r="F38" s="52">
        <f t="shared" si="2"/>
        <v>-26690255</v>
      </c>
      <c r="G38" s="52">
        <f t="shared" si="2"/>
        <v>0</v>
      </c>
      <c r="H38" s="52">
        <f t="shared" si="2"/>
        <v>0</v>
      </c>
      <c r="I38" s="52">
        <f t="shared" si="2"/>
        <v>0</v>
      </c>
      <c r="J38" s="52">
        <f t="shared" si="2"/>
        <v>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0</v>
      </c>
      <c r="X38" s="52">
        <f>IF(F22=F36,0,X22-X36)</f>
        <v>-1373835</v>
      </c>
      <c r="Y38" s="52">
        <f t="shared" si="2"/>
        <v>1373835</v>
      </c>
      <c r="Z38" s="53">
        <f>+IF(X38&lt;&gt;0,+(Y38/X38)*100,0)</f>
        <v>-100</v>
      </c>
      <c r="AA38" s="50">
        <f>+AA22-AA36</f>
        <v>-26690255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15369000</v>
      </c>
      <c r="F39" s="8">
        <v>15369000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6857521</v>
      </c>
      <c r="Y39" s="8">
        <v>-6857521</v>
      </c>
      <c r="Z39" s="2">
        <v>-100</v>
      </c>
      <c r="AA39" s="6">
        <v>15369000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-11321255</v>
      </c>
      <c r="F42" s="61">
        <f t="shared" si="3"/>
        <v>-11321255</v>
      </c>
      <c r="G42" s="61">
        <f t="shared" si="3"/>
        <v>0</v>
      </c>
      <c r="H42" s="61">
        <f t="shared" si="3"/>
        <v>0</v>
      </c>
      <c r="I42" s="61">
        <f t="shared" si="3"/>
        <v>0</v>
      </c>
      <c r="J42" s="61">
        <f t="shared" si="3"/>
        <v>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0</v>
      </c>
      <c r="X42" s="61">
        <f t="shared" si="3"/>
        <v>5483686</v>
      </c>
      <c r="Y42" s="61">
        <f t="shared" si="3"/>
        <v>-5483686</v>
      </c>
      <c r="Z42" s="62">
        <f>+IF(X42&lt;&gt;0,+(Y42/X42)*100,0)</f>
        <v>-100</v>
      </c>
      <c r="AA42" s="59">
        <f>SUM(AA38:AA41)</f>
        <v>-11321255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-11321255</v>
      </c>
      <c r="F44" s="69">
        <f t="shared" si="4"/>
        <v>-11321255</v>
      </c>
      <c r="G44" s="69">
        <f t="shared" si="4"/>
        <v>0</v>
      </c>
      <c r="H44" s="69">
        <f t="shared" si="4"/>
        <v>0</v>
      </c>
      <c r="I44" s="69">
        <f t="shared" si="4"/>
        <v>0</v>
      </c>
      <c r="J44" s="69">
        <f t="shared" si="4"/>
        <v>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0</v>
      </c>
      <c r="X44" s="69">
        <f t="shared" si="4"/>
        <v>5483686</v>
      </c>
      <c r="Y44" s="69">
        <f t="shared" si="4"/>
        <v>-5483686</v>
      </c>
      <c r="Z44" s="70">
        <f>+IF(X44&lt;&gt;0,+(Y44/X44)*100,0)</f>
        <v>-100</v>
      </c>
      <c r="AA44" s="67">
        <f>+AA42-AA43</f>
        <v>-11321255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-11321255</v>
      </c>
      <c r="F46" s="61">
        <f t="shared" si="5"/>
        <v>-11321255</v>
      </c>
      <c r="G46" s="61">
        <f t="shared" si="5"/>
        <v>0</v>
      </c>
      <c r="H46" s="61">
        <f t="shared" si="5"/>
        <v>0</v>
      </c>
      <c r="I46" s="61">
        <f t="shared" si="5"/>
        <v>0</v>
      </c>
      <c r="J46" s="61">
        <f t="shared" si="5"/>
        <v>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0</v>
      </c>
      <c r="X46" s="61">
        <f t="shared" si="5"/>
        <v>5483686</v>
      </c>
      <c r="Y46" s="61">
        <f t="shared" si="5"/>
        <v>-5483686</v>
      </c>
      <c r="Z46" s="62">
        <f>+IF(X46&lt;&gt;0,+(Y46/X46)*100,0)</f>
        <v>-100</v>
      </c>
      <c r="AA46" s="59">
        <f>SUM(AA44:AA45)</f>
        <v>-11321255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-11321255</v>
      </c>
      <c r="F48" s="77">
        <f t="shared" si="6"/>
        <v>-11321255</v>
      </c>
      <c r="G48" s="77">
        <f t="shared" si="6"/>
        <v>0</v>
      </c>
      <c r="H48" s="78">
        <f t="shared" si="6"/>
        <v>0</v>
      </c>
      <c r="I48" s="78">
        <f t="shared" si="6"/>
        <v>0</v>
      </c>
      <c r="J48" s="78">
        <f t="shared" si="6"/>
        <v>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0</v>
      </c>
      <c r="X48" s="78">
        <f t="shared" si="6"/>
        <v>5483686</v>
      </c>
      <c r="Y48" s="78">
        <f t="shared" si="6"/>
        <v>-5483686</v>
      </c>
      <c r="Z48" s="79">
        <f>+IF(X48&lt;&gt;0,+(Y48/X48)*100,0)</f>
        <v>-100</v>
      </c>
      <c r="AA48" s="80">
        <f>SUM(AA46:AA47)</f>
        <v>-11321255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3308521</v>
      </c>
      <c r="D5" s="6">
        <v>0</v>
      </c>
      <c r="E5" s="7">
        <v>3609000</v>
      </c>
      <c r="F5" s="8">
        <v>3609000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902250</v>
      </c>
      <c r="Y5" s="8">
        <v>-902250</v>
      </c>
      <c r="Z5" s="2">
        <v>-100</v>
      </c>
      <c r="AA5" s="6">
        <v>3609000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691921</v>
      </c>
      <c r="F10" s="30">
        <v>691921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173001</v>
      </c>
      <c r="Y10" s="30">
        <v>-173001</v>
      </c>
      <c r="Z10" s="31">
        <v>-100</v>
      </c>
      <c r="AA10" s="32">
        <v>691921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5488900</v>
      </c>
      <c r="F11" s="8">
        <v>5488900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5488900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747000</v>
      </c>
      <c r="F12" s="8">
        <v>747000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186750</v>
      </c>
      <c r="Y12" s="8">
        <v>-186750</v>
      </c>
      <c r="Z12" s="2">
        <v>-100</v>
      </c>
      <c r="AA12" s="6">
        <v>747000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309000</v>
      </c>
      <c r="F13" s="8">
        <v>309000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77250</v>
      </c>
      <c r="Y13" s="8">
        <v>-77250</v>
      </c>
      <c r="Z13" s="2">
        <v>-100</v>
      </c>
      <c r="AA13" s="6">
        <v>309000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321000</v>
      </c>
      <c r="F16" s="8">
        <v>321000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80250</v>
      </c>
      <c r="Y16" s="8">
        <v>-80250</v>
      </c>
      <c r="Z16" s="2">
        <v>-100</v>
      </c>
      <c r="AA16" s="6">
        <v>321000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964000</v>
      </c>
      <c r="F17" s="8">
        <v>964000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240999</v>
      </c>
      <c r="Y17" s="8">
        <v>-240999</v>
      </c>
      <c r="Z17" s="2">
        <v>-100</v>
      </c>
      <c r="AA17" s="6">
        <v>964000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450000</v>
      </c>
      <c r="F18" s="8">
        <v>450000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112500</v>
      </c>
      <c r="Y18" s="8">
        <v>-112500</v>
      </c>
      <c r="Z18" s="2">
        <v>-100</v>
      </c>
      <c r="AA18" s="6">
        <v>450000</v>
      </c>
    </row>
    <row r="19" spans="1:27" ht="12.75">
      <c r="A19" s="27" t="s">
        <v>46</v>
      </c>
      <c r="B19" s="33"/>
      <c r="C19" s="6">
        <v>171951852</v>
      </c>
      <c r="D19" s="6">
        <v>0</v>
      </c>
      <c r="E19" s="7">
        <v>166235000</v>
      </c>
      <c r="F19" s="8">
        <v>166235000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56509000</v>
      </c>
      <c r="Y19" s="8">
        <v>-56509000</v>
      </c>
      <c r="Z19" s="2">
        <v>-100</v>
      </c>
      <c r="AA19" s="6">
        <v>166235000</v>
      </c>
    </row>
    <row r="20" spans="1:27" ht="12.75">
      <c r="A20" s="27" t="s">
        <v>47</v>
      </c>
      <c r="B20" s="33"/>
      <c r="C20" s="6">
        <v>976485</v>
      </c>
      <c r="D20" s="6">
        <v>0</v>
      </c>
      <c r="E20" s="7">
        <v>3783188</v>
      </c>
      <c r="F20" s="30">
        <v>3783188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11916999</v>
      </c>
      <c r="Y20" s="30">
        <v>-11916999</v>
      </c>
      <c r="Z20" s="31">
        <v>-100</v>
      </c>
      <c r="AA20" s="32">
        <v>3783188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176236858</v>
      </c>
      <c r="D22" s="37">
        <f>SUM(D5:D21)</f>
        <v>0</v>
      </c>
      <c r="E22" s="38">
        <f t="shared" si="0"/>
        <v>182599009</v>
      </c>
      <c r="F22" s="39">
        <f t="shared" si="0"/>
        <v>182599009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0</v>
      </c>
      <c r="X22" s="39">
        <f t="shared" si="0"/>
        <v>70198999</v>
      </c>
      <c r="Y22" s="39">
        <f t="shared" si="0"/>
        <v>-70198999</v>
      </c>
      <c r="Z22" s="40">
        <f>+IF(X22&lt;&gt;0,+(Y22/X22)*100,0)</f>
        <v>-100</v>
      </c>
      <c r="AA22" s="37">
        <f>SUM(AA5:AA21)</f>
        <v>182599009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93527585</v>
      </c>
      <c r="D25" s="6">
        <v>0</v>
      </c>
      <c r="E25" s="7">
        <v>103388000</v>
      </c>
      <c r="F25" s="8">
        <v>103388000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25846995</v>
      </c>
      <c r="Y25" s="8">
        <v>-25846995</v>
      </c>
      <c r="Z25" s="2">
        <v>-100</v>
      </c>
      <c r="AA25" s="6">
        <v>103388000</v>
      </c>
    </row>
    <row r="26" spans="1:27" ht="12.75">
      <c r="A26" s="29" t="s">
        <v>52</v>
      </c>
      <c r="B26" s="28"/>
      <c r="C26" s="6">
        <v>13799582</v>
      </c>
      <c r="D26" s="6">
        <v>0</v>
      </c>
      <c r="E26" s="7">
        <v>14464000</v>
      </c>
      <c r="F26" s="8">
        <v>14464000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3615963</v>
      </c>
      <c r="Y26" s="8">
        <v>-3615963</v>
      </c>
      <c r="Z26" s="2">
        <v>-100</v>
      </c>
      <c r="AA26" s="6">
        <v>14464000</v>
      </c>
    </row>
    <row r="27" spans="1:27" ht="12.75">
      <c r="A27" s="29" t="s">
        <v>53</v>
      </c>
      <c r="B27" s="28"/>
      <c r="C27" s="6">
        <v>753283</v>
      </c>
      <c r="D27" s="6">
        <v>0</v>
      </c>
      <c r="E27" s="7">
        <v>1809000</v>
      </c>
      <c r="F27" s="8">
        <v>1809000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452307</v>
      </c>
      <c r="Y27" s="8">
        <v>-452307</v>
      </c>
      <c r="Z27" s="2">
        <v>-100</v>
      </c>
      <c r="AA27" s="6">
        <v>1809000</v>
      </c>
    </row>
    <row r="28" spans="1:27" ht="12.75">
      <c r="A28" s="29" t="s">
        <v>54</v>
      </c>
      <c r="B28" s="28"/>
      <c r="C28" s="6">
        <v>30814801</v>
      </c>
      <c r="D28" s="6">
        <v>0</v>
      </c>
      <c r="E28" s="7">
        <v>30070000</v>
      </c>
      <c r="F28" s="8">
        <v>30070000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30070377</v>
      </c>
      <c r="Y28" s="8">
        <v>-30070377</v>
      </c>
      <c r="Z28" s="2">
        <v>-100</v>
      </c>
      <c r="AA28" s="6">
        <v>30070000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38000</v>
      </c>
      <c r="F29" s="8">
        <v>38000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9501</v>
      </c>
      <c r="Y29" s="8">
        <v>-9501</v>
      </c>
      <c r="Z29" s="2">
        <v>-100</v>
      </c>
      <c r="AA29" s="6">
        <v>38000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1056000</v>
      </c>
      <c r="F32" s="8">
        <v>1056000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263688</v>
      </c>
      <c r="Y32" s="8">
        <v>-263688</v>
      </c>
      <c r="Z32" s="2">
        <v>-100</v>
      </c>
      <c r="AA32" s="6">
        <v>1056000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4080000</v>
      </c>
      <c r="F33" s="8">
        <v>4080000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1020000</v>
      </c>
      <c r="Y33" s="8">
        <v>-1020000</v>
      </c>
      <c r="Z33" s="2">
        <v>-100</v>
      </c>
      <c r="AA33" s="6">
        <v>4080000</v>
      </c>
    </row>
    <row r="34" spans="1:27" ht="12.75">
      <c r="A34" s="29" t="s">
        <v>60</v>
      </c>
      <c r="B34" s="28"/>
      <c r="C34" s="6">
        <v>46093974</v>
      </c>
      <c r="D34" s="6">
        <v>0</v>
      </c>
      <c r="E34" s="7">
        <v>99469644</v>
      </c>
      <c r="F34" s="8">
        <v>99469644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24491412</v>
      </c>
      <c r="Y34" s="8">
        <v>-24491412</v>
      </c>
      <c r="Z34" s="2">
        <v>-100</v>
      </c>
      <c r="AA34" s="6">
        <v>99469644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3</v>
      </c>
      <c r="Y35" s="8">
        <v>-3</v>
      </c>
      <c r="Z35" s="2">
        <v>-100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184989225</v>
      </c>
      <c r="D36" s="37">
        <f>SUM(D25:D35)</f>
        <v>0</v>
      </c>
      <c r="E36" s="38">
        <f t="shared" si="1"/>
        <v>254374644</v>
      </c>
      <c r="F36" s="39">
        <f t="shared" si="1"/>
        <v>254374644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0</v>
      </c>
      <c r="X36" s="39">
        <f t="shared" si="1"/>
        <v>85770246</v>
      </c>
      <c r="Y36" s="39">
        <f t="shared" si="1"/>
        <v>-85770246</v>
      </c>
      <c r="Z36" s="40">
        <f>+IF(X36&lt;&gt;0,+(Y36/X36)*100,0)</f>
        <v>-100</v>
      </c>
      <c r="AA36" s="37">
        <f>SUM(AA25:AA35)</f>
        <v>254374644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-8752367</v>
      </c>
      <c r="D38" s="50">
        <f>+D22-D36</f>
        <v>0</v>
      </c>
      <c r="E38" s="51">
        <f t="shared" si="2"/>
        <v>-71775635</v>
      </c>
      <c r="F38" s="52">
        <f t="shared" si="2"/>
        <v>-71775635</v>
      </c>
      <c r="G38" s="52">
        <f t="shared" si="2"/>
        <v>0</v>
      </c>
      <c r="H38" s="52">
        <f t="shared" si="2"/>
        <v>0</v>
      </c>
      <c r="I38" s="52">
        <f t="shared" si="2"/>
        <v>0</v>
      </c>
      <c r="J38" s="52">
        <f t="shared" si="2"/>
        <v>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0</v>
      </c>
      <c r="X38" s="52">
        <f>IF(F22=F36,0,X22-X36)</f>
        <v>-15571247</v>
      </c>
      <c r="Y38" s="52">
        <f t="shared" si="2"/>
        <v>15571247</v>
      </c>
      <c r="Z38" s="53">
        <f>+IF(X38&lt;&gt;0,+(Y38/X38)*100,0)</f>
        <v>-100</v>
      </c>
      <c r="AA38" s="50">
        <f>+AA22-AA36</f>
        <v>-71775635</v>
      </c>
    </row>
    <row r="39" spans="1:27" ht="12.75">
      <c r="A39" s="27" t="s">
        <v>64</v>
      </c>
      <c r="B39" s="33"/>
      <c r="C39" s="6">
        <v>43362000</v>
      </c>
      <c r="D39" s="6">
        <v>0</v>
      </c>
      <c r="E39" s="7">
        <v>39895000</v>
      </c>
      <c r="F39" s="8">
        <v>39895000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39895000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34609633</v>
      </c>
      <c r="D42" s="59">
        <f>SUM(D38:D41)</f>
        <v>0</v>
      </c>
      <c r="E42" s="60">
        <f t="shared" si="3"/>
        <v>-31880635</v>
      </c>
      <c r="F42" s="61">
        <f t="shared" si="3"/>
        <v>-31880635</v>
      </c>
      <c r="G42" s="61">
        <f t="shared" si="3"/>
        <v>0</v>
      </c>
      <c r="H42" s="61">
        <f t="shared" si="3"/>
        <v>0</v>
      </c>
      <c r="I42" s="61">
        <f t="shared" si="3"/>
        <v>0</v>
      </c>
      <c r="J42" s="61">
        <f t="shared" si="3"/>
        <v>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0</v>
      </c>
      <c r="X42" s="61">
        <f t="shared" si="3"/>
        <v>-15571247</v>
      </c>
      <c r="Y42" s="61">
        <f t="shared" si="3"/>
        <v>15571247</v>
      </c>
      <c r="Z42" s="62">
        <f>+IF(X42&lt;&gt;0,+(Y42/X42)*100,0)</f>
        <v>-100</v>
      </c>
      <c r="AA42" s="59">
        <f>SUM(AA38:AA41)</f>
        <v>-31880635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34609633</v>
      </c>
      <c r="D44" s="67">
        <f>+D42-D43</f>
        <v>0</v>
      </c>
      <c r="E44" s="68">
        <f t="shared" si="4"/>
        <v>-31880635</v>
      </c>
      <c r="F44" s="69">
        <f t="shared" si="4"/>
        <v>-31880635</v>
      </c>
      <c r="G44" s="69">
        <f t="shared" si="4"/>
        <v>0</v>
      </c>
      <c r="H44" s="69">
        <f t="shared" si="4"/>
        <v>0</v>
      </c>
      <c r="I44" s="69">
        <f t="shared" si="4"/>
        <v>0</v>
      </c>
      <c r="J44" s="69">
        <f t="shared" si="4"/>
        <v>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0</v>
      </c>
      <c r="X44" s="69">
        <f t="shared" si="4"/>
        <v>-15571247</v>
      </c>
      <c r="Y44" s="69">
        <f t="shared" si="4"/>
        <v>15571247</v>
      </c>
      <c r="Z44" s="70">
        <f>+IF(X44&lt;&gt;0,+(Y44/X44)*100,0)</f>
        <v>-100</v>
      </c>
      <c r="AA44" s="67">
        <f>+AA42-AA43</f>
        <v>-31880635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34609633</v>
      </c>
      <c r="D46" s="59">
        <f>SUM(D44:D45)</f>
        <v>0</v>
      </c>
      <c r="E46" s="60">
        <f t="shared" si="5"/>
        <v>-31880635</v>
      </c>
      <c r="F46" s="61">
        <f t="shared" si="5"/>
        <v>-31880635</v>
      </c>
      <c r="G46" s="61">
        <f t="shared" si="5"/>
        <v>0</v>
      </c>
      <c r="H46" s="61">
        <f t="shared" si="5"/>
        <v>0</v>
      </c>
      <c r="I46" s="61">
        <f t="shared" si="5"/>
        <v>0</v>
      </c>
      <c r="J46" s="61">
        <f t="shared" si="5"/>
        <v>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0</v>
      </c>
      <c r="X46" s="61">
        <f t="shared" si="5"/>
        <v>-15571247</v>
      </c>
      <c r="Y46" s="61">
        <f t="shared" si="5"/>
        <v>15571247</v>
      </c>
      <c r="Z46" s="62">
        <f>+IF(X46&lt;&gt;0,+(Y46/X46)*100,0)</f>
        <v>-100</v>
      </c>
      <c r="AA46" s="59">
        <f>SUM(AA44:AA45)</f>
        <v>-31880635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34609633</v>
      </c>
      <c r="D48" s="75">
        <f>SUM(D46:D47)</f>
        <v>0</v>
      </c>
      <c r="E48" s="76">
        <f t="shared" si="6"/>
        <v>-31880635</v>
      </c>
      <c r="F48" s="77">
        <f t="shared" si="6"/>
        <v>-31880635</v>
      </c>
      <c r="G48" s="77">
        <f t="shared" si="6"/>
        <v>0</v>
      </c>
      <c r="H48" s="78">
        <f t="shared" si="6"/>
        <v>0</v>
      </c>
      <c r="I48" s="78">
        <f t="shared" si="6"/>
        <v>0</v>
      </c>
      <c r="J48" s="78">
        <f t="shared" si="6"/>
        <v>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0</v>
      </c>
      <c r="X48" s="78">
        <f t="shared" si="6"/>
        <v>-15571247</v>
      </c>
      <c r="Y48" s="78">
        <f t="shared" si="6"/>
        <v>15571247</v>
      </c>
      <c r="Z48" s="79">
        <f>+IF(X48&lt;&gt;0,+(Y48/X48)*100,0)</f>
        <v>-100</v>
      </c>
      <c r="AA48" s="80">
        <f>SUM(AA46:AA47)</f>
        <v>-31880635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1519447233</v>
      </c>
      <c r="D5" s="6">
        <v>0</v>
      </c>
      <c r="E5" s="7">
        <v>1638303910</v>
      </c>
      <c r="F5" s="8">
        <v>1638303910</v>
      </c>
      <c r="G5" s="8">
        <v>146738793</v>
      </c>
      <c r="H5" s="8">
        <v>132443008</v>
      </c>
      <c r="I5" s="8">
        <v>131854701</v>
      </c>
      <c r="J5" s="8">
        <v>411036502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411036502</v>
      </c>
      <c r="X5" s="8">
        <v>419022710</v>
      </c>
      <c r="Y5" s="8">
        <v>-7986208</v>
      </c>
      <c r="Z5" s="2">
        <v>-1.91</v>
      </c>
      <c r="AA5" s="6">
        <v>1638303910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3463707137</v>
      </c>
      <c r="D7" s="6">
        <v>0</v>
      </c>
      <c r="E7" s="7">
        <v>3736583890</v>
      </c>
      <c r="F7" s="8">
        <v>3736583890</v>
      </c>
      <c r="G7" s="8">
        <v>379857504</v>
      </c>
      <c r="H7" s="8">
        <v>139285345</v>
      </c>
      <c r="I7" s="8">
        <v>558983494</v>
      </c>
      <c r="J7" s="8">
        <v>1078126343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1078126343</v>
      </c>
      <c r="X7" s="8">
        <v>1043930300</v>
      </c>
      <c r="Y7" s="8">
        <v>34196043</v>
      </c>
      <c r="Z7" s="2">
        <v>3.28</v>
      </c>
      <c r="AA7" s="6">
        <v>3736583890</v>
      </c>
    </row>
    <row r="8" spans="1:27" ht="12.75">
      <c r="A8" s="29" t="s">
        <v>35</v>
      </c>
      <c r="B8" s="28"/>
      <c r="C8" s="6">
        <v>660223228</v>
      </c>
      <c r="D8" s="6">
        <v>0</v>
      </c>
      <c r="E8" s="7">
        <v>612075720</v>
      </c>
      <c r="F8" s="8">
        <v>612075720</v>
      </c>
      <c r="G8" s="8">
        <v>89252865</v>
      </c>
      <c r="H8" s="8">
        <v>42960261</v>
      </c>
      <c r="I8" s="8">
        <v>23774943</v>
      </c>
      <c r="J8" s="8">
        <v>155988069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155988069</v>
      </c>
      <c r="X8" s="8">
        <v>149588680</v>
      </c>
      <c r="Y8" s="8">
        <v>6399389</v>
      </c>
      <c r="Z8" s="2">
        <v>4.28</v>
      </c>
      <c r="AA8" s="6">
        <v>612075720</v>
      </c>
    </row>
    <row r="9" spans="1:27" ht="12.75">
      <c r="A9" s="29" t="s">
        <v>36</v>
      </c>
      <c r="B9" s="28"/>
      <c r="C9" s="6">
        <v>377422493</v>
      </c>
      <c r="D9" s="6">
        <v>0</v>
      </c>
      <c r="E9" s="7">
        <v>478262820</v>
      </c>
      <c r="F9" s="8">
        <v>478262820</v>
      </c>
      <c r="G9" s="8">
        <v>57145796</v>
      </c>
      <c r="H9" s="8">
        <v>14457011</v>
      </c>
      <c r="I9" s="8">
        <v>40006194</v>
      </c>
      <c r="J9" s="8">
        <v>111609001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111609001</v>
      </c>
      <c r="X9" s="8">
        <v>114109860</v>
      </c>
      <c r="Y9" s="8">
        <v>-2500859</v>
      </c>
      <c r="Z9" s="2">
        <v>-2.19</v>
      </c>
      <c r="AA9" s="6">
        <v>478262820</v>
      </c>
    </row>
    <row r="10" spans="1:27" ht="12.75">
      <c r="A10" s="29" t="s">
        <v>37</v>
      </c>
      <c r="B10" s="28"/>
      <c r="C10" s="6">
        <v>144590539</v>
      </c>
      <c r="D10" s="6">
        <v>0</v>
      </c>
      <c r="E10" s="7">
        <v>161096650</v>
      </c>
      <c r="F10" s="30">
        <v>161096650</v>
      </c>
      <c r="G10" s="30">
        <v>20472528</v>
      </c>
      <c r="H10" s="30">
        <v>1155421</v>
      </c>
      <c r="I10" s="30">
        <v>11670647</v>
      </c>
      <c r="J10" s="30">
        <v>33298596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33298596</v>
      </c>
      <c r="X10" s="30">
        <v>41994600</v>
      </c>
      <c r="Y10" s="30">
        <v>-8696004</v>
      </c>
      <c r="Z10" s="31">
        <v>-20.71</v>
      </c>
      <c r="AA10" s="32">
        <v>161096650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20717550</v>
      </c>
      <c r="D12" s="6">
        <v>0</v>
      </c>
      <c r="E12" s="7">
        <v>23754860</v>
      </c>
      <c r="F12" s="8">
        <v>23754860</v>
      </c>
      <c r="G12" s="8">
        <v>1728405</v>
      </c>
      <c r="H12" s="8">
        <v>2272161</v>
      </c>
      <c r="I12" s="8">
        <v>2435017</v>
      </c>
      <c r="J12" s="8">
        <v>6435583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6435583</v>
      </c>
      <c r="X12" s="8">
        <v>6133290</v>
      </c>
      <c r="Y12" s="8">
        <v>302293</v>
      </c>
      <c r="Z12" s="2">
        <v>4.93</v>
      </c>
      <c r="AA12" s="6">
        <v>23754860</v>
      </c>
    </row>
    <row r="13" spans="1:27" ht="12.75">
      <c r="A13" s="27" t="s">
        <v>40</v>
      </c>
      <c r="B13" s="33"/>
      <c r="C13" s="6">
        <v>113430802</v>
      </c>
      <c r="D13" s="6">
        <v>0</v>
      </c>
      <c r="E13" s="7">
        <v>92295160</v>
      </c>
      <c r="F13" s="8">
        <v>92295160</v>
      </c>
      <c r="G13" s="8">
        <v>12194735</v>
      </c>
      <c r="H13" s="8">
        <v>10967885</v>
      </c>
      <c r="I13" s="8">
        <v>-2787267</v>
      </c>
      <c r="J13" s="8">
        <v>20375353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20375353</v>
      </c>
      <c r="X13" s="8">
        <v>29261650</v>
      </c>
      <c r="Y13" s="8">
        <v>-8886297</v>
      </c>
      <c r="Z13" s="2">
        <v>-30.37</v>
      </c>
      <c r="AA13" s="6">
        <v>92295160</v>
      </c>
    </row>
    <row r="14" spans="1:27" ht="12.75">
      <c r="A14" s="27" t="s">
        <v>41</v>
      </c>
      <c r="B14" s="33"/>
      <c r="C14" s="6">
        <v>160681528</v>
      </c>
      <c r="D14" s="6">
        <v>0</v>
      </c>
      <c r="E14" s="7">
        <v>168865230</v>
      </c>
      <c r="F14" s="8">
        <v>168865230</v>
      </c>
      <c r="G14" s="8">
        <v>14782805</v>
      </c>
      <c r="H14" s="8">
        <v>14224513</v>
      </c>
      <c r="I14" s="8">
        <v>15691487</v>
      </c>
      <c r="J14" s="8">
        <v>44698805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44698805</v>
      </c>
      <c r="X14" s="8">
        <v>40573180</v>
      </c>
      <c r="Y14" s="8">
        <v>4125625</v>
      </c>
      <c r="Z14" s="2">
        <v>10.17</v>
      </c>
      <c r="AA14" s="6">
        <v>168865230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223579941</v>
      </c>
      <c r="D16" s="6">
        <v>0</v>
      </c>
      <c r="E16" s="7">
        <v>242441060</v>
      </c>
      <c r="F16" s="8">
        <v>242441060</v>
      </c>
      <c r="G16" s="8">
        <v>2971197</v>
      </c>
      <c r="H16" s="8">
        <v>3878324</v>
      </c>
      <c r="I16" s="8">
        <v>3746525</v>
      </c>
      <c r="J16" s="8">
        <v>10596046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10596046</v>
      </c>
      <c r="X16" s="8">
        <v>59802340</v>
      </c>
      <c r="Y16" s="8">
        <v>-49206294</v>
      </c>
      <c r="Z16" s="2">
        <v>-82.28</v>
      </c>
      <c r="AA16" s="6">
        <v>242441060</v>
      </c>
    </row>
    <row r="17" spans="1:27" ht="12.75">
      <c r="A17" s="27" t="s">
        <v>44</v>
      </c>
      <c r="B17" s="33"/>
      <c r="C17" s="6">
        <v>9332048</v>
      </c>
      <c r="D17" s="6">
        <v>0</v>
      </c>
      <c r="E17" s="7">
        <v>13791090</v>
      </c>
      <c r="F17" s="8">
        <v>13791090</v>
      </c>
      <c r="G17" s="8">
        <v>842711</v>
      </c>
      <c r="H17" s="8">
        <v>797377</v>
      </c>
      <c r="I17" s="8">
        <v>1005796</v>
      </c>
      <c r="J17" s="8">
        <v>2645884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2645884</v>
      </c>
      <c r="X17" s="8">
        <v>3295810</v>
      </c>
      <c r="Y17" s="8">
        <v>-649926</v>
      </c>
      <c r="Z17" s="2">
        <v>-19.72</v>
      </c>
      <c r="AA17" s="6">
        <v>13791090</v>
      </c>
    </row>
    <row r="18" spans="1:27" ht="12.75">
      <c r="A18" s="29" t="s">
        <v>45</v>
      </c>
      <c r="B18" s="28"/>
      <c r="C18" s="6">
        <v>2345495</v>
      </c>
      <c r="D18" s="6">
        <v>0</v>
      </c>
      <c r="E18" s="7">
        <v>2574080</v>
      </c>
      <c r="F18" s="8">
        <v>2574080</v>
      </c>
      <c r="G18" s="8">
        <v>201546</v>
      </c>
      <c r="H18" s="8">
        <v>198778</v>
      </c>
      <c r="I18" s="8">
        <v>199817</v>
      </c>
      <c r="J18" s="8">
        <v>600141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600141</v>
      </c>
      <c r="X18" s="8">
        <v>607620</v>
      </c>
      <c r="Y18" s="8">
        <v>-7479</v>
      </c>
      <c r="Z18" s="2">
        <v>-1.23</v>
      </c>
      <c r="AA18" s="6">
        <v>2574080</v>
      </c>
    </row>
    <row r="19" spans="1:27" ht="12.75">
      <c r="A19" s="27" t="s">
        <v>46</v>
      </c>
      <c r="B19" s="33"/>
      <c r="C19" s="6">
        <v>1143608334</v>
      </c>
      <c r="D19" s="6">
        <v>0</v>
      </c>
      <c r="E19" s="7">
        <v>1385050980</v>
      </c>
      <c r="F19" s="8">
        <v>1385050980</v>
      </c>
      <c r="G19" s="8">
        <v>351180143</v>
      </c>
      <c r="H19" s="8">
        <v>15326493</v>
      </c>
      <c r="I19" s="8">
        <v>2437275</v>
      </c>
      <c r="J19" s="8">
        <v>368943911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368943911</v>
      </c>
      <c r="X19" s="8">
        <v>440076410</v>
      </c>
      <c r="Y19" s="8">
        <v>-71132499</v>
      </c>
      <c r="Z19" s="2">
        <v>-16.16</v>
      </c>
      <c r="AA19" s="6">
        <v>1385050980</v>
      </c>
    </row>
    <row r="20" spans="1:27" ht="12.75">
      <c r="A20" s="27" t="s">
        <v>47</v>
      </c>
      <c r="B20" s="33"/>
      <c r="C20" s="6">
        <v>930327718</v>
      </c>
      <c r="D20" s="6">
        <v>0</v>
      </c>
      <c r="E20" s="7">
        <v>980731750</v>
      </c>
      <c r="F20" s="30">
        <v>980731750</v>
      </c>
      <c r="G20" s="30">
        <v>20622074</v>
      </c>
      <c r="H20" s="30">
        <v>187547406</v>
      </c>
      <c r="I20" s="30">
        <v>35643129</v>
      </c>
      <c r="J20" s="30">
        <v>243812609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243812609</v>
      </c>
      <c r="X20" s="30">
        <v>253771570</v>
      </c>
      <c r="Y20" s="30">
        <v>-9958961</v>
      </c>
      <c r="Z20" s="31">
        <v>-3.92</v>
      </c>
      <c r="AA20" s="32">
        <v>980731750</v>
      </c>
    </row>
    <row r="21" spans="1:27" ht="12.75">
      <c r="A21" s="27" t="s">
        <v>48</v>
      </c>
      <c r="B21" s="33"/>
      <c r="C21" s="6">
        <v>27900</v>
      </c>
      <c r="D21" s="6">
        <v>0</v>
      </c>
      <c r="E21" s="7">
        <v>30000</v>
      </c>
      <c r="F21" s="8">
        <v>30000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30000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8769441946</v>
      </c>
      <c r="D22" s="37">
        <f>SUM(D5:D21)</f>
        <v>0</v>
      </c>
      <c r="E22" s="38">
        <f t="shared" si="0"/>
        <v>9535857200</v>
      </c>
      <c r="F22" s="39">
        <f t="shared" si="0"/>
        <v>9535857200</v>
      </c>
      <c r="G22" s="39">
        <f t="shared" si="0"/>
        <v>1097991102</v>
      </c>
      <c r="H22" s="39">
        <f t="shared" si="0"/>
        <v>565513983</v>
      </c>
      <c r="I22" s="39">
        <f t="shared" si="0"/>
        <v>824661758</v>
      </c>
      <c r="J22" s="39">
        <f t="shared" si="0"/>
        <v>2488166843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2488166843</v>
      </c>
      <c r="X22" s="39">
        <f t="shared" si="0"/>
        <v>2602168020</v>
      </c>
      <c r="Y22" s="39">
        <f t="shared" si="0"/>
        <v>-114001177</v>
      </c>
      <c r="Z22" s="40">
        <f>+IF(X22&lt;&gt;0,+(Y22/X22)*100,0)</f>
        <v>-4.381007533864013</v>
      </c>
      <c r="AA22" s="37">
        <f>SUM(AA5:AA21)</f>
        <v>9535857200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2282513134</v>
      </c>
      <c r="D25" s="6">
        <v>0</v>
      </c>
      <c r="E25" s="7">
        <v>2501614510</v>
      </c>
      <c r="F25" s="8">
        <v>2501614510</v>
      </c>
      <c r="G25" s="8">
        <v>196868843</v>
      </c>
      <c r="H25" s="8">
        <v>171109855</v>
      </c>
      <c r="I25" s="8">
        <v>176213061</v>
      </c>
      <c r="J25" s="8">
        <v>544191759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544191759</v>
      </c>
      <c r="X25" s="8">
        <v>569268980</v>
      </c>
      <c r="Y25" s="8">
        <v>-25077221</v>
      </c>
      <c r="Z25" s="2">
        <v>-4.41</v>
      </c>
      <c r="AA25" s="6">
        <v>2501614510</v>
      </c>
    </row>
    <row r="26" spans="1:27" ht="12.75">
      <c r="A26" s="29" t="s">
        <v>52</v>
      </c>
      <c r="B26" s="28"/>
      <c r="C26" s="6">
        <v>62195844</v>
      </c>
      <c r="D26" s="6">
        <v>0</v>
      </c>
      <c r="E26" s="7">
        <v>67715810</v>
      </c>
      <c r="F26" s="8">
        <v>67715810</v>
      </c>
      <c r="G26" s="8">
        <v>4969116</v>
      </c>
      <c r="H26" s="8">
        <v>3401834</v>
      </c>
      <c r="I26" s="8">
        <v>6782585</v>
      </c>
      <c r="J26" s="8">
        <v>15153535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15153535</v>
      </c>
      <c r="X26" s="8">
        <v>15951580</v>
      </c>
      <c r="Y26" s="8">
        <v>-798045</v>
      </c>
      <c r="Z26" s="2">
        <v>-5</v>
      </c>
      <c r="AA26" s="6">
        <v>67715810</v>
      </c>
    </row>
    <row r="27" spans="1:27" ht="12.75">
      <c r="A27" s="29" t="s">
        <v>53</v>
      </c>
      <c r="B27" s="28"/>
      <c r="C27" s="6">
        <v>625575070</v>
      </c>
      <c r="D27" s="6">
        <v>0</v>
      </c>
      <c r="E27" s="7">
        <v>423345990</v>
      </c>
      <c r="F27" s="8">
        <v>423345990</v>
      </c>
      <c r="G27" s="8">
        <v>0</v>
      </c>
      <c r="H27" s="8">
        <v>402748339</v>
      </c>
      <c r="I27" s="8">
        <v>-5902485</v>
      </c>
      <c r="J27" s="8">
        <v>396845854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396845854</v>
      </c>
      <c r="X27" s="8">
        <v>114097000</v>
      </c>
      <c r="Y27" s="8">
        <v>282748854</v>
      </c>
      <c r="Z27" s="2">
        <v>247.81</v>
      </c>
      <c r="AA27" s="6">
        <v>423345990</v>
      </c>
    </row>
    <row r="28" spans="1:27" ht="12.75">
      <c r="A28" s="29" t="s">
        <v>54</v>
      </c>
      <c r="B28" s="28"/>
      <c r="C28" s="6">
        <v>1089944493</v>
      </c>
      <c r="D28" s="6">
        <v>0</v>
      </c>
      <c r="E28" s="7">
        <v>1023933280</v>
      </c>
      <c r="F28" s="8">
        <v>1023933280</v>
      </c>
      <c r="G28" s="8">
        <v>85340911</v>
      </c>
      <c r="H28" s="8">
        <v>85366689</v>
      </c>
      <c r="I28" s="8">
        <v>41310474</v>
      </c>
      <c r="J28" s="8">
        <v>212018074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212018074</v>
      </c>
      <c r="X28" s="8">
        <v>255903750</v>
      </c>
      <c r="Y28" s="8">
        <v>-43885676</v>
      </c>
      <c r="Z28" s="2">
        <v>-17.15</v>
      </c>
      <c r="AA28" s="6">
        <v>1023933280</v>
      </c>
    </row>
    <row r="29" spans="1:27" ht="12.75">
      <c r="A29" s="29" t="s">
        <v>55</v>
      </c>
      <c r="B29" s="28"/>
      <c r="C29" s="6">
        <v>166492002</v>
      </c>
      <c r="D29" s="6">
        <v>0</v>
      </c>
      <c r="E29" s="7">
        <v>158019260</v>
      </c>
      <c r="F29" s="8">
        <v>158019260</v>
      </c>
      <c r="G29" s="8">
        <v>33247662</v>
      </c>
      <c r="H29" s="8">
        <v>0</v>
      </c>
      <c r="I29" s="8">
        <v>-20410476</v>
      </c>
      <c r="J29" s="8">
        <v>12837186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12837186</v>
      </c>
      <c r="X29" s="8">
        <v>55008060</v>
      </c>
      <c r="Y29" s="8">
        <v>-42170874</v>
      </c>
      <c r="Z29" s="2">
        <v>-76.66</v>
      </c>
      <c r="AA29" s="6">
        <v>158019260</v>
      </c>
    </row>
    <row r="30" spans="1:27" ht="12.75">
      <c r="A30" s="29" t="s">
        <v>56</v>
      </c>
      <c r="B30" s="28"/>
      <c r="C30" s="6">
        <v>2814366370</v>
      </c>
      <c r="D30" s="6">
        <v>0</v>
      </c>
      <c r="E30" s="7">
        <v>2991096130</v>
      </c>
      <c r="F30" s="8">
        <v>2991096130</v>
      </c>
      <c r="G30" s="8">
        <v>354732286</v>
      </c>
      <c r="H30" s="8">
        <v>350035519</v>
      </c>
      <c r="I30" s="8">
        <v>229349099</v>
      </c>
      <c r="J30" s="8">
        <v>934116904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934116904</v>
      </c>
      <c r="X30" s="8">
        <v>976954710</v>
      </c>
      <c r="Y30" s="8">
        <v>-42837806</v>
      </c>
      <c r="Z30" s="2">
        <v>-4.38</v>
      </c>
      <c r="AA30" s="6">
        <v>2991096130</v>
      </c>
    </row>
    <row r="31" spans="1:27" ht="12.75">
      <c r="A31" s="29" t="s">
        <v>57</v>
      </c>
      <c r="B31" s="28"/>
      <c r="C31" s="6">
        <v>407690979</v>
      </c>
      <c r="D31" s="6">
        <v>0</v>
      </c>
      <c r="E31" s="7">
        <v>457647810</v>
      </c>
      <c r="F31" s="8">
        <v>457647810</v>
      </c>
      <c r="G31" s="8">
        <v>3492960</v>
      </c>
      <c r="H31" s="8">
        <v>20246964</v>
      </c>
      <c r="I31" s="8">
        <v>19886233</v>
      </c>
      <c r="J31" s="8">
        <v>43626157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43626157</v>
      </c>
      <c r="X31" s="8">
        <v>72168550</v>
      </c>
      <c r="Y31" s="8">
        <v>-28542393</v>
      </c>
      <c r="Z31" s="2">
        <v>-39.55</v>
      </c>
      <c r="AA31" s="6">
        <v>457647810</v>
      </c>
    </row>
    <row r="32" spans="1:27" ht="12.75">
      <c r="A32" s="29" t="s">
        <v>58</v>
      </c>
      <c r="B32" s="28"/>
      <c r="C32" s="6">
        <v>480559795</v>
      </c>
      <c r="D32" s="6">
        <v>0</v>
      </c>
      <c r="E32" s="7">
        <v>525974390</v>
      </c>
      <c r="F32" s="8">
        <v>525974390</v>
      </c>
      <c r="G32" s="8">
        <v>14950790</v>
      </c>
      <c r="H32" s="8">
        <v>23247210</v>
      </c>
      <c r="I32" s="8">
        <v>37817087</v>
      </c>
      <c r="J32" s="8">
        <v>76015087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76015087</v>
      </c>
      <c r="X32" s="8">
        <v>99100910</v>
      </c>
      <c r="Y32" s="8">
        <v>-23085823</v>
      </c>
      <c r="Z32" s="2">
        <v>-23.3</v>
      </c>
      <c r="AA32" s="6">
        <v>525974390</v>
      </c>
    </row>
    <row r="33" spans="1:27" ht="12.75">
      <c r="A33" s="29" t="s">
        <v>59</v>
      </c>
      <c r="B33" s="28"/>
      <c r="C33" s="6">
        <v>19534360</v>
      </c>
      <c r="D33" s="6">
        <v>0</v>
      </c>
      <c r="E33" s="7">
        <v>73469020</v>
      </c>
      <c r="F33" s="8">
        <v>73469020</v>
      </c>
      <c r="G33" s="8">
        <v>44356516</v>
      </c>
      <c r="H33" s="8">
        <v>-18792354</v>
      </c>
      <c r="I33" s="8">
        <v>-104209</v>
      </c>
      <c r="J33" s="8">
        <v>25459953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25459953</v>
      </c>
      <c r="X33" s="8">
        <v>24178500</v>
      </c>
      <c r="Y33" s="8">
        <v>1281453</v>
      </c>
      <c r="Z33" s="2">
        <v>5.3</v>
      </c>
      <c r="AA33" s="6">
        <v>73469020</v>
      </c>
    </row>
    <row r="34" spans="1:27" ht="12.75">
      <c r="A34" s="29" t="s">
        <v>60</v>
      </c>
      <c r="B34" s="28"/>
      <c r="C34" s="6">
        <v>827350382</v>
      </c>
      <c r="D34" s="6">
        <v>0</v>
      </c>
      <c r="E34" s="7">
        <v>1280666396</v>
      </c>
      <c r="F34" s="8">
        <v>1280666396</v>
      </c>
      <c r="G34" s="8">
        <v>42697125</v>
      </c>
      <c r="H34" s="8">
        <v>86410373</v>
      </c>
      <c r="I34" s="8">
        <v>52362575</v>
      </c>
      <c r="J34" s="8">
        <v>181470073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181470073</v>
      </c>
      <c r="X34" s="8">
        <v>302194690</v>
      </c>
      <c r="Y34" s="8">
        <v>-120724617</v>
      </c>
      <c r="Z34" s="2">
        <v>-39.95</v>
      </c>
      <c r="AA34" s="6">
        <v>1280666396</v>
      </c>
    </row>
    <row r="35" spans="1:27" ht="12.75">
      <c r="A35" s="27" t="s">
        <v>61</v>
      </c>
      <c r="B35" s="33"/>
      <c r="C35" s="6">
        <v>35843724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-1250</v>
      </c>
      <c r="J35" s="8">
        <v>-1250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-1250</v>
      </c>
      <c r="X35" s="8"/>
      <c r="Y35" s="8">
        <v>-1250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8812066153</v>
      </c>
      <c r="D36" s="37">
        <f>SUM(D25:D35)</f>
        <v>0</v>
      </c>
      <c r="E36" s="38">
        <f t="shared" si="1"/>
        <v>9503482596</v>
      </c>
      <c r="F36" s="39">
        <f t="shared" si="1"/>
        <v>9503482596</v>
      </c>
      <c r="G36" s="39">
        <f t="shared" si="1"/>
        <v>780656209</v>
      </c>
      <c r="H36" s="39">
        <f t="shared" si="1"/>
        <v>1123774429</v>
      </c>
      <c r="I36" s="39">
        <f t="shared" si="1"/>
        <v>537302694</v>
      </c>
      <c r="J36" s="39">
        <f t="shared" si="1"/>
        <v>2441733332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2441733332</v>
      </c>
      <c r="X36" s="39">
        <f t="shared" si="1"/>
        <v>2484826730</v>
      </c>
      <c r="Y36" s="39">
        <f t="shared" si="1"/>
        <v>-43093398</v>
      </c>
      <c r="Z36" s="40">
        <f>+IF(X36&lt;&gt;0,+(Y36/X36)*100,0)</f>
        <v>-1.7342616883391302</v>
      </c>
      <c r="AA36" s="37">
        <f>SUM(AA25:AA35)</f>
        <v>9503482596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-42624207</v>
      </c>
      <c r="D38" s="50">
        <f>+D22-D36</f>
        <v>0</v>
      </c>
      <c r="E38" s="51">
        <f t="shared" si="2"/>
        <v>32374604</v>
      </c>
      <c r="F38" s="52">
        <f t="shared" si="2"/>
        <v>32374604</v>
      </c>
      <c r="G38" s="52">
        <f t="shared" si="2"/>
        <v>317334893</v>
      </c>
      <c r="H38" s="52">
        <f t="shared" si="2"/>
        <v>-558260446</v>
      </c>
      <c r="I38" s="52">
        <f t="shared" si="2"/>
        <v>287359064</v>
      </c>
      <c r="J38" s="52">
        <f t="shared" si="2"/>
        <v>46433511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46433511</v>
      </c>
      <c r="X38" s="52">
        <f>IF(F22=F36,0,X22-X36)</f>
        <v>117341290</v>
      </c>
      <c r="Y38" s="52">
        <f t="shared" si="2"/>
        <v>-70907779</v>
      </c>
      <c r="Z38" s="53">
        <f>+IF(X38&lt;&gt;0,+(Y38/X38)*100,0)</f>
        <v>-60.428668374107694</v>
      </c>
      <c r="AA38" s="50">
        <f>+AA22-AA36</f>
        <v>32374604</v>
      </c>
    </row>
    <row r="39" spans="1:27" ht="12.75">
      <c r="A39" s="27" t="s">
        <v>64</v>
      </c>
      <c r="B39" s="33"/>
      <c r="C39" s="6">
        <v>777512324</v>
      </c>
      <c r="D39" s="6">
        <v>0</v>
      </c>
      <c r="E39" s="7">
        <v>830666540</v>
      </c>
      <c r="F39" s="8">
        <v>830666540</v>
      </c>
      <c r="G39" s="8">
        <v>1839863</v>
      </c>
      <c r="H39" s="8">
        <v>52317400</v>
      </c>
      <c r="I39" s="8">
        <v>42641355</v>
      </c>
      <c r="J39" s="8">
        <v>96798618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96798618</v>
      </c>
      <c r="X39" s="8">
        <v>133843100</v>
      </c>
      <c r="Y39" s="8">
        <v>-37044482</v>
      </c>
      <c r="Z39" s="2">
        <v>-27.68</v>
      </c>
      <c r="AA39" s="6">
        <v>830666540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734888117</v>
      </c>
      <c r="D42" s="59">
        <f>SUM(D38:D41)</f>
        <v>0</v>
      </c>
      <c r="E42" s="60">
        <f t="shared" si="3"/>
        <v>863041144</v>
      </c>
      <c r="F42" s="61">
        <f t="shared" si="3"/>
        <v>863041144</v>
      </c>
      <c r="G42" s="61">
        <f t="shared" si="3"/>
        <v>319174756</v>
      </c>
      <c r="H42" s="61">
        <f t="shared" si="3"/>
        <v>-505943046</v>
      </c>
      <c r="I42" s="61">
        <f t="shared" si="3"/>
        <v>330000419</v>
      </c>
      <c r="J42" s="61">
        <f t="shared" si="3"/>
        <v>143232129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143232129</v>
      </c>
      <c r="X42" s="61">
        <f t="shared" si="3"/>
        <v>251184390</v>
      </c>
      <c r="Y42" s="61">
        <f t="shared" si="3"/>
        <v>-107952261</v>
      </c>
      <c r="Z42" s="62">
        <f>+IF(X42&lt;&gt;0,+(Y42/X42)*100,0)</f>
        <v>-42.97729687740548</v>
      </c>
      <c r="AA42" s="59">
        <f>SUM(AA38:AA41)</f>
        <v>863041144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734888117</v>
      </c>
      <c r="D44" s="67">
        <f>+D42-D43</f>
        <v>0</v>
      </c>
      <c r="E44" s="68">
        <f t="shared" si="4"/>
        <v>863041144</v>
      </c>
      <c r="F44" s="69">
        <f t="shared" si="4"/>
        <v>863041144</v>
      </c>
      <c r="G44" s="69">
        <f t="shared" si="4"/>
        <v>319174756</v>
      </c>
      <c r="H44" s="69">
        <f t="shared" si="4"/>
        <v>-505943046</v>
      </c>
      <c r="I44" s="69">
        <f t="shared" si="4"/>
        <v>330000419</v>
      </c>
      <c r="J44" s="69">
        <f t="shared" si="4"/>
        <v>143232129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143232129</v>
      </c>
      <c r="X44" s="69">
        <f t="shared" si="4"/>
        <v>251184390</v>
      </c>
      <c r="Y44" s="69">
        <f t="shared" si="4"/>
        <v>-107952261</v>
      </c>
      <c r="Z44" s="70">
        <f>+IF(X44&lt;&gt;0,+(Y44/X44)*100,0)</f>
        <v>-42.97729687740548</v>
      </c>
      <c r="AA44" s="67">
        <f>+AA42-AA43</f>
        <v>863041144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734888117</v>
      </c>
      <c r="D46" s="59">
        <f>SUM(D44:D45)</f>
        <v>0</v>
      </c>
      <c r="E46" s="60">
        <f t="shared" si="5"/>
        <v>863041144</v>
      </c>
      <c r="F46" s="61">
        <f t="shared" si="5"/>
        <v>863041144</v>
      </c>
      <c r="G46" s="61">
        <f t="shared" si="5"/>
        <v>319174756</v>
      </c>
      <c r="H46" s="61">
        <f t="shared" si="5"/>
        <v>-505943046</v>
      </c>
      <c r="I46" s="61">
        <f t="shared" si="5"/>
        <v>330000419</v>
      </c>
      <c r="J46" s="61">
        <f t="shared" si="5"/>
        <v>143232129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143232129</v>
      </c>
      <c r="X46" s="61">
        <f t="shared" si="5"/>
        <v>251184390</v>
      </c>
      <c r="Y46" s="61">
        <f t="shared" si="5"/>
        <v>-107952261</v>
      </c>
      <c r="Z46" s="62">
        <f>+IF(X46&lt;&gt;0,+(Y46/X46)*100,0)</f>
        <v>-42.97729687740548</v>
      </c>
      <c r="AA46" s="59">
        <f>SUM(AA44:AA45)</f>
        <v>863041144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734888117</v>
      </c>
      <c r="D48" s="75">
        <f>SUM(D46:D47)</f>
        <v>0</v>
      </c>
      <c r="E48" s="76">
        <f t="shared" si="6"/>
        <v>863041144</v>
      </c>
      <c r="F48" s="77">
        <f t="shared" si="6"/>
        <v>863041144</v>
      </c>
      <c r="G48" s="77">
        <f t="shared" si="6"/>
        <v>319174756</v>
      </c>
      <c r="H48" s="78">
        <f t="shared" si="6"/>
        <v>-505943046</v>
      </c>
      <c r="I48" s="78">
        <f t="shared" si="6"/>
        <v>330000419</v>
      </c>
      <c r="J48" s="78">
        <f t="shared" si="6"/>
        <v>143232129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143232129</v>
      </c>
      <c r="X48" s="78">
        <f t="shared" si="6"/>
        <v>251184390</v>
      </c>
      <c r="Y48" s="78">
        <f t="shared" si="6"/>
        <v>-107952261</v>
      </c>
      <c r="Z48" s="79">
        <f>+IF(X48&lt;&gt;0,+(Y48/X48)*100,0)</f>
        <v>-42.97729687740548</v>
      </c>
      <c r="AA48" s="80">
        <f>SUM(AA46:AA47)</f>
        <v>863041144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3845195</v>
      </c>
      <c r="D5" s="6">
        <v>0</v>
      </c>
      <c r="E5" s="7">
        <v>4391497</v>
      </c>
      <c r="F5" s="8">
        <v>4391497</v>
      </c>
      <c r="G5" s="8">
        <v>-1225</v>
      </c>
      <c r="H5" s="8">
        <v>4337776</v>
      </c>
      <c r="I5" s="8">
        <v>38068</v>
      </c>
      <c r="J5" s="8">
        <v>4374619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4374619</v>
      </c>
      <c r="X5" s="8">
        <v>1097874</v>
      </c>
      <c r="Y5" s="8">
        <v>3276745</v>
      </c>
      <c r="Z5" s="2">
        <v>298.46</v>
      </c>
      <c r="AA5" s="6">
        <v>4391497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10176149</v>
      </c>
      <c r="F7" s="8">
        <v>10176149</v>
      </c>
      <c r="G7" s="8">
        <v>526937</v>
      </c>
      <c r="H7" s="8">
        <v>994227</v>
      </c>
      <c r="I7" s="8">
        <v>1035087</v>
      </c>
      <c r="J7" s="8">
        <v>2556251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2556251</v>
      </c>
      <c r="X7" s="8">
        <v>2543979</v>
      </c>
      <c r="Y7" s="8">
        <v>12272</v>
      </c>
      <c r="Z7" s="2">
        <v>0.48</v>
      </c>
      <c r="AA7" s="6">
        <v>10176149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-219</v>
      </c>
      <c r="H9" s="8">
        <v>0</v>
      </c>
      <c r="I9" s="8">
        <v>0</v>
      </c>
      <c r="J9" s="8">
        <v>-219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-219</v>
      </c>
      <c r="X9" s="8"/>
      <c r="Y9" s="8">
        <v>-219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4124087</v>
      </c>
      <c r="D10" s="6">
        <v>0</v>
      </c>
      <c r="E10" s="7">
        <v>3566000</v>
      </c>
      <c r="F10" s="30">
        <v>3566000</v>
      </c>
      <c r="G10" s="30">
        <v>240203</v>
      </c>
      <c r="H10" s="30">
        <v>349939</v>
      </c>
      <c r="I10" s="30">
        <v>388630</v>
      </c>
      <c r="J10" s="30">
        <v>978772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978772</v>
      </c>
      <c r="X10" s="30">
        <v>891480</v>
      </c>
      <c r="Y10" s="30">
        <v>87292</v>
      </c>
      <c r="Z10" s="31">
        <v>9.79</v>
      </c>
      <c r="AA10" s="32">
        <v>3566000</v>
      </c>
    </row>
    <row r="11" spans="1:27" ht="12.75">
      <c r="A11" s="29" t="s">
        <v>38</v>
      </c>
      <c r="B11" s="33"/>
      <c r="C11" s="6">
        <v>437688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7193766</v>
      </c>
      <c r="D12" s="6">
        <v>0</v>
      </c>
      <c r="E12" s="7">
        <v>796534</v>
      </c>
      <c r="F12" s="8">
        <v>796534</v>
      </c>
      <c r="G12" s="8">
        <v>63918</v>
      </c>
      <c r="H12" s="8">
        <v>-48323</v>
      </c>
      <c r="I12" s="8">
        <v>71963</v>
      </c>
      <c r="J12" s="8">
        <v>87558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87558</v>
      </c>
      <c r="X12" s="8">
        <v>199191</v>
      </c>
      <c r="Y12" s="8">
        <v>-111633</v>
      </c>
      <c r="Z12" s="2">
        <v>-56.04</v>
      </c>
      <c r="AA12" s="6">
        <v>796534</v>
      </c>
    </row>
    <row r="13" spans="1:27" ht="12.75">
      <c r="A13" s="27" t="s">
        <v>40</v>
      </c>
      <c r="B13" s="33"/>
      <c r="C13" s="6">
        <v>3846124</v>
      </c>
      <c r="D13" s="6">
        <v>0</v>
      </c>
      <c r="E13" s="7">
        <v>2326516</v>
      </c>
      <c r="F13" s="8">
        <v>2326516</v>
      </c>
      <c r="G13" s="8">
        <v>255297</v>
      </c>
      <c r="H13" s="8">
        <v>274327</v>
      </c>
      <c r="I13" s="8">
        <v>340958</v>
      </c>
      <c r="J13" s="8">
        <v>870582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870582</v>
      </c>
      <c r="X13" s="8">
        <v>581628</v>
      </c>
      <c r="Y13" s="8">
        <v>288954</v>
      </c>
      <c r="Z13" s="2">
        <v>49.68</v>
      </c>
      <c r="AA13" s="6">
        <v>2326516</v>
      </c>
    </row>
    <row r="14" spans="1:27" ht="12.75">
      <c r="A14" s="27" t="s">
        <v>41</v>
      </c>
      <c r="B14" s="33"/>
      <c r="C14" s="6">
        <v>4087236</v>
      </c>
      <c r="D14" s="6">
        <v>0</v>
      </c>
      <c r="E14" s="7">
        <v>2767109</v>
      </c>
      <c r="F14" s="8">
        <v>2767109</v>
      </c>
      <c r="G14" s="8">
        <v>380888</v>
      </c>
      <c r="H14" s="8">
        <v>391254</v>
      </c>
      <c r="I14" s="8">
        <v>409642</v>
      </c>
      <c r="J14" s="8">
        <v>1181784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1181784</v>
      </c>
      <c r="X14" s="8">
        <v>691866</v>
      </c>
      <c r="Y14" s="8">
        <v>489918</v>
      </c>
      <c r="Z14" s="2">
        <v>70.81</v>
      </c>
      <c r="AA14" s="6">
        <v>2767109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81510</v>
      </c>
      <c r="D16" s="6">
        <v>0</v>
      </c>
      <c r="E16" s="7">
        <v>123345</v>
      </c>
      <c r="F16" s="8">
        <v>123345</v>
      </c>
      <c r="G16" s="8">
        <v>13850</v>
      </c>
      <c r="H16" s="8">
        <v>9050</v>
      </c>
      <c r="I16" s="8">
        <v>11200</v>
      </c>
      <c r="J16" s="8">
        <v>34100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34100</v>
      </c>
      <c r="X16" s="8">
        <v>30837</v>
      </c>
      <c r="Y16" s="8">
        <v>3263</v>
      </c>
      <c r="Z16" s="2">
        <v>10.58</v>
      </c>
      <c r="AA16" s="6">
        <v>123345</v>
      </c>
    </row>
    <row r="17" spans="1:27" ht="12.75">
      <c r="A17" s="27" t="s">
        <v>44</v>
      </c>
      <c r="B17" s="33"/>
      <c r="C17" s="6">
        <v>1959</v>
      </c>
      <c r="D17" s="6">
        <v>0</v>
      </c>
      <c r="E17" s="7">
        <v>832599</v>
      </c>
      <c r="F17" s="8">
        <v>832599</v>
      </c>
      <c r="G17" s="8">
        <v>40352</v>
      </c>
      <c r="H17" s="8">
        <v>89505</v>
      </c>
      <c r="I17" s="8">
        <v>54422</v>
      </c>
      <c r="J17" s="8">
        <v>184279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184279</v>
      </c>
      <c r="X17" s="8">
        <v>208149</v>
      </c>
      <c r="Y17" s="8">
        <v>-23870</v>
      </c>
      <c r="Z17" s="2">
        <v>-11.47</v>
      </c>
      <c r="AA17" s="6">
        <v>832599</v>
      </c>
    </row>
    <row r="18" spans="1:27" ht="12.75">
      <c r="A18" s="29" t="s">
        <v>45</v>
      </c>
      <c r="B18" s="28"/>
      <c r="C18" s="6">
        <v>73079</v>
      </c>
      <c r="D18" s="6">
        <v>0</v>
      </c>
      <c r="E18" s="7">
        <v>1345250</v>
      </c>
      <c r="F18" s="8">
        <v>1345250</v>
      </c>
      <c r="G18" s="8">
        <v>5643</v>
      </c>
      <c r="H18" s="8">
        <v>5697</v>
      </c>
      <c r="I18" s="8">
        <v>5578</v>
      </c>
      <c r="J18" s="8">
        <v>16918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16918</v>
      </c>
      <c r="X18" s="8">
        <v>336312</v>
      </c>
      <c r="Y18" s="8">
        <v>-319394</v>
      </c>
      <c r="Z18" s="2">
        <v>-94.97</v>
      </c>
      <c r="AA18" s="6">
        <v>1345250</v>
      </c>
    </row>
    <row r="19" spans="1:27" ht="12.75">
      <c r="A19" s="27" t="s">
        <v>46</v>
      </c>
      <c r="B19" s="33"/>
      <c r="C19" s="6">
        <v>145158089</v>
      </c>
      <c r="D19" s="6">
        <v>0</v>
      </c>
      <c r="E19" s="7">
        <v>129829900</v>
      </c>
      <c r="F19" s="8">
        <v>129829900</v>
      </c>
      <c r="G19" s="8">
        <v>48139581</v>
      </c>
      <c r="H19" s="8">
        <v>413212</v>
      </c>
      <c r="I19" s="8">
        <v>986270</v>
      </c>
      <c r="J19" s="8">
        <v>49539063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49539063</v>
      </c>
      <c r="X19" s="8">
        <v>32457225</v>
      </c>
      <c r="Y19" s="8">
        <v>17081838</v>
      </c>
      <c r="Z19" s="2">
        <v>52.63</v>
      </c>
      <c r="AA19" s="6">
        <v>129829900</v>
      </c>
    </row>
    <row r="20" spans="1:27" ht="12.75">
      <c r="A20" s="27" t="s">
        <v>47</v>
      </c>
      <c r="B20" s="33"/>
      <c r="C20" s="6">
        <v>6582984</v>
      </c>
      <c r="D20" s="6">
        <v>0</v>
      </c>
      <c r="E20" s="7">
        <v>487879</v>
      </c>
      <c r="F20" s="30">
        <v>487879</v>
      </c>
      <c r="G20" s="30">
        <v>254253</v>
      </c>
      <c r="H20" s="30">
        <v>53809</v>
      </c>
      <c r="I20" s="30">
        <v>92851</v>
      </c>
      <c r="J20" s="30">
        <v>400913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400913</v>
      </c>
      <c r="X20" s="30">
        <v>121914</v>
      </c>
      <c r="Y20" s="30">
        <v>278999</v>
      </c>
      <c r="Z20" s="31">
        <v>228.85</v>
      </c>
      <c r="AA20" s="32">
        <v>487879</v>
      </c>
    </row>
    <row r="21" spans="1:27" ht="12.75">
      <c r="A21" s="27" t="s">
        <v>48</v>
      </c>
      <c r="B21" s="33"/>
      <c r="C21" s="6">
        <v>359990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175791707</v>
      </c>
      <c r="D22" s="37">
        <f>SUM(D5:D21)</f>
        <v>0</v>
      </c>
      <c r="E22" s="38">
        <f t="shared" si="0"/>
        <v>156642778</v>
      </c>
      <c r="F22" s="39">
        <f t="shared" si="0"/>
        <v>156642778</v>
      </c>
      <c r="G22" s="39">
        <f t="shared" si="0"/>
        <v>49919478</v>
      </c>
      <c r="H22" s="39">
        <f t="shared" si="0"/>
        <v>6870473</v>
      </c>
      <c r="I22" s="39">
        <f t="shared" si="0"/>
        <v>3434669</v>
      </c>
      <c r="J22" s="39">
        <f t="shared" si="0"/>
        <v>60224620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60224620</v>
      </c>
      <c r="X22" s="39">
        <f t="shared" si="0"/>
        <v>39160455</v>
      </c>
      <c r="Y22" s="39">
        <f t="shared" si="0"/>
        <v>21064165</v>
      </c>
      <c r="Z22" s="40">
        <f>+IF(X22&lt;&gt;0,+(Y22/X22)*100,0)</f>
        <v>53.78937757490305</v>
      </c>
      <c r="AA22" s="37">
        <f>SUM(AA5:AA21)</f>
        <v>156642778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52955927</v>
      </c>
      <c r="D25" s="6">
        <v>0</v>
      </c>
      <c r="E25" s="7">
        <v>62015445</v>
      </c>
      <c r="F25" s="8">
        <v>62015445</v>
      </c>
      <c r="G25" s="8">
        <v>4516364</v>
      </c>
      <c r="H25" s="8">
        <v>4596239</v>
      </c>
      <c r="I25" s="8">
        <v>4669918</v>
      </c>
      <c r="J25" s="8">
        <v>13782521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13782521</v>
      </c>
      <c r="X25" s="8">
        <v>15503862</v>
      </c>
      <c r="Y25" s="8">
        <v>-1721341</v>
      </c>
      <c r="Z25" s="2">
        <v>-11.1</v>
      </c>
      <c r="AA25" s="6">
        <v>62015445</v>
      </c>
    </row>
    <row r="26" spans="1:27" ht="12.75">
      <c r="A26" s="29" t="s">
        <v>52</v>
      </c>
      <c r="B26" s="28"/>
      <c r="C26" s="6">
        <v>11142080</v>
      </c>
      <c r="D26" s="6">
        <v>0</v>
      </c>
      <c r="E26" s="7">
        <v>11727702</v>
      </c>
      <c r="F26" s="8">
        <v>11727702</v>
      </c>
      <c r="G26" s="8">
        <v>887207</v>
      </c>
      <c r="H26" s="8">
        <v>843456</v>
      </c>
      <c r="I26" s="8">
        <v>925015</v>
      </c>
      <c r="J26" s="8">
        <v>2655678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2655678</v>
      </c>
      <c r="X26" s="8">
        <v>2931927</v>
      </c>
      <c r="Y26" s="8">
        <v>-276249</v>
      </c>
      <c r="Z26" s="2">
        <v>-9.42</v>
      </c>
      <c r="AA26" s="6">
        <v>11727702</v>
      </c>
    </row>
    <row r="27" spans="1:27" ht="12.75">
      <c r="A27" s="29" t="s">
        <v>53</v>
      </c>
      <c r="B27" s="28"/>
      <c r="C27" s="6">
        <v>7787478</v>
      </c>
      <c r="D27" s="6">
        <v>0</v>
      </c>
      <c r="E27" s="7">
        <v>2526107</v>
      </c>
      <c r="F27" s="8">
        <v>2526107</v>
      </c>
      <c r="G27" s="8">
        <v>209667</v>
      </c>
      <c r="H27" s="8">
        <v>209667</v>
      </c>
      <c r="I27" s="8">
        <v>209667</v>
      </c>
      <c r="J27" s="8">
        <v>629001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629001</v>
      </c>
      <c r="X27" s="8">
        <v>631527</v>
      </c>
      <c r="Y27" s="8">
        <v>-2526</v>
      </c>
      <c r="Z27" s="2">
        <v>-0.4</v>
      </c>
      <c r="AA27" s="6">
        <v>2526107</v>
      </c>
    </row>
    <row r="28" spans="1:27" ht="12.75">
      <c r="A28" s="29" t="s">
        <v>54</v>
      </c>
      <c r="B28" s="28"/>
      <c r="C28" s="6">
        <v>22801613</v>
      </c>
      <c r="D28" s="6">
        <v>0</v>
      </c>
      <c r="E28" s="7">
        <v>24996938</v>
      </c>
      <c r="F28" s="8">
        <v>24996938</v>
      </c>
      <c r="G28" s="8">
        <v>2062622</v>
      </c>
      <c r="H28" s="8">
        <v>2062622</v>
      </c>
      <c r="I28" s="8">
        <v>2062622</v>
      </c>
      <c r="J28" s="8">
        <v>6187866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6187866</v>
      </c>
      <c r="X28" s="8">
        <v>6249234</v>
      </c>
      <c r="Y28" s="8">
        <v>-61368</v>
      </c>
      <c r="Z28" s="2">
        <v>-0.98</v>
      </c>
      <c r="AA28" s="6">
        <v>24996938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850000</v>
      </c>
      <c r="F29" s="8">
        <v>850000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212400</v>
      </c>
      <c r="Y29" s="8">
        <v>-212400</v>
      </c>
      <c r="Z29" s="2">
        <v>-100</v>
      </c>
      <c r="AA29" s="6">
        <v>850000</v>
      </c>
    </row>
    <row r="30" spans="1:27" ht="12.75">
      <c r="A30" s="29" t="s">
        <v>56</v>
      </c>
      <c r="B30" s="28"/>
      <c r="C30" s="6">
        <v>15628892</v>
      </c>
      <c r="D30" s="6">
        <v>0</v>
      </c>
      <c r="E30" s="7">
        <v>18650000</v>
      </c>
      <c r="F30" s="8">
        <v>18650000</v>
      </c>
      <c r="G30" s="8">
        <v>1720196</v>
      </c>
      <c r="H30" s="8">
        <v>2043606</v>
      </c>
      <c r="I30" s="8">
        <v>1410422</v>
      </c>
      <c r="J30" s="8">
        <v>5174224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5174224</v>
      </c>
      <c r="X30" s="8">
        <v>4662501</v>
      </c>
      <c r="Y30" s="8">
        <v>511723</v>
      </c>
      <c r="Z30" s="2">
        <v>10.98</v>
      </c>
      <c r="AA30" s="6">
        <v>18650000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4822446</v>
      </c>
      <c r="D32" s="6">
        <v>0</v>
      </c>
      <c r="E32" s="7">
        <v>3956000</v>
      </c>
      <c r="F32" s="8">
        <v>3956000</v>
      </c>
      <c r="G32" s="8">
        <v>0</v>
      </c>
      <c r="H32" s="8">
        <v>515109</v>
      </c>
      <c r="I32" s="8">
        <v>384637</v>
      </c>
      <c r="J32" s="8">
        <v>899746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899746</v>
      </c>
      <c r="X32" s="8">
        <v>989001</v>
      </c>
      <c r="Y32" s="8">
        <v>-89255</v>
      </c>
      <c r="Z32" s="2">
        <v>-9.02</v>
      </c>
      <c r="AA32" s="6">
        <v>3956000</v>
      </c>
    </row>
    <row r="33" spans="1:27" ht="12.75">
      <c r="A33" s="29" t="s">
        <v>59</v>
      </c>
      <c r="B33" s="28"/>
      <c r="C33" s="6">
        <v>28906458</v>
      </c>
      <c r="D33" s="6">
        <v>0</v>
      </c>
      <c r="E33" s="7">
        <v>3672000</v>
      </c>
      <c r="F33" s="8">
        <v>3672000</v>
      </c>
      <c r="G33" s="8">
        <v>486818</v>
      </c>
      <c r="H33" s="8">
        <v>440802</v>
      </c>
      <c r="I33" s="8">
        <v>882195</v>
      </c>
      <c r="J33" s="8">
        <v>1809815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1809815</v>
      </c>
      <c r="X33" s="8">
        <v>918000</v>
      </c>
      <c r="Y33" s="8">
        <v>891815</v>
      </c>
      <c r="Z33" s="2">
        <v>97.15</v>
      </c>
      <c r="AA33" s="6">
        <v>3672000</v>
      </c>
    </row>
    <row r="34" spans="1:27" ht="12.75">
      <c r="A34" s="29" t="s">
        <v>60</v>
      </c>
      <c r="B34" s="28"/>
      <c r="C34" s="6">
        <v>49194798</v>
      </c>
      <c r="D34" s="6">
        <v>0</v>
      </c>
      <c r="E34" s="7">
        <v>60904285</v>
      </c>
      <c r="F34" s="8">
        <v>60904285</v>
      </c>
      <c r="G34" s="8">
        <v>2572613</v>
      </c>
      <c r="H34" s="8">
        <v>2682874</v>
      </c>
      <c r="I34" s="8">
        <v>4935990</v>
      </c>
      <c r="J34" s="8">
        <v>10191477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10191477</v>
      </c>
      <c r="X34" s="8">
        <v>15226212</v>
      </c>
      <c r="Y34" s="8">
        <v>-5034735</v>
      </c>
      <c r="Z34" s="2">
        <v>-33.07</v>
      </c>
      <c r="AA34" s="6">
        <v>60904285</v>
      </c>
    </row>
    <row r="35" spans="1:27" ht="12.75">
      <c r="A35" s="27" t="s">
        <v>61</v>
      </c>
      <c r="B35" s="33"/>
      <c r="C35" s="6">
        <v>9191107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202430799</v>
      </c>
      <c r="D36" s="37">
        <f>SUM(D25:D35)</f>
        <v>0</v>
      </c>
      <c r="E36" s="38">
        <f t="shared" si="1"/>
        <v>189298477</v>
      </c>
      <c r="F36" s="39">
        <f t="shared" si="1"/>
        <v>189298477</v>
      </c>
      <c r="G36" s="39">
        <f t="shared" si="1"/>
        <v>12455487</v>
      </c>
      <c r="H36" s="39">
        <f t="shared" si="1"/>
        <v>13394375</v>
      </c>
      <c r="I36" s="39">
        <f t="shared" si="1"/>
        <v>15480466</v>
      </c>
      <c r="J36" s="39">
        <f t="shared" si="1"/>
        <v>41330328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41330328</v>
      </c>
      <c r="X36" s="39">
        <f t="shared" si="1"/>
        <v>47324664</v>
      </c>
      <c r="Y36" s="39">
        <f t="shared" si="1"/>
        <v>-5994336</v>
      </c>
      <c r="Z36" s="40">
        <f>+IF(X36&lt;&gt;0,+(Y36/X36)*100,0)</f>
        <v>-12.666410056286928</v>
      </c>
      <c r="AA36" s="37">
        <f>SUM(AA25:AA35)</f>
        <v>189298477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-26639092</v>
      </c>
      <c r="D38" s="50">
        <f>+D22-D36</f>
        <v>0</v>
      </c>
      <c r="E38" s="51">
        <f t="shared" si="2"/>
        <v>-32655699</v>
      </c>
      <c r="F38" s="52">
        <f t="shared" si="2"/>
        <v>-32655699</v>
      </c>
      <c r="G38" s="52">
        <f t="shared" si="2"/>
        <v>37463991</v>
      </c>
      <c r="H38" s="52">
        <f t="shared" si="2"/>
        <v>-6523902</v>
      </c>
      <c r="I38" s="52">
        <f t="shared" si="2"/>
        <v>-12045797</v>
      </c>
      <c r="J38" s="52">
        <f t="shared" si="2"/>
        <v>18894292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18894292</v>
      </c>
      <c r="X38" s="52">
        <f>IF(F22=F36,0,X22-X36)</f>
        <v>-8164209</v>
      </c>
      <c r="Y38" s="52">
        <f t="shared" si="2"/>
        <v>27058501</v>
      </c>
      <c r="Z38" s="53">
        <f>+IF(X38&lt;&gt;0,+(Y38/X38)*100,0)</f>
        <v>-331.4283233072549</v>
      </c>
      <c r="AA38" s="50">
        <f>+AA22-AA36</f>
        <v>-32655699</v>
      </c>
    </row>
    <row r="39" spans="1:27" ht="12.75">
      <c r="A39" s="27" t="s">
        <v>64</v>
      </c>
      <c r="B39" s="33"/>
      <c r="C39" s="6">
        <v>30614700</v>
      </c>
      <c r="D39" s="6">
        <v>0</v>
      </c>
      <c r="E39" s="7">
        <v>32670100</v>
      </c>
      <c r="F39" s="8">
        <v>32670100</v>
      </c>
      <c r="G39" s="8">
        <v>492493</v>
      </c>
      <c r="H39" s="8">
        <v>492493</v>
      </c>
      <c r="I39" s="8">
        <v>-466393</v>
      </c>
      <c r="J39" s="8">
        <v>518593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518593</v>
      </c>
      <c r="X39" s="8">
        <v>8167524</v>
      </c>
      <c r="Y39" s="8">
        <v>-7648931</v>
      </c>
      <c r="Z39" s="2">
        <v>-93.65</v>
      </c>
      <c r="AA39" s="6">
        <v>32670100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3975608</v>
      </c>
      <c r="D42" s="59">
        <f>SUM(D38:D41)</f>
        <v>0</v>
      </c>
      <c r="E42" s="60">
        <f t="shared" si="3"/>
        <v>14401</v>
      </c>
      <c r="F42" s="61">
        <f t="shared" si="3"/>
        <v>14401</v>
      </c>
      <c r="G42" s="61">
        <f t="shared" si="3"/>
        <v>37956484</v>
      </c>
      <c r="H42" s="61">
        <f t="shared" si="3"/>
        <v>-6031409</v>
      </c>
      <c r="I42" s="61">
        <f t="shared" si="3"/>
        <v>-12512190</v>
      </c>
      <c r="J42" s="61">
        <f t="shared" si="3"/>
        <v>19412885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19412885</v>
      </c>
      <c r="X42" s="61">
        <f t="shared" si="3"/>
        <v>3315</v>
      </c>
      <c r="Y42" s="61">
        <f t="shared" si="3"/>
        <v>19409570</v>
      </c>
      <c r="Z42" s="62">
        <f>+IF(X42&lt;&gt;0,+(Y42/X42)*100,0)</f>
        <v>585507.3906485671</v>
      </c>
      <c r="AA42" s="59">
        <f>SUM(AA38:AA41)</f>
        <v>14401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3975608</v>
      </c>
      <c r="D44" s="67">
        <f>+D42-D43</f>
        <v>0</v>
      </c>
      <c r="E44" s="68">
        <f t="shared" si="4"/>
        <v>14401</v>
      </c>
      <c r="F44" s="69">
        <f t="shared" si="4"/>
        <v>14401</v>
      </c>
      <c r="G44" s="69">
        <f t="shared" si="4"/>
        <v>37956484</v>
      </c>
      <c r="H44" s="69">
        <f t="shared" si="4"/>
        <v>-6031409</v>
      </c>
      <c r="I44" s="69">
        <f t="shared" si="4"/>
        <v>-12512190</v>
      </c>
      <c r="J44" s="69">
        <f t="shared" si="4"/>
        <v>19412885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19412885</v>
      </c>
      <c r="X44" s="69">
        <f t="shared" si="4"/>
        <v>3315</v>
      </c>
      <c r="Y44" s="69">
        <f t="shared" si="4"/>
        <v>19409570</v>
      </c>
      <c r="Z44" s="70">
        <f>+IF(X44&lt;&gt;0,+(Y44/X44)*100,0)</f>
        <v>585507.3906485671</v>
      </c>
      <c r="AA44" s="67">
        <f>+AA42-AA43</f>
        <v>14401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3975608</v>
      </c>
      <c r="D46" s="59">
        <f>SUM(D44:D45)</f>
        <v>0</v>
      </c>
      <c r="E46" s="60">
        <f t="shared" si="5"/>
        <v>14401</v>
      </c>
      <c r="F46" s="61">
        <f t="shared" si="5"/>
        <v>14401</v>
      </c>
      <c r="G46" s="61">
        <f t="shared" si="5"/>
        <v>37956484</v>
      </c>
      <c r="H46" s="61">
        <f t="shared" si="5"/>
        <v>-6031409</v>
      </c>
      <c r="I46" s="61">
        <f t="shared" si="5"/>
        <v>-12512190</v>
      </c>
      <c r="J46" s="61">
        <f t="shared" si="5"/>
        <v>19412885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19412885</v>
      </c>
      <c r="X46" s="61">
        <f t="shared" si="5"/>
        <v>3315</v>
      </c>
      <c r="Y46" s="61">
        <f t="shared" si="5"/>
        <v>19409570</v>
      </c>
      <c r="Z46" s="62">
        <f>+IF(X46&lt;&gt;0,+(Y46/X46)*100,0)</f>
        <v>585507.3906485671</v>
      </c>
      <c r="AA46" s="59">
        <f>SUM(AA44:AA45)</f>
        <v>14401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3975608</v>
      </c>
      <c r="D48" s="75">
        <f>SUM(D46:D47)</f>
        <v>0</v>
      </c>
      <c r="E48" s="76">
        <f t="shared" si="6"/>
        <v>14401</v>
      </c>
      <c r="F48" s="77">
        <f t="shared" si="6"/>
        <v>14401</v>
      </c>
      <c r="G48" s="77">
        <f t="shared" si="6"/>
        <v>37956484</v>
      </c>
      <c r="H48" s="78">
        <f t="shared" si="6"/>
        <v>-6031409</v>
      </c>
      <c r="I48" s="78">
        <f t="shared" si="6"/>
        <v>-12512190</v>
      </c>
      <c r="J48" s="78">
        <f t="shared" si="6"/>
        <v>19412885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19412885</v>
      </c>
      <c r="X48" s="78">
        <f t="shared" si="6"/>
        <v>3315</v>
      </c>
      <c r="Y48" s="78">
        <f t="shared" si="6"/>
        <v>19409570</v>
      </c>
      <c r="Z48" s="79">
        <f>+IF(X48&lt;&gt;0,+(Y48/X48)*100,0)</f>
        <v>585507.3906485671</v>
      </c>
      <c r="AA48" s="80">
        <f>SUM(AA46:AA47)</f>
        <v>14401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3495798</v>
      </c>
      <c r="D5" s="6">
        <v>0</v>
      </c>
      <c r="E5" s="7">
        <v>3800000</v>
      </c>
      <c r="F5" s="8">
        <v>3800000</v>
      </c>
      <c r="G5" s="8">
        <v>117865</v>
      </c>
      <c r="H5" s="8">
        <v>144139</v>
      </c>
      <c r="I5" s="8">
        <v>984798</v>
      </c>
      <c r="J5" s="8">
        <v>1246802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1246802</v>
      </c>
      <c r="X5" s="8">
        <v>999498</v>
      </c>
      <c r="Y5" s="8">
        <v>247304</v>
      </c>
      <c r="Z5" s="2">
        <v>24.74</v>
      </c>
      <c r="AA5" s="6">
        <v>3800000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-564</v>
      </c>
      <c r="F7" s="8">
        <v>-564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-564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838985</v>
      </c>
      <c r="D10" s="6">
        <v>0</v>
      </c>
      <c r="E10" s="7">
        <v>849206</v>
      </c>
      <c r="F10" s="30">
        <v>849206</v>
      </c>
      <c r="G10" s="30">
        <v>58588</v>
      </c>
      <c r="H10" s="30">
        <v>39495</v>
      </c>
      <c r="I10" s="30">
        <v>57441</v>
      </c>
      <c r="J10" s="30">
        <v>155524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155524</v>
      </c>
      <c r="X10" s="30">
        <v>247131</v>
      </c>
      <c r="Y10" s="30">
        <v>-91607</v>
      </c>
      <c r="Z10" s="31">
        <v>-37.07</v>
      </c>
      <c r="AA10" s="32">
        <v>849206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209177</v>
      </c>
      <c r="D12" s="6">
        <v>0</v>
      </c>
      <c r="E12" s="7">
        <v>270000</v>
      </c>
      <c r="F12" s="8">
        <v>270000</v>
      </c>
      <c r="G12" s="8">
        <v>13751</v>
      </c>
      <c r="H12" s="8">
        <v>9734</v>
      </c>
      <c r="I12" s="8">
        <v>10639</v>
      </c>
      <c r="J12" s="8">
        <v>34124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34124</v>
      </c>
      <c r="X12" s="8">
        <v>124998</v>
      </c>
      <c r="Y12" s="8">
        <v>-90874</v>
      </c>
      <c r="Z12" s="2">
        <v>-72.7</v>
      </c>
      <c r="AA12" s="6">
        <v>270000</v>
      </c>
    </row>
    <row r="13" spans="1:27" ht="12.75">
      <c r="A13" s="27" t="s">
        <v>40</v>
      </c>
      <c r="B13" s="33"/>
      <c r="C13" s="6">
        <v>5047332</v>
      </c>
      <c r="D13" s="6">
        <v>0</v>
      </c>
      <c r="E13" s="7">
        <v>5500000</v>
      </c>
      <c r="F13" s="8">
        <v>5500000</v>
      </c>
      <c r="G13" s="8">
        <v>486009</v>
      </c>
      <c r="H13" s="8">
        <v>534105</v>
      </c>
      <c r="I13" s="8">
        <v>486659</v>
      </c>
      <c r="J13" s="8">
        <v>1506773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1506773</v>
      </c>
      <c r="X13" s="8">
        <v>1075354</v>
      </c>
      <c r="Y13" s="8">
        <v>431419</v>
      </c>
      <c r="Z13" s="2">
        <v>40.12</v>
      </c>
      <c r="AA13" s="6">
        <v>5500000</v>
      </c>
    </row>
    <row r="14" spans="1:27" ht="12.75">
      <c r="A14" s="27" t="s">
        <v>41</v>
      </c>
      <c r="B14" s="33"/>
      <c r="C14" s="6">
        <v>342060</v>
      </c>
      <c r="D14" s="6">
        <v>0</v>
      </c>
      <c r="E14" s="7">
        <v>400000</v>
      </c>
      <c r="F14" s="8">
        <v>400000</v>
      </c>
      <c r="G14" s="8">
        <v>27502</v>
      </c>
      <c r="H14" s="8">
        <v>29815</v>
      </c>
      <c r="I14" s="8">
        <v>27097</v>
      </c>
      <c r="J14" s="8">
        <v>84414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84414</v>
      </c>
      <c r="X14" s="8"/>
      <c r="Y14" s="8">
        <v>84414</v>
      </c>
      <c r="Z14" s="2">
        <v>0</v>
      </c>
      <c r="AA14" s="6">
        <v>400000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16600</v>
      </c>
      <c r="D16" s="6">
        <v>0</v>
      </c>
      <c r="E16" s="7">
        <v>50000</v>
      </c>
      <c r="F16" s="8">
        <v>50000</v>
      </c>
      <c r="G16" s="8">
        <v>200</v>
      </c>
      <c r="H16" s="8">
        <v>500</v>
      </c>
      <c r="I16" s="8">
        <v>400</v>
      </c>
      <c r="J16" s="8">
        <v>1100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1100</v>
      </c>
      <c r="X16" s="8">
        <v>8627</v>
      </c>
      <c r="Y16" s="8">
        <v>-7527</v>
      </c>
      <c r="Z16" s="2">
        <v>-87.25</v>
      </c>
      <c r="AA16" s="6">
        <v>50000</v>
      </c>
    </row>
    <row r="17" spans="1:27" ht="12.75">
      <c r="A17" s="27" t="s">
        <v>44</v>
      </c>
      <c r="B17" s="33"/>
      <c r="C17" s="6">
        <v>4039874</v>
      </c>
      <c r="D17" s="6">
        <v>0</v>
      </c>
      <c r="E17" s="7">
        <v>6500000</v>
      </c>
      <c r="F17" s="8">
        <v>6500000</v>
      </c>
      <c r="G17" s="8">
        <v>394899</v>
      </c>
      <c r="H17" s="8">
        <v>317411</v>
      </c>
      <c r="I17" s="8">
        <v>383384</v>
      </c>
      <c r="J17" s="8">
        <v>1095694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1095694</v>
      </c>
      <c r="X17" s="8">
        <v>1537651</v>
      </c>
      <c r="Y17" s="8">
        <v>-441957</v>
      </c>
      <c r="Z17" s="2">
        <v>-28.74</v>
      </c>
      <c r="AA17" s="6">
        <v>6500000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131280845</v>
      </c>
      <c r="D19" s="6">
        <v>0</v>
      </c>
      <c r="E19" s="7">
        <v>144507000</v>
      </c>
      <c r="F19" s="8">
        <v>144507000</v>
      </c>
      <c r="G19" s="8">
        <v>54534000</v>
      </c>
      <c r="H19" s="8">
        <v>0</v>
      </c>
      <c r="I19" s="8">
        <v>0</v>
      </c>
      <c r="J19" s="8">
        <v>54534000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54534000</v>
      </c>
      <c r="X19" s="8">
        <v>54369000</v>
      </c>
      <c r="Y19" s="8">
        <v>165000</v>
      </c>
      <c r="Z19" s="2">
        <v>0.3</v>
      </c>
      <c r="AA19" s="6">
        <v>144507000</v>
      </c>
    </row>
    <row r="20" spans="1:27" ht="12.75">
      <c r="A20" s="27" t="s">
        <v>47</v>
      </c>
      <c r="B20" s="33"/>
      <c r="C20" s="6">
        <v>60091517</v>
      </c>
      <c r="D20" s="6">
        <v>0</v>
      </c>
      <c r="E20" s="7">
        <v>1458500</v>
      </c>
      <c r="F20" s="30">
        <v>1458500</v>
      </c>
      <c r="G20" s="30">
        <v>4567478</v>
      </c>
      <c r="H20" s="30">
        <v>278932</v>
      </c>
      <c r="I20" s="30">
        <v>214032</v>
      </c>
      <c r="J20" s="30">
        <v>5060442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5060442</v>
      </c>
      <c r="X20" s="30">
        <v>4347254</v>
      </c>
      <c r="Y20" s="30">
        <v>713188</v>
      </c>
      <c r="Z20" s="31">
        <v>16.41</v>
      </c>
      <c r="AA20" s="32">
        <v>1458500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205362188</v>
      </c>
      <c r="D22" s="37">
        <f>SUM(D5:D21)</f>
        <v>0</v>
      </c>
      <c r="E22" s="38">
        <f t="shared" si="0"/>
        <v>163334142</v>
      </c>
      <c r="F22" s="39">
        <f t="shared" si="0"/>
        <v>163334142</v>
      </c>
      <c r="G22" s="39">
        <f t="shared" si="0"/>
        <v>60200292</v>
      </c>
      <c r="H22" s="39">
        <f t="shared" si="0"/>
        <v>1354131</v>
      </c>
      <c r="I22" s="39">
        <f t="shared" si="0"/>
        <v>2164450</v>
      </c>
      <c r="J22" s="39">
        <f t="shared" si="0"/>
        <v>63718873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63718873</v>
      </c>
      <c r="X22" s="39">
        <f t="shared" si="0"/>
        <v>62709513</v>
      </c>
      <c r="Y22" s="39">
        <f t="shared" si="0"/>
        <v>1009360</v>
      </c>
      <c r="Z22" s="40">
        <f>+IF(X22&lt;&gt;0,+(Y22/X22)*100,0)</f>
        <v>1.6095803518678258</v>
      </c>
      <c r="AA22" s="37">
        <f>SUM(AA5:AA21)</f>
        <v>163334142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53487280</v>
      </c>
      <c r="D25" s="6">
        <v>0</v>
      </c>
      <c r="E25" s="7">
        <v>57992551</v>
      </c>
      <c r="F25" s="8">
        <v>57992551</v>
      </c>
      <c r="G25" s="8">
        <v>3920709</v>
      </c>
      <c r="H25" s="8">
        <v>4339608</v>
      </c>
      <c r="I25" s="8">
        <v>4189279</v>
      </c>
      <c r="J25" s="8">
        <v>12449596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12449596</v>
      </c>
      <c r="X25" s="8">
        <v>11762619</v>
      </c>
      <c r="Y25" s="8">
        <v>686977</v>
      </c>
      <c r="Z25" s="2">
        <v>5.84</v>
      </c>
      <c r="AA25" s="6">
        <v>57992551</v>
      </c>
    </row>
    <row r="26" spans="1:27" ht="12.75">
      <c r="A26" s="29" t="s">
        <v>52</v>
      </c>
      <c r="B26" s="28"/>
      <c r="C26" s="6">
        <v>12750235</v>
      </c>
      <c r="D26" s="6">
        <v>0</v>
      </c>
      <c r="E26" s="7">
        <v>12286972</v>
      </c>
      <c r="F26" s="8">
        <v>12286972</v>
      </c>
      <c r="G26" s="8">
        <v>1031638</v>
      </c>
      <c r="H26" s="8">
        <v>1197636</v>
      </c>
      <c r="I26" s="8">
        <v>1038971</v>
      </c>
      <c r="J26" s="8">
        <v>3268245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3268245</v>
      </c>
      <c r="X26" s="8">
        <v>3463504</v>
      </c>
      <c r="Y26" s="8">
        <v>-195259</v>
      </c>
      <c r="Z26" s="2">
        <v>-5.64</v>
      </c>
      <c r="AA26" s="6">
        <v>12286972</v>
      </c>
    </row>
    <row r="27" spans="1:27" ht="12.75">
      <c r="A27" s="29" t="s">
        <v>53</v>
      </c>
      <c r="B27" s="28"/>
      <c r="C27" s="6">
        <v>549889</v>
      </c>
      <c r="D27" s="6">
        <v>0</v>
      </c>
      <c r="E27" s="7">
        <v>2800000</v>
      </c>
      <c r="F27" s="8">
        <v>2800000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2800000</v>
      </c>
    </row>
    <row r="28" spans="1:27" ht="12.75">
      <c r="A28" s="29" t="s">
        <v>54</v>
      </c>
      <c r="B28" s="28"/>
      <c r="C28" s="6">
        <v>35115496</v>
      </c>
      <c r="D28" s="6">
        <v>0</v>
      </c>
      <c r="E28" s="7">
        <v>40000000</v>
      </c>
      <c r="F28" s="8">
        <v>40000000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40000000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5924635</v>
      </c>
      <c r="D31" s="6">
        <v>0</v>
      </c>
      <c r="E31" s="7">
        <v>4920000</v>
      </c>
      <c r="F31" s="8">
        <v>4920000</v>
      </c>
      <c r="G31" s="8">
        <v>138635</v>
      </c>
      <c r="H31" s="8">
        <v>378730</v>
      </c>
      <c r="I31" s="8">
        <v>751194</v>
      </c>
      <c r="J31" s="8">
        <v>1268559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1268559</v>
      </c>
      <c r="X31" s="8">
        <v>1287907</v>
      </c>
      <c r="Y31" s="8">
        <v>-19348</v>
      </c>
      <c r="Z31" s="2">
        <v>-1.5</v>
      </c>
      <c r="AA31" s="6">
        <v>4920000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3000000</v>
      </c>
      <c r="F33" s="8">
        <v>3000000</v>
      </c>
      <c r="G33" s="8">
        <v>129861</v>
      </c>
      <c r="H33" s="8">
        <v>0</v>
      </c>
      <c r="I33" s="8">
        <v>286022</v>
      </c>
      <c r="J33" s="8">
        <v>415883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415883</v>
      </c>
      <c r="X33" s="8">
        <v>760230</v>
      </c>
      <c r="Y33" s="8">
        <v>-344347</v>
      </c>
      <c r="Z33" s="2">
        <v>-45.3</v>
      </c>
      <c r="AA33" s="6">
        <v>3000000</v>
      </c>
    </row>
    <row r="34" spans="1:27" ht="12.75">
      <c r="A34" s="29" t="s">
        <v>60</v>
      </c>
      <c r="B34" s="28"/>
      <c r="C34" s="6">
        <v>67455768</v>
      </c>
      <c r="D34" s="6">
        <v>0</v>
      </c>
      <c r="E34" s="7">
        <v>69972907</v>
      </c>
      <c r="F34" s="8">
        <v>69972907</v>
      </c>
      <c r="G34" s="8">
        <v>4265808</v>
      </c>
      <c r="H34" s="8">
        <v>5704868</v>
      </c>
      <c r="I34" s="8">
        <v>5866284</v>
      </c>
      <c r="J34" s="8">
        <v>15836960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15836960</v>
      </c>
      <c r="X34" s="8">
        <v>15357387</v>
      </c>
      <c r="Y34" s="8">
        <v>479573</v>
      </c>
      <c r="Z34" s="2">
        <v>3.12</v>
      </c>
      <c r="AA34" s="6">
        <v>69972907</v>
      </c>
    </row>
    <row r="35" spans="1:27" ht="12.75">
      <c r="A35" s="27" t="s">
        <v>61</v>
      </c>
      <c r="B35" s="33"/>
      <c r="C35" s="6">
        <v>1498138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176781441</v>
      </c>
      <c r="D36" s="37">
        <f>SUM(D25:D35)</f>
        <v>0</v>
      </c>
      <c r="E36" s="38">
        <f t="shared" si="1"/>
        <v>190972430</v>
      </c>
      <c r="F36" s="39">
        <f t="shared" si="1"/>
        <v>190972430</v>
      </c>
      <c r="G36" s="39">
        <f t="shared" si="1"/>
        <v>9486651</v>
      </c>
      <c r="H36" s="39">
        <f t="shared" si="1"/>
        <v>11620842</v>
      </c>
      <c r="I36" s="39">
        <f t="shared" si="1"/>
        <v>12131750</v>
      </c>
      <c r="J36" s="39">
        <f t="shared" si="1"/>
        <v>33239243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33239243</v>
      </c>
      <c r="X36" s="39">
        <f t="shared" si="1"/>
        <v>32631647</v>
      </c>
      <c r="Y36" s="39">
        <f t="shared" si="1"/>
        <v>607596</v>
      </c>
      <c r="Z36" s="40">
        <f>+IF(X36&lt;&gt;0,+(Y36/X36)*100,0)</f>
        <v>1.8619838587981785</v>
      </c>
      <c r="AA36" s="37">
        <f>SUM(AA25:AA35)</f>
        <v>190972430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28580747</v>
      </c>
      <c r="D38" s="50">
        <f>+D22-D36</f>
        <v>0</v>
      </c>
      <c r="E38" s="51">
        <f t="shared" si="2"/>
        <v>-27638288</v>
      </c>
      <c r="F38" s="52">
        <f t="shared" si="2"/>
        <v>-27638288</v>
      </c>
      <c r="G38" s="52">
        <f t="shared" si="2"/>
        <v>50713641</v>
      </c>
      <c r="H38" s="52">
        <f t="shared" si="2"/>
        <v>-10266711</v>
      </c>
      <c r="I38" s="52">
        <f t="shared" si="2"/>
        <v>-9967300</v>
      </c>
      <c r="J38" s="52">
        <f t="shared" si="2"/>
        <v>30479630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30479630</v>
      </c>
      <c r="X38" s="52">
        <f>IF(F22=F36,0,X22-X36)</f>
        <v>30077866</v>
      </c>
      <c r="Y38" s="52">
        <f t="shared" si="2"/>
        <v>401764</v>
      </c>
      <c r="Z38" s="53">
        <f>+IF(X38&lt;&gt;0,+(Y38/X38)*100,0)</f>
        <v>1.335746359133324</v>
      </c>
      <c r="AA38" s="50">
        <f>+AA22-AA36</f>
        <v>-27638288</v>
      </c>
    </row>
    <row r="39" spans="1:27" ht="12.75">
      <c r="A39" s="27" t="s">
        <v>64</v>
      </c>
      <c r="B39" s="33"/>
      <c r="C39" s="6">
        <v>57304000</v>
      </c>
      <c r="D39" s="6">
        <v>0</v>
      </c>
      <c r="E39" s="7">
        <v>80431000</v>
      </c>
      <c r="F39" s="8">
        <v>80431000</v>
      </c>
      <c r="G39" s="8">
        <v>2325000</v>
      </c>
      <c r="H39" s="8">
        <v>2125000</v>
      </c>
      <c r="I39" s="8">
        <v>5000000</v>
      </c>
      <c r="J39" s="8">
        <v>9450000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9450000</v>
      </c>
      <c r="X39" s="8">
        <v>20300000</v>
      </c>
      <c r="Y39" s="8">
        <v>-10850000</v>
      </c>
      <c r="Z39" s="2">
        <v>-53.45</v>
      </c>
      <c r="AA39" s="6">
        <v>80431000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85884747</v>
      </c>
      <c r="D42" s="59">
        <f>SUM(D38:D41)</f>
        <v>0</v>
      </c>
      <c r="E42" s="60">
        <f t="shared" si="3"/>
        <v>52792712</v>
      </c>
      <c r="F42" s="61">
        <f t="shared" si="3"/>
        <v>52792712</v>
      </c>
      <c r="G42" s="61">
        <f t="shared" si="3"/>
        <v>53038641</v>
      </c>
      <c r="H42" s="61">
        <f t="shared" si="3"/>
        <v>-8141711</v>
      </c>
      <c r="I42" s="61">
        <f t="shared" si="3"/>
        <v>-4967300</v>
      </c>
      <c r="J42" s="61">
        <f t="shared" si="3"/>
        <v>39929630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39929630</v>
      </c>
      <c r="X42" s="61">
        <f t="shared" si="3"/>
        <v>50377866</v>
      </c>
      <c r="Y42" s="61">
        <f t="shared" si="3"/>
        <v>-10448236</v>
      </c>
      <c r="Z42" s="62">
        <f>+IF(X42&lt;&gt;0,+(Y42/X42)*100,0)</f>
        <v>-20.73973518449551</v>
      </c>
      <c r="AA42" s="59">
        <f>SUM(AA38:AA41)</f>
        <v>52792712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85884747</v>
      </c>
      <c r="D44" s="67">
        <f>+D42-D43</f>
        <v>0</v>
      </c>
      <c r="E44" s="68">
        <f t="shared" si="4"/>
        <v>52792712</v>
      </c>
      <c r="F44" s="69">
        <f t="shared" si="4"/>
        <v>52792712</v>
      </c>
      <c r="G44" s="69">
        <f t="shared" si="4"/>
        <v>53038641</v>
      </c>
      <c r="H44" s="69">
        <f t="shared" si="4"/>
        <v>-8141711</v>
      </c>
      <c r="I44" s="69">
        <f t="shared" si="4"/>
        <v>-4967300</v>
      </c>
      <c r="J44" s="69">
        <f t="shared" si="4"/>
        <v>39929630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39929630</v>
      </c>
      <c r="X44" s="69">
        <f t="shared" si="4"/>
        <v>50377866</v>
      </c>
      <c r="Y44" s="69">
        <f t="shared" si="4"/>
        <v>-10448236</v>
      </c>
      <c r="Z44" s="70">
        <f>+IF(X44&lt;&gt;0,+(Y44/X44)*100,0)</f>
        <v>-20.73973518449551</v>
      </c>
      <c r="AA44" s="67">
        <f>+AA42-AA43</f>
        <v>52792712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85884747</v>
      </c>
      <c r="D46" s="59">
        <f>SUM(D44:D45)</f>
        <v>0</v>
      </c>
      <c r="E46" s="60">
        <f t="shared" si="5"/>
        <v>52792712</v>
      </c>
      <c r="F46" s="61">
        <f t="shared" si="5"/>
        <v>52792712</v>
      </c>
      <c r="G46" s="61">
        <f t="shared" si="5"/>
        <v>53038641</v>
      </c>
      <c r="H46" s="61">
        <f t="shared" si="5"/>
        <v>-8141711</v>
      </c>
      <c r="I46" s="61">
        <f t="shared" si="5"/>
        <v>-4967300</v>
      </c>
      <c r="J46" s="61">
        <f t="shared" si="5"/>
        <v>39929630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39929630</v>
      </c>
      <c r="X46" s="61">
        <f t="shared" si="5"/>
        <v>50377866</v>
      </c>
      <c r="Y46" s="61">
        <f t="shared" si="5"/>
        <v>-10448236</v>
      </c>
      <c r="Z46" s="62">
        <f>+IF(X46&lt;&gt;0,+(Y46/X46)*100,0)</f>
        <v>-20.73973518449551</v>
      </c>
      <c r="AA46" s="59">
        <f>SUM(AA44:AA45)</f>
        <v>52792712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85884747</v>
      </c>
      <c r="D48" s="75">
        <f>SUM(D46:D47)</f>
        <v>0</v>
      </c>
      <c r="E48" s="76">
        <f t="shared" si="6"/>
        <v>52792712</v>
      </c>
      <c r="F48" s="77">
        <f t="shared" si="6"/>
        <v>52792712</v>
      </c>
      <c r="G48" s="77">
        <f t="shared" si="6"/>
        <v>53038641</v>
      </c>
      <c r="H48" s="78">
        <f t="shared" si="6"/>
        <v>-8141711</v>
      </c>
      <c r="I48" s="78">
        <f t="shared" si="6"/>
        <v>-4967300</v>
      </c>
      <c r="J48" s="78">
        <f t="shared" si="6"/>
        <v>39929630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39929630</v>
      </c>
      <c r="X48" s="78">
        <f t="shared" si="6"/>
        <v>50377866</v>
      </c>
      <c r="Y48" s="78">
        <f t="shared" si="6"/>
        <v>-10448236</v>
      </c>
      <c r="Z48" s="79">
        <f>+IF(X48&lt;&gt;0,+(Y48/X48)*100,0)</f>
        <v>-20.73973518449551</v>
      </c>
      <c r="AA48" s="80">
        <f>SUM(AA46:AA47)</f>
        <v>52792712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5451560</v>
      </c>
      <c r="F5" s="8">
        <v>5451560</v>
      </c>
      <c r="G5" s="8">
        <v>6845</v>
      </c>
      <c r="H5" s="8">
        <v>8110988</v>
      </c>
      <c r="I5" s="8">
        <v>306537</v>
      </c>
      <c r="J5" s="8">
        <v>8424370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8424370</v>
      </c>
      <c r="X5" s="8">
        <v>1362891</v>
      </c>
      <c r="Y5" s="8">
        <v>7061479</v>
      </c>
      <c r="Z5" s="2">
        <v>518.13</v>
      </c>
      <c r="AA5" s="6">
        <v>5451560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11384764</v>
      </c>
      <c r="F7" s="8">
        <v>11384764</v>
      </c>
      <c r="G7" s="8">
        <v>746752</v>
      </c>
      <c r="H7" s="8">
        <v>925843</v>
      </c>
      <c r="I7" s="8">
        <v>491292</v>
      </c>
      <c r="J7" s="8">
        <v>2163887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2163887</v>
      </c>
      <c r="X7" s="8">
        <v>2846190</v>
      </c>
      <c r="Y7" s="8">
        <v>-682303</v>
      </c>
      <c r="Z7" s="2">
        <v>-23.97</v>
      </c>
      <c r="AA7" s="6">
        <v>11384764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3690920</v>
      </c>
      <c r="F10" s="30">
        <v>3690920</v>
      </c>
      <c r="G10" s="30">
        <v>288620</v>
      </c>
      <c r="H10" s="30">
        <v>313670</v>
      </c>
      <c r="I10" s="30">
        <v>200160</v>
      </c>
      <c r="J10" s="30">
        <v>802450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802450</v>
      </c>
      <c r="X10" s="30">
        <v>922731</v>
      </c>
      <c r="Y10" s="30">
        <v>-120281</v>
      </c>
      <c r="Z10" s="31">
        <v>-13.04</v>
      </c>
      <c r="AA10" s="32">
        <v>3690920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1076000</v>
      </c>
      <c r="F12" s="8">
        <v>1076000</v>
      </c>
      <c r="G12" s="8">
        <v>9618</v>
      </c>
      <c r="H12" s="8">
        <v>76474</v>
      </c>
      <c r="I12" s="8">
        <v>12894</v>
      </c>
      <c r="J12" s="8">
        <v>98986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98986</v>
      </c>
      <c r="X12" s="8">
        <v>269001</v>
      </c>
      <c r="Y12" s="8">
        <v>-170015</v>
      </c>
      <c r="Z12" s="2">
        <v>-63.2</v>
      </c>
      <c r="AA12" s="6">
        <v>1076000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456000</v>
      </c>
      <c r="F13" s="8">
        <v>456000</v>
      </c>
      <c r="G13" s="8">
        <v>65697</v>
      </c>
      <c r="H13" s="8">
        <v>116944</v>
      </c>
      <c r="I13" s="8">
        <v>91937</v>
      </c>
      <c r="J13" s="8">
        <v>274578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274578</v>
      </c>
      <c r="X13" s="8">
        <v>114000</v>
      </c>
      <c r="Y13" s="8">
        <v>160578</v>
      </c>
      <c r="Z13" s="2">
        <v>140.86</v>
      </c>
      <c r="AA13" s="6">
        <v>456000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2375000</v>
      </c>
      <c r="F14" s="8">
        <v>2375000</v>
      </c>
      <c r="G14" s="8">
        <v>407328</v>
      </c>
      <c r="H14" s="8">
        <v>341769</v>
      </c>
      <c r="I14" s="8">
        <v>347012</v>
      </c>
      <c r="J14" s="8">
        <v>1096109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1096109</v>
      </c>
      <c r="X14" s="8">
        <v>593751</v>
      </c>
      <c r="Y14" s="8">
        <v>502358</v>
      </c>
      <c r="Z14" s="2">
        <v>84.61</v>
      </c>
      <c r="AA14" s="6">
        <v>2375000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24500</v>
      </c>
      <c r="F16" s="8">
        <v>24500</v>
      </c>
      <c r="G16" s="8">
        <v>700</v>
      </c>
      <c r="H16" s="8">
        <v>0</v>
      </c>
      <c r="I16" s="8">
        <v>750</v>
      </c>
      <c r="J16" s="8">
        <v>1450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1450</v>
      </c>
      <c r="X16" s="8">
        <v>6126</v>
      </c>
      <c r="Y16" s="8">
        <v>-4676</v>
      </c>
      <c r="Z16" s="2">
        <v>-76.33</v>
      </c>
      <c r="AA16" s="6">
        <v>24500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12624</v>
      </c>
      <c r="J17" s="8">
        <v>12624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12624</v>
      </c>
      <c r="X17" s="8"/>
      <c r="Y17" s="8">
        <v>12624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876950</v>
      </c>
      <c r="F18" s="8">
        <v>876950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219237</v>
      </c>
      <c r="Y18" s="8">
        <v>-219237</v>
      </c>
      <c r="Z18" s="2">
        <v>-100</v>
      </c>
      <c r="AA18" s="6">
        <v>876950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62232000</v>
      </c>
      <c r="F19" s="8">
        <v>62232000</v>
      </c>
      <c r="G19" s="8">
        <v>24127000</v>
      </c>
      <c r="H19" s="8">
        <v>0</v>
      </c>
      <c r="I19" s="8">
        <v>695024</v>
      </c>
      <c r="J19" s="8">
        <v>24822024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24822024</v>
      </c>
      <c r="X19" s="8">
        <v>28575017</v>
      </c>
      <c r="Y19" s="8">
        <v>-3752993</v>
      </c>
      <c r="Z19" s="2">
        <v>-13.13</v>
      </c>
      <c r="AA19" s="6">
        <v>62232000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3378700</v>
      </c>
      <c r="F20" s="30">
        <v>3378700</v>
      </c>
      <c r="G20" s="30">
        <v>166180</v>
      </c>
      <c r="H20" s="30">
        <v>196793</v>
      </c>
      <c r="I20" s="30">
        <v>106013</v>
      </c>
      <c r="J20" s="30">
        <v>468986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468986</v>
      </c>
      <c r="X20" s="30">
        <v>844674</v>
      </c>
      <c r="Y20" s="30">
        <v>-375688</v>
      </c>
      <c r="Z20" s="31">
        <v>-44.48</v>
      </c>
      <c r="AA20" s="32">
        <v>3378700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90946394</v>
      </c>
      <c r="F22" s="39">
        <f t="shared" si="0"/>
        <v>90946394</v>
      </c>
      <c r="G22" s="39">
        <f t="shared" si="0"/>
        <v>25818740</v>
      </c>
      <c r="H22" s="39">
        <f t="shared" si="0"/>
        <v>10082481</v>
      </c>
      <c r="I22" s="39">
        <f t="shared" si="0"/>
        <v>2264243</v>
      </c>
      <c r="J22" s="39">
        <f t="shared" si="0"/>
        <v>38165464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38165464</v>
      </c>
      <c r="X22" s="39">
        <f t="shared" si="0"/>
        <v>35753618</v>
      </c>
      <c r="Y22" s="39">
        <f t="shared" si="0"/>
        <v>2411846</v>
      </c>
      <c r="Z22" s="40">
        <f>+IF(X22&lt;&gt;0,+(Y22/X22)*100,0)</f>
        <v>6.745739689896559</v>
      </c>
      <c r="AA22" s="37">
        <f>SUM(AA5:AA21)</f>
        <v>90946394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34309251</v>
      </c>
      <c r="F25" s="8">
        <v>34309251</v>
      </c>
      <c r="G25" s="8">
        <v>2785230</v>
      </c>
      <c r="H25" s="8">
        <v>2694808</v>
      </c>
      <c r="I25" s="8">
        <v>2993749</v>
      </c>
      <c r="J25" s="8">
        <v>8473787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8473787</v>
      </c>
      <c r="X25" s="8">
        <v>8566461</v>
      </c>
      <c r="Y25" s="8">
        <v>-92674</v>
      </c>
      <c r="Z25" s="2">
        <v>-1.08</v>
      </c>
      <c r="AA25" s="6">
        <v>34309251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6496224</v>
      </c>
      <c r="F26" s="8">
        <v>6496224</v>
      </c>
      <c r="G26" s="8">
        <v>496327</v>
      </c>
      <c r="H26" s="8">
        <v>506355</v>
      </c>
      <c r="I26" s="8">
        <v>436914</v>
      </c>
      <c r="J26" s="8">
        <v>1439596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1439596</v>
      </c>
      <c r="X26" s="8">
        <v>1624056</v>
      </c>
      <c r="Y26" s="8">
        <v>-184460</v>
      </c>
      <c r="Z26" s="2">
        <v>-11.36</v>
      </c>
      <c r="AA26" s="6">
        <v>6496224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4180120</v>
      </c>
      <c r="F27" s="8">
        <v>4180120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1045029</v>
      </c>
      <c r="Y27" s="8">
        <v>-1045029</v>
      </c>
      <c r="Z27" s="2">
        <v>-100</v>
      </c>
      <c r="AA27" s="6">
        <v>4180120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9097000</v>
      </c>
      <c r="F28" s="8">
        <v>9097000</v>
      </c>
      <c r="G28" s="8">
        <v>480</v>
      </c>
      <c r="H28" s="8">
        <v>0</v>
      </c>
      <c r="I28" s="8">
        <v>0</v>
      </c>
      <c r="J28" s="8">
        <v>480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480</v>
      </c>
      <c r="X28" s="8">
        <v>2274249</v>
      </c>
      <c r="Y28" s="8">
        <v>-2273769</v>
      </c>
      <c r="Z28" s="2">
        <v>-99.98</v>
      </c>
      <c r="AA28" s="6">
        <v>9097000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463095</v>
      </c>
      <c r="F29" s="8">
        <v>463095</v>
      </c>
      <c r="G29" s="8">
        <v>46262</v>
      </c>
      <c r="H29" s="8">
        <v>43700</v>
      </c>
      <c r="I29" s="8">
        <v>41766</v>
      </c>
      <c r="J29" s="8">
        <v>131728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131728</v>
      </c>
      <c r="X29" s="8">
        <v>115773</v>
      </c>
      <c r="Y29" s="8">
        <v>15955</v>
      </c>
      <c r="Z29" s="2">
        <v>13.78</v>
      </c>
      <c r="AA29" s="6">
        <v>463095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9277784</v>
      </c>
      <c r="F30" s="8">
        <v>9277784</v>
      </c>
      <c r="G30" s="8">
        <v>1145082</v>
      </c>
      <c r="H30" s="8">
        <v>1275048</v>
      </c>
      <c r="I30" s="8">
        <v>1095360</v>
      </c>
      <c r="J30" s="8">
        <v>3515490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3515490</v>
      </c>
      <c r="X30" s="8">
        <v>2319447</v>
      </c>
      <c r="Y30" s="8">
        <v>1196043</v>
      </c>
      <c r="Z30" s="2">
        <v>51.57</v>
      </c>
      <c r="AA30" s="6">
        <v>9277784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3498000</v>
      </c>
      <c r="F31" s="8">
        <v>3498000</v>
      </c>
      <c r="G31" s="8">
        <v>308283</v>
      </c>
      <c r="H31" s="8">
        <v>142168</v>
      </c>
      <c r="I31" s="8">
        <v>0</v>
      </c>
      <c r="J31" s="8">
        <v>450451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450451</v>
      </c>
      <c r="X31" s="8">
        <v>1624501</v>
      </c>
      <c r="Y31" s="8">
        <v>-1174050</v>
      </c>
      <c r="Z31" s="2">
        <v>-72.27</v>
      </c>
      <c r="AA31" s="6">
        <v>3498000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2015000</v>
      </c>
      <c r="F32" s="8">
        <v>2015000</v>
      </c>
      <c r="G32" s="8">
        <v>167641</v>
      </c>
      <c r="H32" s="8">
        <v>165382</v>
      </c>
      <c r="I32" s="8">
        <v>167303</v>
      </c>
      <c r="J32" s="8">
        <v>500326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500326</v>
      </c>
      <c r="X32" s="8">
        <v>503751</v>
      </c>
      <c r="Y32" s="8">
        <v>-3425</v>
      </c>
      <c r="Z32" s="2">
        <v>-0.68</v>
      </c>
      <c r="AA32" s="6">
        <v>2015000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531811</v>
      </c>
      <c r="H33" s="8">
        <v>271454</v>
      </c>
      <c r="I33" s="8">
        <v>1045673</v>
      </c>
      <c r="J33" s="8">
        <v>1848938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1848938</v>
      </c>
      <c r="X33" s="8">
        <v>642501</v>
      </c>
      <c r="Y33" s="8">
        <v>1206437</v>
      </c>
      <c r="Z33" s="2">
        <v>187.77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23865587</v>
      </c>
      <c r="F34" s="8">
        <v>23865587</v>
      </c>
      <c r="G34" s="8">
        <v>1141761</v>
      </c>
      <c r="H34" s="8">
        <v>2551651</v>
      </c>
      <c r="I34" s="8">
        <v>1790915</v>
      </c>
      <c r="J34" s="8">
        <v>5484327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5484327</v>
      </c>
      <c r="X34" s="8">
        <v>6643119</v>
      </c>
      <c r="Y34" s="8">
        <v>-1158792</v>
      </c>
      <c r="Z34" s="2">
        <v>-17.44</v>
      </c>
      <c r="AA34" s="6">
        <v>23865587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93202061</v>
      </c>
      <c r="F36" s="39">
        <f t="shared" si="1"/>
        <v>93202061</v>
      </c>
      <c r="G36" s="39">
        <f t="shared" si="1"/>
        <v>6622877</v>
      </c>
      <c r="H36" s="39">
        <f t="shared" si="1"/>
        <v>7650566</v>
      </c>
      <c r="I36" s="39">
        <f t="shared" si="1"/>
        <v>7571680</v>
      </c>
      <c r="J36" s="39">
        <f t="shared" si="1"/>
        <v>21845123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21845123</v>
      </c>
      <c r="X36" s="39">
        <f t="shared" si="1"/>
        <v>25358887</v>
      </c>
      <c r="Y36" s="39">
        <f t="shared" si="1"/>
        <v>-3513764</v>
      </c>
      <c r="Z36" s="40">
        <f>+IF(X36&lt;&gt;0,+(Y36/X36)*100,0)</f>
        <v>-13.856144396242625</v>
      </c>
      <c r="AA36" s="37">
        <f>SUM(AA25:AA35)</f>
        <v>93202061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-2255667</v>
      </c>
      <c r="F38" s="52">
        <f t="shared" si="2"/>
        <v>-2255667</v>
      </c>
      <c r="G38" s="52">
        <f t="shared" si="2"/>
        <v>19195863</v>
      </c>
      <c r="H38" s="52">
        <f t="shared" si="2"/>
        <v>2431915</v>
      </c>
      <c r="I38" s="52">
        <f t="shared" si="2"/>
        <v>-5307437</v>
      </c>
      <c r="J38" s="52">
        <f t="shared" si="2"/>
        <v>16320341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16320341</v>
      </c>
      <c r="X38" s="52">
        <f>IF(F22=F36,0,X22-X36)</f>
        <v>10394731</v>
      </c>
      <c r="Y38" s="52">
        <f t="shared" si="2"/>
        <v>5925610</v>
      </c>
      <c r="Z38" s="53">
        <f>+IF(X38&lt;&gt;0,+(Y38/X38)*100,0)</f>
        <v>57.00590039318959</v>
      </c>
      <c r="AA38" s="50">
        <f>+AA22-AA36</f>
        <v>-2255667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18662050</v>
      </c>
      <c r="F39" s="8">
        <v>18662050</v>
      </c>
      <c r="G39" s="8">
        <v>1557526</v>
      </c>
      <c r="H39" s="8">
        <v>387025</v>
      </c>
      <c r="I39" s="8">
        <v>444153</v>
      </c>
      <c r="J39" s="8">
        <v>2388704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2388704</v>
      </c>
      <c r="X39" s="8"/>
      <c r="Y39" s="8">
        <v>2388704</v>
      </c>
      <c r="Z39" s="2">
        <v>0</v>
      </c>
      <c r="AA39" s="6">
        <v>18662050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16406383</v>
      </c>
      <c r="F42" s="61">
        <f t="shared" si="3"/>
        <v>16406383</v>
      </c>
      <c r="G42" s="61">
        <f t="shared" si="3"/>
        <v>20753389</v>
      </c>
      <c r="H42" s="61">
        <f t="shared" si="3"/>
        <v>2818940</v>
      </c>
      <c r="I42" s="61">
        <f t="shared" si="3"/>
        <v>-4863284</v>
      </c>
      <c r="J42" s="61">
        <f t="shared" si="3"/>
        <v>18709045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18709045</v>
      </c>
      <c r="X42" s="61">
        <f t="shared" si="3"/>
        <v>10394731</v>
      </c>
      <c r="Y42" s="61">
        <f t="shared" si="3"/>
        <v>8314314</v>
      </c>
      <c r="Z42" s="62">
        <f>+IF(X42&lt;&gt;0,+(Y42/X42)*100,0)</f>
        <v>79.9858505236932</v>
      </c>
      <c r="AA42" s="59">
        <f>SUM(AA38:AA41)</f>
        <v>16406383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16406383</v>
      </c>
      <c r="F44" s="69">
        <f t="shared" si="4"/>
        <v>16406383</v>
      </c>
      <c r="G44" s="69">
        <f t="shared" si="4"/>
        <v>20753389</v>
      </c>
      <c r="H44" s="69">
        <f t="shared" si="4"/>
        <v>2818940</v>
      </c>
      <c r="I44" s="69">
        <f t="shared" si="4"/>
        <v>-4863284</v>
      </c>
      <c r="J44" s="69">
        <f t="shared" si="4"/>
        <v>18709045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18709045</v>
      </c>
      <c r="X44" s="69">
        <f t="shared" si="4"/>
        <v>10394731</v>
      </c>
      <c r="Y44" s="69">
        <f t="shared" si="4"/>
        <v>8314314</v>
      </c>
      <c r="Z44" s="70">
        <f>+IF(X44&lt;&gt;0,+(Y44/X44)*100,0)</f>
        <v>79.9858505236932</v>
      </c>
      <c r="AA44" s="67">
        <f>+AA42-AA43</f>
        <v>16406383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16406383</v>
      </c>
      <c r="F46" s="61">
        <f t="shared" si="5"/>
        <v>16406383</v>
      </c>
      <c r="G46" s="61">
        <f t="shared" si="5"/>
        <v>20753389</v>
      </c>
      <c r="H46" s="61">
        <f t="shared" si="5"/>
        <v>2818940</v>
      </c>
      <c r="I46" s="61">
        <f t="shared" si="5"/>
        <v>-4863284</v>
      </c>
      <c r="J46" s="61">
        <f t="shared" si="5"/>
        <v>18709045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18709045</v>
      </c>
      <c r="X46" s="61">
        <f t="shared" si="5"/>
        <v>10394731</v>
      </c>
      <c r="Y46" s="61">
        <f t="shared" si="5"/>
        <v>8314314</v>
      </c>
      <c r="Z46" s="62">
        <f>+IF(X46&lt;&gt;0,+(Y46/X46)*100,0)</f>
        <v>79.9858505236932</v>
      </c>
      <c r="AA46" s="59">
        <f>SUM(AA44:AA45)</f>
        <v>16406383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16406383</v>
      </c>
      <c r="F48" s="77">
        <f t="shared" si="6"/>
        <v>16406383</v>
      </c>
      <c r="G48" s="77">
        <f t="shared" si="6"/>
        <v>20753389</v>
      </c>
      <c r="H48" s="78">
        <f t="shared" si="6"/>
        <v>2818940</v>
      </c>
      <c r="I48" s="78">
        <f t="shared" si="6"/>
        <v>-4863284</v>
      </c>
      <c r="J48" s="78">
        <f t="shared" si="6"/>
        <v>18709045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18709045</v>
      </c>
      <c r="X48" s="78">
        <f t="shared" si="6"/>
        <v>10394731</v>
      </c>
      <c r="Y48" s="78">
        <f t="shared" si="6"/>
        <v>8314314</v>
      </c>
      <c r="Z48" s="79">
        <f>+IF(X48&lt;&gt;0,+(Y48/X48)*100,0)</f>
        <v>79.9858505236932</v>
      </c>
      <c r="AA48" s="80">
        <f>SUM(AA46:AA47)</f>
        <v>16406383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18109581</v>
      </c>
      <c r="J7" s="8">
        <v>18109581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18109581</v>
      </c>
      <c r="X7" s="8"/>
      <c r="Y7" s="8">
        <v>18109581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3321962</v>
      </c>
      <c r="J10" s="30">
        <v>3321962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3321962</v>
      </c>
      <c r="X10" s="30"/>
      <c r="Y10" s="30">
        <v>3321962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69</v>
      </c>
      <c r="J11" s="8">
        <v>69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69</v>
      </c>
      <c r="X11" s="8"/>
      <c r="Y11" s="8">
        <v>69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228176</v>
      </c>
      <c r="J12" s="8">
        <v>228176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228176</v>
      </c>
      <c r="X12" s="8"/>
      <c r="Y12" s="8">
        <v>228176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448155</v>
      </c>
      <c r="J13" s="8">
        <v>448155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448155</v>
      </c>
      <c r="X13" s="8"/>
      <c r="Y13" s="8">
        <v>448155</v>
      </c>
      <c r="Z13" s="2">
        <v>0</v>
      </c>
      <c r="AA13" s="6">
        <v>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2639942</v>
      </c>
      <c r="J14" s="8">
        <v>2639942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2639942</v>
      </c>
      <c r="X14" s="8"/>
      <c r="Y14" s="8">
        <v>2639942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6978</v>
      </c>
      <c r="J16" s="8">
        <v>6978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6978</v>
      </c>
      <c r="X16" s="8"/>
      <c r="Y16" s="8">
        <v>6978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322604</v>
      </c>
      <c r="J17" s="8">
        <v>322604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322604</v>
      </c>
      <c r="X17" s="8"/>
      <c r="Y17" s="8">
        <v>322604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681855</v>
      </c>
      <c r="J18" s="8">
        <v>681855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681855</v>
      </c>
      <c r="X18" s="8"/>
      <c r="Y18" s="8">
        <v>681855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0</v>
      </c>
      <c r="F19" s="8">
        <v>0</v>
      </c>
      <c r="G19" s="8">
        <v>0</v>
      </c>
      <c r="H19" s="8">
        <v>0</v>
      </c>
      <c r="I19" s="8">
        <v>42608871</v>
      </c>
      <c r="J19" s="8">
        <v>42608871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42608871</v>
      </c>
      <c r="X19" s="8"/>
      <c r="Y19" s="8">
        <v>42608871</v>
      </c>
      <c r="Z19" s="2">
        <v>0</v>
      </c>
      <c r="AA19" s="6">
        <v>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0</v>
      </c>
      <c r="F20" s="30">
        <v>0</v>
      </c>
      <c r="G20" s="30">
        <v>0</v>
      </c>
      <c r="H20" s="30">
        <v>0</v>
      </c>
      <c r="I20" s="30">
        <v>296831</v>
      </c>
      <c r="J20" s="30">
        <v>296831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296831</v>
      </c>
      <c r="X20" s="30"/>
      <c r="Y20" s="30">
        <v>296831</v>
      </c>
      <c r="Z20" s="31">
        <v>0</v>
      </c>
      <c r="AA20" s="32">
        <v>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200</v>
      </c>
      <c r="J21" s="8">
        <v>200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200</v>
      </c>
      <c r="X21" s="8"/>
      <c r="Y21" s="8">
        <v>200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68665224</v>
      </c>
      <c r="J22" s="39">
        <f t="shared" si="0"/>
        <v>68665224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68665224</v>
      </c>
      <c r="X22" s="39">
        <f t="shared" si="0"/>
        <v>0</v>
      </c>
      <c r="Y22" s="39">
        <f t="shared" si="0"/>
        <v>68665224</v>
      </c>
      <c r="Z22" s="40">
        <f>+IF(X22&lt;&gt;0,+(Y22/X22)*100,0)</f>
        <v>0</v>
      </c>
      <c r="AA22" s="37">
        <f>SUM(AA5:AA21)</f>
        <v>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0</v>
      </c>
      <c r="F25" s="8">
        <v>0</v>
      </c>
      <c r="G25" s="8">
        <v>0</v>
      </c>
      <c r="H25" s="8">
        <v>0</v>
      </c>
      <c r="I25" s="8">
        <v>22488501</v>
      </c>
      <c r="J25" s="8">
        <v>22488501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22488501</v>
      </c>
      <c r="X25" s="8"/>
      <c r="Y25" s="8">
        <v>22488501</v>
      </c>
      <c r="Z25" s="2">
        <v>0</v>
      </c>
      <c r="AA25" s="6">
        <v>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0</v>
      </c>
      <c r="F26" s="8">
        <v>0</v>
      </c>
      <c r="G26" s="8">
        <v>0</v>
      </c>
      <c r="H26" s="8">
        <v>0</v>
      </c>
      <c r="I26" s="8">
        <v>2037985</v>
      </c>
      <c r="J26" s="8">
        <v>2037985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2037985</v>
      </c>
      <c r="X26" s="8"/>
      <c r="Y26" s="8">
        <v>2037985</v>
      </c>
      <c r="Z26" s="2">
        <v>0</v>
      </c>
      <c r="AA26" s="6">
        <v>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2717730</v>
      </c>
      <c r="J30" s="8">
        <v>2717730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2717730</v>
      </c>
      <c r="X30" s="8"/>
      <c r="Y30" s="8">
        <v>2717730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1785847</v>
      </c>
      <c r="J32" s="8">
        <v>1785847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1785847</v>
      </c>
      <c r="X32" s="8"/>
      <c r="Y32" s="8">
        <v>1785847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553825</v>
      </c>
      <c r="J33" s="8">
        <v>553825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553825</v>
      </c>
      <c r="X33" s="8"/>
      <c r="Y33" s="8">
        <v>553825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0</v>
      </c>
      <c r="F34" s="8">
        <v>0</v>
      </c>
      <c r="G34" s="8">
        <v>0</v>
      </c>
      <c r="H34" s="8">
        <v>0</v>
      </c>
      <c r="I34" s="8">
        <v>9659114</v>
      </c>
      <c r="J34" s="8">
        <v>9659114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9659114</v>
      </c>
      <c r="X34" s="8"/>
      <c r="Y34" s="8">
        <v>9659114</v>
      </c>
      <c r="Z34" s="2">
        <v>0</v>
      </c>
      <c r="AA34" s="6">
        <v>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0</v>
      </c>
      <c r="F36" s="39">
        <f t="shared" si="1"/>
        <v>0</v>
      </c>
      <c r="G36" s="39">
        <f t="shared" si="1"/>
        <v>0</v>
      </c>
      <c r="H36" s="39">
        <f t="shared" si="1"/>
        <v>0</v>
      </c>
      <c r="I36" s="39">
        <f t="shared" si="1"/>
        <v>39243002</v>
      </c>
      <c r="J36" s="39">
        <f t="shared" si="1"/>
        <v>39243002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39243002</v>
      </c>
      <c r="X36" s="39">
        <f t="shared" si="1"/>
        <v>0</v>
      </c>
      <c r="Y36" s="39">
        <f t="shared" si="1"/>
        <v>39243002</v>
      </c>
      <c r="Z36" s="40">
        <f>+IF(X36&lt;&gt;0,+(Y36/X36)*100,0)</f>
        <v>0</v>
      </c>
      <c r="AA36" s="37">
        <f>SUM(AA25:AA35)</f>
        <v>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0</v>
      </c>
      <c r="F38" s="52">
        <f t="shared" si="2"/>
        <v>0</v>
      </c>
      <c r="G38" s="52">
        <f t="shared" si="2"/>
        <v>0</v>
      </c>
      <c r="H38" s="52">
        <f t="shared" si="2"/>
        <v>0</v>
      </c>
      <c r="I38" s="52">
        <f t="shared" si="2"/>
        <v>29422222</v>
      </c>
      <c r="J38" s="52">
        <f t="shared" si="2"/>
        <v>29422222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29422222</v>
      </c>
      <c r="X38" s="52">
        <f>IF(F22=F36,0,X22-X36)</f>
        <v>0</v>
      </c>
      <c r="Y38" s="52">
        <f t="shared" si="2"/>
        <v>29422222</v>
      </c>
      <c r="Z38" s="53">
        <f>+IF(X38&lt;&gt;0,+(Y38/X38)*100,0)</f>
        <v>0</v>
      </c>
      <c r="AA38" s="50">
        <f>+AA22-AA36</f>
        <v>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0</v>
      </c>
      <c r="F42" s="61">
        <f t="shared" si="3"/>
        <v>0</v>
      </c>
      <c r="G42" s="61">
        <f t="shared" si="3"/>
        <v>0</v>
      </c>
      <c r="H42" s="61">
        <f t="shared" si="3"/>
        <v>0</v>
      </c>
      <c r="I42" s="61">
        <f t="shared" si="3"/>
        <v>29422222</v>
      </c>
      <c r="J42" s="61">
        <f t="shared" si="3"/>
        <v>29422222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29422222</v>
      </c>
      <c r="X42" s="61">
        <f t="shared" si="3"/>
        <v>0</v>
      </c>
      <c r="Y42" s="61">
        <f t="shared" si="3"/>
        <v>29422222</v>
      </c>
      <c r="Z42" s="62">
        <f>+IF(X42&lt;&gt;0,+(Y42/X42)*100,0)</f>
        <v>0</v>
      </c>
      <c r="AA42" s="59">
        <f>SUM(AA38:AA41)</f>
        <v>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0</v>
      </c>
      <c r="F44" s="69">
        <f t="shared" si="4"/>
        <v>0</v>
      </c>
      <c r="G44" s="69">
        <f t="shared" si="4"/>
        <v>0</v>
      </c>
      <c r="H44" s="69">
        <f t="shared" si="4"/>
        <v>0</v>
      </c>
      <c r="I44" s="69">
        <f t="shared" si="4"/>
        <v>29422222</v>
      </c>
      <c r="J44" s="69">
        <f t="shared" si="4"/>
        <v>29422222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29422222</v>
      </c>
      <c r="X44" s="69">
        <f t="shared" si="4"/>
        <v>0</v>
      </c>
      <c r="Y44" s="69">
        <f t="shared" si="4"/>
        <v>29422222</v>
      </c>
      <c r="Z44" s="70">
        <f>+IF(X44&lt;&gt;0,+(Y44/X44)*100,0)</f>
        <v>0</v>
      </c>
      <c r="AA44" s="67">
        <f>+AA42-AA43</f>
        <v>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0</v>
      </c>
      <c r="F46" s="61">
        <f t="shared" si="5"/>
        <v>0</v>
      </c>
      <c r="G46" s="61">
        <f t="shared" si="5"/>
        <v>0</v>
      </c>
      <c r="H46" s="61">
        <f t="shared" si="5"/>
        <v>0</v>
      </c>
      <c r="I46" s="61">
        <f t="shared" si="5"/>
        <v>29422222</v>
      </c>
      <c r="J46" s="61">
        <f t="shared" si="5"/>
        <v>29422222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29422222</v>
      </c>
      <c r="X46" s="61">
        <f t="shared" si="5"/>
        <v>0</v>
      </c>
      <c r="Y46" s="61">
        <f t="shared" si="5"/>
        <v>29422222</v>
      </c>
      <c r="Z46" s="62">
        <f>+IF(X46&lt;&gt;0,+(Y46/X46)*100,0)</f>
        <v>0</v>
      </c>
      <c r="AA46" s="59">
        <f>SUM(AA44:AA45)</f>
        <v>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0</v>
      </c>
      <c r="F48" s="77">
        <f t="shared" si="6"/>
        <v>0</v>
      </c>
      <c r="G48" s="77">
        <f t="shared" si="6"/>
        <v>0</v>
      </c>
      <c r="H48" s="78">
        <f t="shared" si="6"/>
        <v>0</v>
      </c>
      <c r="I48" s="78">
        <f t="shared" si="6"/>
        <v>29422222</v>
      </c>
      <c r="J48" s="78">
        <f t="shared" si="6"/>
        <v>29422222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29422222</v>
      </c>
      <c r="X48" s="78">
        <f t="shared" si="6"/>
        <v>0</v>
      </c>
      <c r="Y48" s="78">
        <f t="shared" si="6"/>
        <v>29422222</v>
      </c>
      <c r="Z48" s="79">
        <f>+IF(X48&lt;&gt;0,+(Y48/X48)*100,0)</f>
        <v>0</v>
      </c>
      <c r="AA48" s="80">
        <f>SUM(AA46:AA47)</f>
        <v>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293630815</v>
      </c>
      <c r="D8" s="6">
        <v>0</v>
      </c>
      <c r="E8" s="7">
        <v>142846000</v>
      </c>
      <c r="F8" s="8">
        <v>142846000</v>
      </c>
      <c r="G8" s="8">
        <v>14560162</v>
      </c>
      <c r="H8" s="8">
        <v>15957239</v>
      </c>
      <c r="I8" s="8">
        <v>19649596</v>
      </c>
      <c r="J8" s="8">
        <v>50166997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50166997</v>
      </c>
      <c r="X8" s="8">
        <v>35711499</v>
      </c>
      <c r="Y8" s="8">
        <v>14455498</v>
      </c>
      <c r="Z8" s="2">
        <v>40.48</v>
      </c>
      <c r="AA8" s="6">
        <v>142846000</v>
      </c>
    </row>
    <row r="9" spans="1:27" ht="12.75">
      <c r="A9" s="29" t="s">
        <v>36</v>
      </c>
      <c r="B9" s="28"/>
      <c r="C9" s="6">
        <v>42128801</v>
      </c>
      <c r="D9" s="6">
        <v>0</v>
      </c>
      <c r="E9" s="7">
        <v>33557700</v>
      </c>
      <c r="F9" s="8">
        <v>33557700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8389500</v>
      </c>
      <c r="Y9" s="8">
        <v>-8389500</v>
      </c>
      <c r="Z9" s="2">
        <v>-100</v>
      </c>
      <c r="AA9" s="6">
        <v>33557700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37897168</v>
      </c>
      <c r="D13" s="6">
        <v>0</v>
      </c>
      <c r="E13" s="7">
        <v>28283801</v>
      </c>
      <c r="F13" s="8">
        <v>28283801</v>
      </c>
      <c r="G13" s="8">
        <v>2184692</v>
      </c>
      <c r="H13" s="8">
        <v>1607267</v>
      </c>
      <c r="I13" s="8">
        <v>3904026</v>
      </c>
      <c r="J13" s="8">
        <v>7695985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7695985</v>
      </c>
      <c r="X13" s="8">
        <v>5900000</v>
      </c>
      <c r="Y13" s="8">
        <v>1795985</v>
      </c>
      <c r="Z13" s="2">
        <v>30.44</v>
      </c>
      <c r="AA13" s="6">
        <v>28283801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590774665</v>
      </c>
      <c r="D19" s="6">
        <v>0</v>
      </c>
      <c r="E19" s="7">
        <v>607504260</v>
      </c>
      <c r="F19" s="8">
        <v>607504260</v>
      </c>
      <c r="G19" s="8">
        <v>205341333</v>
      </c>
      <c r="H19" s="8">
        <v>3959315</v>
      </c>
      <c r="I19" s="8">
        <v>4398315</v>
      </c>
      <c r="J19" s="8">
        <v>213698963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213698963</v>
      </c>
      <c r="X19" s="8">
        <v>259417000</v>
      </c>
      <c r="Y19" s="8">
        <v>-45718037</v>
      </c>
      <c r="Z19" s="2">
        <v>-17.62</v>
      </c>
      <c r="AA19" s="6">
        <v>607504260</v>
      </c>
    </row>
    <row r="20" spans="1:27" ht="12.75">
      <c r="A20" s="27" t="s">
        <v>47</v>
      </c>
      <c r="B20" s="33"/>
      <c r="C20" s="6">
        <v>76269248</v>
      </c>
      <c r="D20" s="6">
        <v>0</v>
      </c>
      <c r="E20" s="7">
        <v>80361939</v>
      </c>
      <c r="F20" s="30">
        <v>80361939</v>
      </c>
      <c r="G20" s="30">
        <v>7456196</v>
      </c>
      <c r="H20" s="30">
        <v>3833040</v>
      </c>
      <c r="I20" s="30">
        <v>9394059</v>
      </c>
      <c r="J20" s="30">
        <v>20683295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20683295</v>
      </c>
      <c r="X20" s="30">
        <v>15929000</v>
      </c>
      <c r="Y20" s="30">
        <v>4754295</v>
      </c>
      <c r="Z20" s="31">
        <v>29.85</v>
      </c>
      <c r="AA20" s="32">
        <v>80361939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1000000</v>
      </c>
      <c r="F21" s="8">
        <v>1000000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1000000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1040700697</v>
      </c>
      <c r="D22" s="37">
        <f>SUM(D5:D21)</f>
        <v>0</v>
      </c>
      <c r="E22" s="38">
        <f t="shared" si="0"/>
        <v>893553700</v>
      </c>
      <c r="F22" s="39">
        <f t="shared" si="0"/>
        <v>893553700</v>
      </c>
      <c r="G22" s="39">
        <f t="shared" si="0"/>
        <v>229542383</v>
      </c>
      <c r="H22" s="39">
        <f t="shared" si="0"/>
        <v>25356861</v>
      </c>
      <c r="I22" s="39">
        <f t="shared" si="0"/>
        <v>37345996</v>
      </c>
      <c r="J22" s="39">
        <f t="shared" si="0"/>
        <v>292245240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292245240</v>
      </c>
      <c r="X22" s="39">
        <f t="shared" si="0"/>
        <v>325346999</v>
      </c>
      <c r="Y22" s="39">
        <f t="shared" si="0"/>
        <v>-33101759</v>
      </c>
      <c r="Z22" s="40">
        <f>+IF(X22&lt;&gt;0,+(Y22/X22)*100,0)</f>
        <v>-10.174293631643426</v>
      </c>
      <c r="AA22" s="37">
        <f>SUM(AA5:AA21)</f>
        <v>893553700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238098031</v>
      </c>
      <c r="D25" s="6">
        <v>0</v>
      </c>
      <c r="E25" s="7">
        <v>312010605</v>
      </c>
      <c r="F25" s="8">
        <v>312010605</v>
      </c>
      <c r="G25" s="8">
        <v>20812630</v>
      </c>
      <c r="H25" s="8">
        <v>20543632</v>
      </c>
      <c r="I25" s="8">
        <v>20190666</v>
      </c>
      <c r="J25" s="8">
        <v>61546928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61546928</v>
      </c>
      <c r="X25" s="8">
        <v>69506450</v>
      </c>
      <c r="Y25" s="8">
        <v>-7959522</v>
      </c>
      <c r="Z25" s="2">
        <v>-11.45</v>
      </c>
      <c r="AA25" s="6">
        <v>312010605</v>
      </c>
    </row>
    <row r="26" spans="1:27" ht="12.75">
      <c r="A26" s="29" t="s">
        <v>52</v>
      </c>
      <c r="B26" s="28"/>
      <c r="C26" s="6">
        <v>9607922</v>
      </c>
      <c r="D26" s="6">
        <v>0</v>
      </c>
      <c r="E26" s="7">
        <v>11953632</v>
      </c>
      <c r="F26" s="8">
        <v>11953632</v>
      </c>
      <c r="G26" s="8">
        <v>801482</v>
      </c>
      <c r="H26" s="8">
        <v>619108</v>
      </c>
      <c r="I26" s="8">
        <v>889056</v>
      </c>
      <c r="J26" s="8">
        <v>2309646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2309646</v>
      </c>
      <c r="X26" s="8">
        <v>2685000</v>
      </c>
      <c r="Y26" s="8">
        <v>-375354</v>
      </c>
      <c r="Z26" s="2">
        <v>-13.98</v>
      </c>
      <c r="AA26" s="6">
        <v>11953632</v>
      </c>
    </row>
    <row r="27" spans="1:27" ht="12.75">
      <c r="A27" s="29" t="s">
        <v>53</v>
      </c>
      <c r="B27" s="28"/>
      <c r="C27" s="6">
        <v>522558498</v>
      </c>
      <c r="D27" s="6">
        <v>0</v>
      </c>
      <c r="E27" s="7">
        <v>196237000</v>
      </c>
      <c r="F27" s="8">
        <v>196237000</v>
      </c>
      <c r="G27" s="8">
        <v>16353083</v>
      </c>
      <c r="H27" s="8">
        <v>16353083</v>
      </c>
      <c r="I27" s="8">
        <v>16353083</v>
      </c>
      <c r="J27" s="8">
        <v>49059249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49059249</v>
      </c>
      <c r="X27" s="8">
        <v>49059000</v>
      </c>
      <c r="Y27" s="8">
        <v>249</v>
      </c>
      <c r="Z27" s="2">
        <v>0</v>
      </c>
      <c r="AA27" s="6">
        <v>196237000</v>
      </c>
    </row>
    <row r="28" spans="1:27" ht="12.75">
      <c r="A28" s="29" t="s">
        <v>54</v>
      </c>
      <c r="B28" s="28"/>
      <c r="C28" s="6">
        <v>180315173</v>
      </c>
      <c r="D28" s="6">
        <v>0</v>
      </c>
      <c r="E28" s="7">
        <v>130000000</v>
      </c>
      <c r="F28" s="8">
        <v>130000000</v>
      </c>
      <c r="G28" s="8">
        <v>10833333</v>
      </c>
      <c r="H28" s="8">
        <v>10833333</v>
      </c>
      <c r="I28" s="8">
        <v>10833335</v>
      </c>
      <c r="J28" s="8">
        <v>32500001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32500001</v>
      </c>
      <c r="X28" s="8">
        <v>32499000</v>
      </c>
      <c r="Y28" s="8">
        <v>1001</v>
      </c>
      <c r="Z28" s="2">
        <v>0</v>
      </c>
      <c r="AA28" s="6">
        <v>130000000</v>
      </c>
    </row>
    <row r="29" spans="1:27" ht="12.75">
      <c r="A29" s="29" t="s">
        <v>55</v>
      </c>
      <c r="B29" s="28"/>
      <c r="C29" s="6">
        <v>734659</v>
      </c>
      <c r="D29" s="6">
        <v>0</v>
      </c>
      <c r="E29" s="7">
        <v>400000</v>
      </c>
      <c r="F29" s="8">
        <v>400000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99999</v>
      </c>
      <c r="Y29" s="8">
        <v>-99999</v>
      </c>
      <c r="Z29" s="2">
        <v>-100</v>
      </c>
      <c r="AA29" s="6">
        <v>400000</v>
      </c>
    </row>
    <row r="30" spans="1:27" ht="12.75">
      <c r="A30" s="29" t="s">
        <v>56</v>
      </c>
      <c r="B30" s="28"/>
      <c r="C30" s="6">
        <v>20590125</v>
      </c>
      <c r="D30" s="6">
        <v>0</v>
      </c>
      <c r="E30" s="7">
        <v>17049855</v>
      </c>
      <c r="F30" s="8">
        <v>17049855</v>
      </c>
      <c r="G30" s="8">
        <v>821676</v>
      </c>
      <c r="H30" s="8">
        <v>2783119</v>
      </c>
      <c r="I30" s="8">
        <v>0</v>
      </c>
      <c r="J30" s="8">
        <v>3604795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3604795</v>
      </c>
      <c r="X30" s="8">
        <v>4262499</v>
      </c>
      <c r="Y30" s="8">
        <v>-657704</v>
      </c>
      <c r="Z30" s="2">
        <v>-15.43</v>
      </c>
      <c r="AA30" s="6">
        <v>17049855</v>
      </c>
    </row>
    <row r="31" spans="1:27" ht="12.75">
      <c r="A31" s="29" t="s">
        <v>57</v>
      </c>
      <c r="B31" s="28"/>
      <c r="C31" s="6">
        <v>45500306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11036957</v>
      </c>
      <c r="D32" s="6">
        <v>0</v>
      </c>
      <c r="E32" s="7">
        <v>16000000</v>
      </c>
      <c r="F32" s="8">
        <v>16000000</v>
      </c>
      <c r="G32" s="8">
        <v>1892285</v>
      </c>
      <c r="H32" s="8">
        <v>11714079</v>
      </c>
      <c r="I32" s="8">
        <v>6589687</v>
      </c>
      <c r="J32" s="8">
        <v>20196051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20196051</v>
      </c>
      <c r="X32" s="8">
        <v>9600000</v>
      </c>
      <c r="Y32" s="8">
        <v>10596051</v>
      </c>
      <c r="Z32" s="2">
        <v>110.38</v>
      </c>
      <c r="AA32" s="6">
        <v>16000000</v>
      </c>
    </row>
    <row r="33" spans="1:27" ht="12.75">
      <c r="A33" s="29" t="s">
        <v>59</v>
      </c>
      <c r="B33" s="28"/>
      <c r="C33" s="6">
        <v>249132314</v>
      </c>
      <c r="D33" s="6">
        <v>0</v>
      </c>
      <c r="E33" s="7">
        <v>18540000</v>
      </c>
      <c r="F33" s="8">
        <v>18540000</v>
      </c>
      <c r="G33" s="8">
        <v>2675470</v>
      </c>
      <c r="H33" s="8">
        <v>6635319</v>
      </c>
      <c r="I33" s="8">
        <v>104755</v>
      </c>
      <c r="J33" s="8">
        <v>9415544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9415544</v>
      </c>
      <c r="X33" s="8">
        <v>9085000</v>
      </c>
      <c r="Y33" s="8">
        <v>330544</v>
      </c>
      <c r="Z33" s="2">
        <v>3.64</v>
      </c>
      <c r="AA33" s="6">
        <v>18540000</v>
      </c>
    </row>
    <row r="34" spans="1:27" ht="12.75">
      <c r="A34" s="29" t="s">
        <v>60</v>
      </c>
      <c r="B34" s="28"/>
      <c r="C34" s="6">
        <v>157091251</v>
      </c>
      <c r="D34" s="6">
        <v>0</v>
      </c>
      <c r="E34" s="7">
        <v>512051765</v>
      </c>
      <c r="F34" s="8">
        <v>512051765</v>
      </c>
      <c r="G34" s="8">
        <v>4380960</v>
      </c>
      <c r="H34" s="8">
        <v>15981199</v>
      </c>
      <c r="I34" s="8">
        <v>27155917</v>
      </c>
      <c r="J34" s="8">
        <v>47518076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47518076</v>
      </c>
      <c r="X34" s="8">
        <v>103224009</v>
      </c>
      <c r="Y34" s="8">
        <v>-55705933</v>
      </c>
      <c r="Z34" s="2">
        <v>-53.97</v>
      </c>
      <c r="AA34" s="6">
        <v>512051765</v>
      </c>
    </row>
    <row r="35" spans="1:27" ht="12.75">
      <c r="A35" s="27" t="s">
        <v>61</v>
      </c>
      <c r="B35" s="33"/>
      <c r="C35" s="6">
        <v>686796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1435352032</v>
      </c>
      <c r="D36" s="37">
        <f>SUM(D25:D35)</f>
        <v>0</v>
      </c>
      <c r="E36" s="38">
        <f t="shared" si="1"/>
        <v>1214242857</v>
      </c>
      <c r="F36" s="39">
        <f t="shared" si="1"/>
        <v>1214242857</v>
      </c>
      <c r="G36" s="39">
        <f t="shared" si="1"/>
        <v>58570919</v>
      </c>
      <c r="H36" s="39">
        <f t="shared" si="1"/>
        <v>85462872</v>
      </c>
      <c r="I36" s="39">
        <f t="shared" si="1"/>
        <v>82116499</v>
      </c>
      <c r="J36" s="39">
        <f t="shared" si="1"/>
        <v>226150290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226150290</v>
      </c>
      <c r="X36" s="39">
        <f t="shared" si="1"/>
        <v>280020957</v>
      </c>
      <c r="Y36" s="39">
        <f t="shared" si="1"/>
        <v>-53870667</v>
      </c>
      <c r="Z36" s="40">
        <f>+IF(X36&lt;&gt;0,+(Y36/X36)*100,0)</f>
        <v>-19.23808402668947</v>
      </c>
      <c r="AA36" s="37">
        <f>SUM(AA25:AA35)</f>
        <v>1214242857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-394651335</v>
      </c>
      <c r="D38" s="50">
        <f>+D22-D36</f>
        <v>0</v>
      </c>
      <c r="E38" s="51">
        <f t="shared" si="2"/>
        <v>-320689157</v>
      </c>
      <c r="F38" s="52">
        <f t="shared" si="2"/>
        <v>-320689157</v>
      </c>
      <c r="G38" s="52">
        <f t="shared" si="2"/>
        <v>170971464</v>
      </c>
      <c r="H38" s="52">
        <f t="shared" si="2"/>
        <v>-60106011</v>
      </c>
      <c r="I38" s="52">
        <f t="shared" si="2"/>
        <v>-44770503</v>
      </c>
      <c r="J38" s="52">
        <f t="shared" si="2"/>
        <v>66094950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66094950</v>
      </c>
      <c r="X38" s="52">
        <f>IF(F22=F36,0,X22-X36)</f>
        <v>45326042</v>
      </c>
      <c r="Y38" s="52">
        <f t="shared" si="2"/>
        <v>20768908</v>
      </c>
      <c r="Z38" s="53">
        <f>+IF(X38&lt;&gt;0,+(Y38/X38)*100,0)</f>
        <v>45.82113743794351</v>
      </c>
      <c r="AA38" s="50">
        <f>+AA22-AA36</f>
        <v>-320689157</v>
      </c>
    </row>
    <row r="39" spans="1:27" ht="12.75">
      <c r="A39" s="27" t="s">
        <v>64</v>
      </c>
      <c r="B39" s="33"/>
      <c r="C39" s="6">
        <v>614458698</v>
      </c>
      <c r="D39" s="6">
        <v>0</v>
      </c>
      <c r="E39" s="7">
        <v>505172740</v>
      </c>
      <c r="F39" s="8">
        <v>505172740</v>
      </c>
      <c r="G39" s="8">
        <v>0</v>
      </c>
      <c r="H39" s="8">
        <v>26621441</v>
      </c>
      <c r="I39" s="8">
        <v>77526021</v>
      </c>
      <c r="J39" s="8">
        <v>104147462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104147462</v>
      </c>
      <c r="X39" s="8">
        <v>88696475</v>
      </c>
      <c r="Y39" s="8">
        <v>15450987</v>
      </c>
      <c r="Z39" s="2">
        <v>17.42</v>
      </c>
      <c r="AA39" s="6">
        <v>505172740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219807363</v>
      </c>
      <c r="D42" s="59">
        <f>SUM(D38:D41)</f>
        <v>0</v>
      </c>
      <c r="E42" s="60">
        <f t="shared" si="3"/>
        <v>184483583</v>
      </c>
      <c r="F42" s="61">
        <f t="shared" si="3"/>
        <v>184483583</v>
      </c>
      <c r="G42" s="61">
        <f t="shared" si="3"/>
        <v>170971464</v>
      </c>
      <c r="H42" s="61">
        <f t="shared" si="3"/>
        <v>-33484570</v>
      </c>
      <c r="I42" s="61">
        <f t="shared" si="3"/>
        <v>32755518</v>
      </c>
      <c r="J42" s="61">
        <f t="shared" si="3"/>
        <v>170242412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170242412</v>
      </c>
      <c r="X42" s="61">
        <f t="shared" si="3"/>
        <v>134022517</v>
      </c>
      <c r="Y42" s="61">
        <f t="shared" si="3"/>
        <v>36219895</v>
      </c>
      <c r="Z42" s="62">
        <f>+IF(X42&lt;&gt;0,+(Y42/X42)*100,0)</f>
        <v>27.025231140823898</v>
      </c>
      <c r="AA42" s="59">
        <f>SUM(AA38:AA41)</f>
        <v>184483583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219807363</v>
      </c>
      <c r="D44" s="67">
        <f>+D42-D43</f>
        <v>0</v>
      </c>
      <c r="E44" s="68">
        <f t="shared" si="4"/>
        <v>184483583</v>
      </c>
      <c r="F44" s="69">
        <f t="shared" si="4"/>
        <v>184483583</v>
      </c>
      <c r="G44" s="69">
        <f t="shared" si="4"/>
        <v>170971464</v>
      </c>
      <c r="H44" s="69">
        <f t="shared" si="4"/>
        <v>-33484570</v>
      </c>
      <c r="I44" s="69">
        <f t="shared" si="4"/>
        <v>32755518</v>
      </c>
      <c r="J44" s="69">
        <f t="shared" si="4"/>
        <v>170242412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170242412</v>
      </c>
      <c r="X44" s="69">
        <f t="shared" si="4"/>
        <v>134022517</v>
      </c>
      <c r="Y44" s="69">
        <f t="shared" si="4"/>
        <v>36219895</v>
      </c>
      <c r="Z44" s="70">
        <f>+IF(X44&lt;&gt;0,+(Y44/X44)*100,0)</f>
        <v>27.025231140823898</v>
      </c>
      <c r="AA44" s="67">
        <f>+AA42-AA43</f>
        <v>184483583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219807363</v>
      </c>
      <c r="D46" s="59">
        <f>SUM(D44:D45)</f>
        <v>0</v>
      </c>
      <c r="E46" s="60">
        <f t="shared" si="5"/>
        <v>184483583</v>
      </c>
      <c r="F46" s="61">
        <f t="shared" si="5"/>
        <v>184483583</v>
      </c>
      <c r="G46" s="61">
        <f t="shared" si="5"/>
        <v>170971464</v>
      </c>
      <c r="H46" s="61">
        <f t="shared" si="5"/>
        <v>-33484570</v>
      </c>
      <c r="I46" s="61">
        <f t="shared" si="5"/>
        <v>32755518</v>
      </c>
      <c r="J46" s="61">
        <f t="shared" si="5"/>
        <v>170242412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170242412</v>
      </c>
      <c r="X46" s="61">
        <f t="shared" si="5"/>
        <v>134022517</v>
      </c>
      <c r="Y46" s="61">
        <f t="shared" si="5"/>
        <v>36219895</v>
      </c>
      <c r="Z46" s="62">
        <f>+IF(X46&lt;&gt;0,+(Y46/X46)*100,0)</f>
        <v>27.025231140823898</v>
      </c>
      <c r="AA46" s="59">
        <f>SUM(AA44:AA45)</f>
        <v>184483583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219807363</v>
      </c>
      <c r="D48" s="75">
        <f>SUM(D46:D47)</f>
        <v>0</v>
      </c>
      <c r="E48" s="76">
        <f t="shared" si="6"/>
        <v>184483583</v>
      </c>
      <c r="F48" s="77">
        <f t="shared" si="6"/>
        <v>184483583</v>
      </c>
      <c r="G48" s="77">
        <f t="shared" si="6"/>
        <v>170971464</v>
      </c>
      <c r="H48" s="78">
        <f t="shared" si="6"/>
        <v>-33484570</v>
      </c>
      <c r="I48" s="78">
        <f t="shared" si="6"/>
        <v>32755518</v>
      </c>
      <c r="J48" s="78">
        <f t="shared" si="6"/>
        <v>170242412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170242412</v>
      </c>
      <c r="X48" s="78">
        <f t="shared" si="6"/>
        <v>134022517</v>
      </c>
      <c r="Y48" s="78">
        <f t="shared" si="6"/>
        <v>36219895</v>
      </c>
      <c r="Z48" s="79">
        <f>+IF(X48&lt;&gt;0,+(Y48/X48)*100,0)</f>
        <v>27.025231140823898</v>
      </c>
      <c r="AA48" s="80">
        <f>SUM(AA46:AA47)</f>
        <v>184483583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14582826</v>
      </c>
      <c r="D5" s="6">
        <v>0</v>
      </c>
      <c r="E5" s="7">
        <v>16118506</v>
      </c>
      <c r="F5" s="8">
        <v>16118506</v>
      </c>
      <c r="G5" s="8">
        <v>23074307</v>
      </c>
      <c r="H5" s="8">
        <v>-2450466</v>
      </c>
      <c r="I5" s="8">
        <v>1786</v>
      </c>
      <c r="J5" s="8">
        <v>20625627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20625627</v>
      </c>
      <c r="X5" s="8">
        <v>13481344</v>
      </c>
      <c r="Y5" s="8">
        <v>7144283</v>
      </c>
      <c r="Z5" s="2">
        <v>52.99</v>
      </c>
      <c r="AA5" s="6">
        <v>16118506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15875</v>
      </c>
      <c r="H6" s="8">
        <v>4320</v>
      </c>
      <c r="I6" s="8">
        <v>1000</v>
      </c>
      <c r="J6" s="8">
        <v>21195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21195</v>
      </c>
      <c r="X6" s="8"/>
      <c r="Y6" s="8">
        <v>21195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15731995</v>
      </c>
      <c r="D7" s="6">
        <v>0</v>
      </c>
      <c r="E7" s="7">
        <v>24586332</v>
      </c>
      <c r="F7" s="8">
        <v>24586332</v>
      </c>
      <c r="G7" s="8">
        <v>2077708</v>
      </c>
      <c r="H7" s="8">
        <v>2121069</v>
      </c>
      <c r="I7" s="8">
        <v>2037827</v>
      </c>
      <c r="J7" s="8">
        <v>6236604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6236604</v>
      </c>
      <c r="X7" s="8">
        <v>6146583</v>
      </c>
      <c r="Y7" s="8">
        <v>90021</v>
      </c>
      <c r="Z7" s="2">
        <v>1.46</v>
      </c>
      <c r="AA7" s="6">
        <v>24586332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1442</v>
      </c>
      <c r="I8" s="8">
        <v>0</v>
      </c>
      <c r="J8" s="8">
        <v>1442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1442</v>
      </c>
      <c r="X8" s="8"/>
      <c r="Y8" s="8">
        <v>1442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2830</v>
      </c>
      <c r="H9" s="8">
        <v>0</v>
      </c>
      <c r="I9" s="8">
        <v>0</v>
      </c>
      <c r="J9" s="8">
        <v>2830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2830</v>
      </c>
      <c r="X9" s="8"/>
      <c r="Y9" s="8">
        <v>2830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4412505</v>
      </c>
      <c r="D10" s="6">
        <v>0</v>
      </c>
      <c r="E10" s="7">
        <v>4748218</v>
      </c>
      <c r="F10" s="30">
        <v>4748218</v>
      </c>
      <c r="G10" s="30">
        <v>381956</v>
      </c>
      <c r="H10" s="30">
        <v>392842</v>
      </c>
      <c r="I10" s="30">
        <v>388977</v>
      </c>
      <c r="J10" s="30">
        <v>1163775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1163775</v>
      </c>
      <c r="X10" s="30">
        <v>1260912</v>
      </c>
      <c r="Y10" s="30">
        <v>-97137</v>
      </c>
      <c r="Z10" s="31">
        <v>-7.7</v>
      </c>
      <c r="AA10" s="32">
        <v>4748218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1551737</v>
      </c>
      <c r="D12" s="6">
        <v>0</v>
      </c>
      <c r="E12" s="7">
        <v>14379413</v>
      </c>
      <c r="F12" s="8">
        <v>14379413</v>
      </c>
      <c r="G12" s="8">
        <v>114196</v>
      </c>
      <c r="H12" s="8">
        <v>124566</v>
      </c>
      <c r="I12" s="8">
        <v>122281</v>
      </c>
      <c r="J12" s="8">
        <v>361043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361043</v>
      </c>
      <c r="X12" s="8">
        <v>3594852</v>
      </c>
      <c r="Y12" s="8">
        <v>-3233809</v>
      </c>
      <c r="Z12" s="2">
        <v>-89.96</v>
      </c>
      <c r="AA12" s="6">
        <v>14379413</v>
      </c>
    </row>
    <row r="13" spans="1:27" ht="12.75">
      <c r="A13" s="27" t="s">
        <v>40</v>
      </c>
      <c r="B13" s="33"/>
      <c r="C13" s="6">
        <v>3645798</v>
      </c>
      <c r="D13" s="6">
        <v>0</v>
      </c>
      <c r="E13" s="7">
        <v>1442733</v>
      </c>
      <c r="F13" s="8">
        <v>1442733</v>
      </c>
      <c r="G13" s="8">
        <v>18968</v>
      </c>
      <c r="H13" s="8">
        <v>9162</v>
      </c>
      <c r="I13" s="8">
        <v>866997</v>
      </c>
      <c r="J13" s="8">
        <v>895127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895127</v>
      </c>
      <c r="X13" s="8">
        <v>360684</v>
      </c>
      <c r="Y13" s="8">
        <v>534443</v>
      </c>
      <c r="Z13" s="2">
        <v>148.17</v>
      </c>
      <c r="AA13" s="6">
        <v>1442733</v>
      </c>
    </row>
    <row r="14" spans="1:27" ht="12.75">
      <c r="A14" s="27" t="s">
        <v>41</v>
      </c>
      <c r="B14" s="33"/>
      <c r="C14" s="6">
        <v>1400071</v>
      </c>
      <c r="D14" s="6">
        <v>0</v>
      </c>
      <c r="E14" s="7">
        <v>1413682</v>
      </c>
      <c r="F14" s="8">
        <v>1413682</v>
      </c>
      <c r="G14" s="8">
        <v>131093</v>
      </c>
      <c r="H14" s="8">
        <v>134472</v>
      </c>
      <c r="I14" s="8">
        <v>146909</v>
      </c>
      <c r="J14" s="8">
        <v>412474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412474</v>
      </c>
      <c r="X14" s="8">
        <v>353421</v>
      </c>
      <c r="Y14" s="8">
        <v>59053</v>
      </c>
      <c r="Z14" s="2">
        <v>16.71</v>
      </c>
      <c r="AA14" s="6">
        <v>1413682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940831</v>
      </c>
      <c r="D16" s="6">
        <v>0</v>
      </c>
      <c r="E16" s="7">
        <v>85150</v>
      </c>
      <c r="F16" s="8">
        <v>85150</v>
      </c>
      <c r="G16" s="8">
        <v>7423</v>
      </c>
      <c r="H16" s="8">
        <v>2256</v>
      </c>
      <c r="I16" s="8">
        <v>6462</v>
      </c>
      <c r="J16" s="8">
        <v>16141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16141</v>
      </c>
      <c r="X16" s="8">
        <v>21249</v>
      </c>
      <c r="Y16" s="8">
        <v>-5108</v>
      </c>
      <c r="Z16" s="2">
        <v>-24.04</v>
      </c>
      <c r="AA16" s="6">
        <v>85150</v>
      </c>
    </row>
    <row r="17" spans="1:27" ht="12.75">
      <c r="A17" s="27" t="s">
        <v>44</v>
      </c>
      <c r="B17" s="33"/>
      <c r="C17" s="6">
        <v>1864978</v>
      </c>
      <c r="D17" s="6">
        <v>0</v>
      </c>
      <c r="E17" s="7">
        <v>1690571</v>
      </c>
      <c r="F17" s="8">
        <v>1690571</v>
      </c>
      <c r="G17" s="8">
        <v>205559</v>
      </c>
      <c r="H17" s="8">
        <v>193650</v>
      </c>
      <c r="I17" s="8">
        <v>225169</v>
      </c>
      <c r="J17" s="8">
        <v>624378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624378</v>
      </c>
      <c r="X17" s="8">
        <v>422643</v>
      </c>
      <c r="Y17" s="8">
        <v>201735</v>
      </c>
      <c r="Z17" s="2">
        <v>47.73</v>
      </c>
      <c r="AA17" s="6">
        <v>1690571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1652300</v>
      </c>
      <c r="F18" s="8">
        <v>1652300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413076</v>
      </c>
      <c r="Y18" s="8">
        <v>-413076</v>
      </c>
      <c r="Z18" s="2">
        <v>-100</v>
      </c>
      <c r="AA18" s="6">
        <v>1652300</v>
      </c>
    </row>
    <row r="19" spans="1:27" ht="12.75">
      <c r="A19" s="27" t="s">
        <v>46</v>
      </c>
      <c r="B19" s="33"/>
      <c r="C19" s="6">
        <v>157175775</v>
      </c>
      <c r="D19" s="6">
        <v>0</v>
      </c>
      <c r="E19" s="7">
        <v>148329000</v>
      </c>
      <c r="F19" s="8">
        <v>148329000</v>
      </c>
      <c r="G19" s="8">
        <v>53779000</v>
      </c>
      <c r="H19" s="8">
        <v>0</v>
      </c>
      <c r="I19" s="8">
        <v>0</v>
      </c>
      <c r="J19" s="8">
        <v>53779000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53779000</v>
      </c>
      <c r="X19" s="8">
        <v>50927333</v>
      </c>
      <c r="Y19" s="8">
        <v>2851667</v>
      </c>
      <c r="Z19" s="2">
        <v>5.6</v>
      </c>
      <c r="AA19" s="6">
        <v>148329000</v>
      </c>
    </row>
    <row r="20" spans="1:27" ht="12.75">
      <c r="A20" s="27" t="s">
        <v>47</v>
      </c>
      <c r="B20" s="33"/>
      <c r="C20" s="6">
        <v>1289480</v>
      </c>
      <c r="D20" s="6">
        <v>0</v>
      </c>
      <c r="E20" s="7">
        <v>80354704</v>
      </c>
      <c r="F20" s="30">
        <v>80354704</v>
      </c>
      <c r="G20" s="30">
        <v>-552389</v>
      </c>
      <c r="H20" s="30">
        <v>182853</v>
      </c>
      <c r="I20" s="30">
        <v>48498</v>
      </c>
      <c r="J20" s="30">
        <v>-321038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-321038</v>
      </c>
      <c r="X20" s="30">
        <v>20088750</v>
      </c>
      <c r="Y20" s="30">
        <v>-20409788</v>
      </c>
      <c r="Z20" s="31">
        <v>-101.6</v>
      </c>
      <c r="AA20" s="32">
        <v>80354704</v>
      </c>
    </row>
    <row r="21" spans="1:27" ht="12.75">
      <c r="A21" s="27" t="s">
        <v>48</v>
      </c>
      <c r="B21" s="33"/>
      <c r="C21" s="6">
        <v>948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202596944</v>
      </c>
      <c r="D22" s="37">
        <f>SUM(D5:D21)</f>
        <v>0</v>
      </c>
      <c r="E22" s="38">
        <f t="shared" si="0"/>
        <v>294800609</v>
      </c>
      <c r="F22" s="39">
        <f t="shared" si="0"/>
        <v>294800609</v>
      </c>
      <c r="G22" s="39">
        <f t="shared" si="0"/>
        <v>79256526</v>
      </c>
      <c r="H22" s="39">
        <f t="shared" si="0"/>
        <v>716166</v>
      </c>
      <c r="I22" s="39">
        <f t="shared" si="0"/>
        <v>3845906</v>
      </c>
      <c r="J22" s="39">
        <f t="shared" si="0"/>
        <v>83818598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83818598</v>
      </c>
      <c r="X22" s="39">
        <f t="shared" si="0"/>
        <v>97070847</v>
      </c>
      <c r="Y22" s="39">
        <f t="shared" si="0"/>
        <v>-13252249</v>
      </c>
      <c r="Z22" s="40">
        <f>+IF(X22&lt;&gt;0,+(Y22/X22)*100,0)</f>
        <v>-13.652141100612832</v>
      </c>
      <c r="AA22" s="37">
        <f>SUM(AA5:AA21)</f>
        <v>294800609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70959710</v>
      </c>
      <c r="D25" s="6">
        <v>0</v>
      </c>
      <c r="E25" s="7">
        <v>84771000</v>
      </c>
      <c r="F25" s="8">
        <v>84771000</v>
      </c>
      <c r="G25" s="8">
        <v>6008925</v>
      </c>
      <c r="H25" s="8">
        <v>6314409</v>
      </c>
      <c r="I25" s="8">
        <v>6131835</v>
      </c>
      <c r="J25" s="8">
        <v>18455169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18455169</v>
      </c>
      <c r="X25" s="8">
        <v>21192831</v>
      </c>
      <c r="Y25" s="8">
        <v>-2737662</v>
      </c>
      <c r="Z25" s="2">
        <v>-12.92</v>
      </c>
      <c r="AA25" s="6">
        <v>84771000</v>
      </c>
    </row>
    <row r="26" spans="1:27" ht="12.75">
      <c r="A26" s="29" t="s">
        <v>52</v>
      </c>
      <c r="B26" s="28"/>
      <c r="C26" s="6">
        <v>10791698</v>
      </c>
      <c r="D26" s="6">
        <v>0</v>
      </c>
      <c r="E26" s="7">
        <v>11540645</v>
      </c>
      <c r="F26" s="8">
        <v>11540645</v>
      </c>
      <c r="G26" s="8">
        <v>854987</v>
      </c>
      <c r="H26" s="8">
        <v>796665</v>
      </c>
      <c r="I26" s="8">
        <v>832059</v>
      </c>
      <c r="J26" s="8">
        <v>2483711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2483711</v>
      </c>
      <c r="X26" s="8">
        <v>2885160</v>
      </c>
      <c r="Y26" s="8">
        <v>-401449</v>
      </c>
      <c r="Z26" s="2">
        <v>-13.91</v>
      </c>
      <c r="AA26" s="6">
        <v>11540645</v>
      </c>
    </row>
    <row r="27" spans="1:27" ht="12.75">
      <c r="A27" s="29" t="s">
        <v>53</v>
      </c>
      <c r="B27" s="28"/>
      <c r="C27" s="6">
        <v>6132625</v>
      </c>
      <c r="D27" s="6">
        <v>0</v>
      </c>
      <c r="E27" s="7">
        <v>10331115</v>
      </c>
      <c r="F27" s="8">
        <v>10331115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2582778</v>
      </c>
      <c r="Y27" s="8">
        <v>-2582778</v>
      </c>
      <c r="Z27" s="2">
        <v>-100</v>
      </c>
      <c r="AA27" s="6">
        <v>10331115</v>
      </c>
    </row>
    <row r="28" spans="1:27" ht="12.75">
      <c r="A28" s="29" t="s">
        <v>54</v>
      </c>
      <c r="B28" s="28"/>
      <c r="C28" s="6">
        <v>25439681</v>
      </c>
      <c r="D28" s="6">
        <v>0</v>
      </c>
      <c r="E28" s="7">
        <v>45736026</v>
      </c>
      <c r="F28" s="8">
        <v>45736026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11434008</v>
      </c>
      <c r="Y28" s="8">
        <v>-11434008</v>
      </c>
      <c r="Z28" s="2">
        <v>-100</v>
      </c>
      <c r="AA28" s="6">
        <v>45736026</v>
      </c>
    </row>
    <row r="29" spans="1:27" ht="12.75">
      <c r="A29" s="29" t="s">
        <v>55</v>
      </c>
      <c r="B29" s="28"/>
      <c r="C29" s="6">
        <v>907467</v>
      </c>
      <c r="D29" s="6">
        <v>0</v>
      </c>
      <c r="E29" s="7">
        <v>22343</v>
      </c>
      <c r="F29" s="8">
        <v>22343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5586</v>
      </c>
      <c r="Y29" s="8">
        <v>-5586</v>
      </c>
      <c r="Z29" s="2">
        <v>-100</v>
      </c>
      <c r="AA29" s="6">
        <v>22343</v>
      </c>
    </row>
    <row r="30" spans="1:27" ht="12.75">
      <c r="A30" s="29" t="s">
        <v>56</v>
      </c>
      <c r="B30" s="28"/>
      <c r="C30" s="6">
        <v>19064933</v>
      </c>
      <c r="D30" s="6">
        <v>0</v>
      </c>
      <c r="E30" s="7">
        <v>23673924</v>
      </c>
      <c r="F30" s="8">
        <v>23673924</v>
      </c>
      <c r="G30" s="8">
        <v>2491120</v>
      </c>
      <c r="H30" s="8">
        <v>2565582</v>
      </c>
      <c r="I30" s="8">
        <v>2239445</v>
      </c>
      <c r="J30" s="8">
        <v>7296147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7296147</v>
      </c>
      <c r="X30" s="8">
        <v>5918481</v>
      </c>
      <c r="Y30" s="8">
        <v>1377666</v>
      </c>
      <c r="Z30" s="2">
        <v>23.28</v>
      </c>
      <c r="AA30" s="6">
        <v>23673924</v>
      </c>
    </row>
    <row r="31" spans="1:27" ht="12.75">
      <c r="A31" s="29" t="s">
        <v>57</v>
      </c>
      <c r="B31" s="28"/>
      <c r="C31" s="6">
        <v>5598110</v>
      </c>
      <c r="D31" s="6">
        <v>0</v>
      </c>
      <c r="E31" s="7">
        <v>16643423</v>
      </c>
      <c r="F31" s="8">
        <v>16643423</v>
      </c>
      <c r="G31" s="8">
        <v>49891</v>
      </c>
      <c r="H31" s="8">
        <v>1880565</v>
      </c>
      <c r="I31" s="8">
        <v>598541</v>
      </c>
      <c r="J31" s="8">
        <v>2528997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2528997</v>
      </c>
      <c r="X31" s="8">
        <v>4160850</v>
      </c>
      <c r="Y31" s="8">
        <v>-1631853</v>
      </c>
      <c r="Z31" s="2">
        <v>-39.22</v>
      </c>
      <c r="AA31" s="6">
        <v>16643423</v>
      </c>
    </row>
    <row r="32" spans="1:27" ht="12.75">
      <c r="A32" s="29" t="s">
        <v>58</v>
      </c>
      <c r="B32" s="28"/>
      <c r="C32" s="6">
        <v>2730602</v>
      </c>
      <c r="D32" s="6">
        <v>0</v>
      </c>
      <c r="E32" s="7">
        <v>2541000</v>
      </c>
      <c r="F32" s="8">
        <v>2541000</v>
      </c>
      <c r="G32" s="8">
        <v>247200</v>
      </c>
      <c r="H32" s="8">
        <v>1191905</v>
      </c>
      <c r="I32" s="8">
        <v>423851</v>
      </c>
      <c r="J32" s="8">
        <v>1862956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1862956</v>
      </c>
      <c r="X32" s="8">
        <v>635250</v>
      </c>
      <c r="Y32" s="8">
        <v>1227706</v>
      </c>
      <c r="Z32" s="2">
        <v>193.26</v>
      </c>
      <c r="AA32" s="6">
        <v>2541000</v>
      </c>
    </row>
    <row r="33" spans="1:27" ht="12.75">
      <c r="A33" s="29" t="s">
        <v>59</v>
      </c>
      <c r="B33" s="28"/>
      <c r="C33" s="6">
        <v>23237060</v>
      </c>
      <c r="D33" s="6">
        <v>0</v>
      </c>
      <c r="E33" s="7">
        <v>5701000</v>
      </c>
      <c r="F33" s="8">
        <v>5701000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1425282</v>
      </c>
      <c r="Y33" s="8">
        <v>-1425282</v>
      </c>
      <c r="Z33" s="2">
        <v>-100</v>
      </c>
      <c r="AA33" s="6">
        <v>5701000</v>
      </c>
    </row>
    <row r="34" spans="1:27" ht="12.75">
      <c r="A34" s="29" t="s">
        <v>60</v>
      </c>
      <c r="B34" s="28"/>
      <c r="C34" s="6">
        <v>39932190</v>
      </c>
      <c r="D34" s="6">
        <v>0</v>
      </c>
      <c r="E34" s="7">
        <v>77718000</v>
      </c>
      <c r="F34" s="8">
        <v>77718000</v>
      </c>
      <c r="G34" s="8">
        <v>9205059</v>
      </c>
      <c r="H34" s="8">
        <v>3927888</v>
      </c>
      <c r="I34" s="8">
        <v>4385371</v>
      </c>
      <c r="J34" s="8">
        <v>17518318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17518318</v>
      </c>
      <c r="X34" s="8">
        <v>19429500</v>
      </c>
      <c r="Y34" s="8">
        <v>-1911182</v>
      </c>
      <c r="Z34" s="2">
        <v>-9.84</v>
      </c>
      <c r="AA34" s="6">
        <v>77718000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204794076</v>
      </c>
      <c r="D36" s="37">
        <f>SUM(D25:D35)</f>
        <v>0</v>
      </c>
      <c r="E36" s="38">
        <f t="shared" si="1"/>
        <v>278678476</v>
      </c>
      <c r="F36" s="39">
        <f t="shared" si="1"/>
        <v>278678476</v>
      </c>
      <c r="G36" s="39">
        <f t="shared" si="1"/>
        <v>18857182</v>
      </c>
      <c r="H36" s="39">
        <f t="shared" si="1"/>
        <v>16677014</v>
      </c>
      <c r="I36" s="39">
        <f t="shared" si="1"/>
        <v>14611102</v>
      </c>
      <c r="J36" s="39">
        <f t="shared" si="1"/>
        <v>50145298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50145298</v>
      </c>
      <c r="X36" s="39">
        <f t="shared" si="1"/>
        <v>69669726</v>
      </c>
      <c r="Y36" s="39">
        <f t="shared" si="1"/>
        <v>-19524428</v>
      </c>
      <c r="Z36" s="40">
        <f>+IF(X36&lt;&gt;0,+(Y36/X36)*100,0)</f>
        <v>-28.024264082795447</v>
      </c>
      <c r="AA36" s="37">
        <f>SUM(AA25:AA35)</f>
        <v>278678476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-2197132</v>
      </c>
      <c r="D38" s="50">
        <f>+D22-D36</f>
        <v>0</v>
      </c>
      <c r="E38" s="51">
        <f t="shared" si="2"/>
        <v>16122133</v>
      </c>
      <c r="F38" s="52">
        <f t="shared" si="2"/>
        <v>16122133</v>
      </c>
      <c r="G38" s="52">
        <f t="shared" si="2"/>
        <v>60399344</v>
      </c>
      <c r="H38" s="52">
        <f t="shared" si="2"/>
        <v>-15960848</v>
      </c>
      <c r="I38" s="52">
        <f t="shared" si="2"/>
        <v>-10765196</v>
      </c>
      <c r="J38" s="52">
        <f t="shared" si="2"/>
        <v>33673300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33673300</v>
      </c>
      <c r="X38" s="52">
        <f>IF(F22=F36,0,X22-X36)</f>
        <v>27401121</v>
      </c>
      <c r="Y38" s="52">
        <f t="shared" si="2"/>
        <v>6272179</v>
      </c>
      <c r="Z38" s="53">
        <f>+IF(X38&lt;&gt;0,+(Y38/X38)*100,0)</f>
        <v>22.890227739222784</v>
      </c>
      <c r="AA38" s="50">
        <f>+AA22-AA36</f>
        <v>16122133</v>
      </c>
    </row>
    <row r="39" spans="1:27" ht="12.75">
      <c r="A39" s="27" t="s">
        <v>64</v>
      </c>
      <c r="B39" s="33"/>
      <c r="C39" s="6">
        <v>32992000</v>
      </c>
      <c r="D39" s="6">
        <v>0</v>
      </c>
      <c r="E39" s="7">
        <v>37250000</v>
      </c>
      <c r="F39" s="8">
        <v>37250000</v>
      </c>
      <c r="G39" s="8">
        <v>286630</v>
      </c>
      <c r="H39" s="8">
        <v>0</v>
      </c>
      <c r="I39" s="8">
        <v>0</v>
      </c>
      <c r="J39" s="8">
        <v>286630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286630</v>
      </c>
      <c r="X39" s="8">
        <v>12416666</v>
      </c>
      <c r="Y39" s="8">
        <v>-12130036</v>
      </c>
      <c r="Z39" s="2">
        <v>-97.69</v>
      </c>
      <c r="AA39" s="6">
        <v>37250000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30794868</v>
      </c>
      <c r="D42" s="59">
        <f>SUM(D38:D41)</f>
        <v>0</v>
      </c>
      <c r="E42" s="60">
        <f t="shared" si="3"/>
        <v>53372133</v>
      </c>
      <c r="F42" s="61">
        <f t="shared" si="3"/>
        <v>53372133</v>
      </c>
      <c r="G42" s="61">
        <f t="shared" si="3"/>
        <v>60685974</v>
      </c>
      <c r="H42" s="61">
        <f t="shared" si="3"/>
        <v>-15960848</v>
      </c>
      <c r="I42" s="61">
        <f t="shared" si="3"/>
        <v>-10765196</v>
      </c>
      <c r="J42" s="61">
        <f t="shared" si="3"/>
        <v>33959930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33959930</v>
      </c>
      <c r="X42" s="61">
        <f t="shared" si="3"/>
        <v>39817787</v>
      </c>
      <c r="Y42" s="61">
        <f t="shared" si="3"/>
        <v>-5857857</v>
      </c>
      <c r="Z42" s="62">
        <f>+IF(X42&lt;&gt;0,+(Y42/X42)*100,0)</f>
        <v>-14.7116588875218</v>
      </c>
      <c r="AA42" s="59">
        <f>SUM(AA38:AA41)</f>
        <v>53372133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30794868</v>
      </c>
      <c r="D44" s="67">
        <f>+D42-D43</f>
        <v>0</v>
      </c>
      <c r="E44" s="68">
        <f t="shared" si="4"/>
        <v>53372133</v>
      </c>
      <c r="F44" s="69">
        <f t="shared" si="4"/>
        <v>53372133</v>
      </c>
      <c r="G44" s="69">
        <f t="shared" si="4"/>
        <v>60685974</v>
      </c>
      <c r="H44" s="69">
        <f t="shared" si="4"/>
        <v>-15960848</v>
      </c>
      <c r="I44" s="69">
        <f t="shared" si="4"/>
        <v>-10765196</v>
      </c>
      <c r="J44" s="69">
        <f t="shared" si="4"/>
        <v>33959930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33959930</v>
      </c>
      <c r="X44" s="69">
        <f t="shared" si="4"/>
        <v>39817787</v>
      </c>
      <c r="Y44" s="69">
        <f t="shared" si="4"/>
        <v>-5857857</v>
      </c>
      <c r="Z44" s="70">
        <f>+IF(X44&lt;&gt;0,+(Y44/X44)*100,0)</f>
        <v>-14.7116588875218</v>
      </c>
      <c r="AA44" s="67">
        <f>+AA42-AA43</f>
        <v>53372133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30794868</v>
      </c>
      <c r="D46" s="59">
        <f>SUM(D44:D45)</f>
        <v>0</v>
      </c>
      <c r="E46" s="60">
        <f t="shared" si="5"/>
        <v>53372133</v>
      </c>
      <c r="F46" s="61">
        <f t="shared" si="5"/>
        <v>53372133</v>
      </c>
      <c r="G46" s="61">
        <f t="shared" si="5"/>
        <v>60685974</v>
      </c>
      <c r="H46" s="61">
        <f t="shared" si="5"/>
        <v>-15960848</v>
      </c>
      <c r="I46" s="61">
        <f t="shared" si="5"/>
        <v>-10765196</v>
      </c>
      <c r="J46" s="61">
        <f t="shared" si="5"/>
        <v>33959930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33959930</v>
      </c>
      <c r="X46" s="61">
        <f t="shared" si="5"/>
        <v>39817787</v>
      </c>
      <c r="Y46" s="61">
        <f t="shared" si="5"/>
        <v>-5857857</v>
      </c>
      <c r="Z46" s="62">
        <f>+IF(X46&lt;&gt;0,+(Y46/X46)*100,0)</f>
        <v>-14.7116588875218</v>
      </c>
      <c r="AA46" s="59">
        <f>SUM(AA44:AA45)</f>
        <v>53372133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30794868</v>
      </c>
      <c r="D48" s="75">
        <f>SUM(D46:D47)</f>
        <v>0</v>
      </c>
      <c r="E48" s="76">
        <f t="shared" si="6"/>
        <v>53372133</v>
      </c>
      <c r="F48" s="77">
        <f t="shared" si="6"/>
        <v>53372133</v>
      </c>
      <c r="G48" s="77">
        <f t="shared" si="6"/>
        <v>60685974</v>
      </c>
      <c r="H48" s="78">
        <f t="shared" si="6"/>
        <v>-15960848</v>
      </c>
      <c r="I48" s="78">
        <f t="shared" si="6"/>
        <v>-10765196</v>
      </c>
      <c r="J48" s="78">
        <f t="shared" si="6"/>
        <v>33959930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33959930</v>
      </c>
      <c r="X48" s="78">
        <f t="shared" si="6"/>
        <v>39817787</v>
      </c>
      <c r="Y48" s="78">
        <f t="shared" si="6"/>
        <v>-5857857</v>
      </c>
      <c r="Z48" s="79">
        <f>+IF(X48&lt;&gt;0,+(Y48/X48)*100,0)</f>
        <v>-14.7116588875218</v>
      </c>
      <c r="AA48" s="80">
        <f>SUM(AA46:AA47)</f>
        <v>53372133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4654049</v>
      </c>
      <c r="D5" s="6">
        <v>0</v>
      </c>
      <c r="E5" s="7">
        <v>7267486</v>
      </c>
      <c r="F5" s="8">
        <v>7267486</v>
      </c>
      <c r="G5" s="8">
        <v>7420879</v>
      </c>
      <c r="H5" s="8">
        <v>-1047590</v>
      </c>
      <c r="I5" s="8">
        <v>308970</v>
      </c>
      <c r="J5" s="8">
        <v>6682259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6682259</v>
      </c>
      <c r="X5" s="8">
        <v>6672874</v>
      </c>
      <c r="Y5" s="8">
        <v>9385</v>
      </c>
      <c r="Z5" s="2">
        <v>0.14</v>
      </c>
      <c r="AA5" s="6">
        <v>7267486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28096593</v>
      </c>
      <c r="D7" s="6">
        <v>0</v>
      </c>
      <c r="E7" s="7">
        <v>31406476</v>
      </c>
      <c r="F7" s="8">
        <v>31406476</v>
      </c>
      <c r="G7" s="8">
        <v>2950460</v>
      </c>
      <c r="H7" s="8">
        <v>3181999</v>
      </c>
      <c r="I7" s="8">
        <v>3034303</v>
      </c>
      <c r="J7" s="8">
        <v>9166762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9166762</v>
      </c>
      <c r="X7" s="8">
        <v>7740611</v>
      </c>
      <c r="Y7" s="8">
        <v>1426151</v>
      </c>
      <c r="Z7" s="2">
        <v>18.42</v>
      </c>
      <c r="AA7" s="6">
        <v>31406476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2799530</v>
      </c>
      <c r="D10" s="6">
        <v>0</v>
      </c>
      <c r="E10" s="7">
        <v>3065868</v>
      </c>
      <c r="F10" s="30">
        <v>3065868</v>
      </c>
      <c r="G10" s="30">
        <v>299039</v>
      </c>
      <c r="H10" s="30">
        <v>319413</v>
      </c>
      <c r="I10" s="30">
        <v>302981</v>
      </c>
      <c r="J10" s="30">
        <v>921433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921433</v>
      </c>
      <c r="X10" s="30">
        <v>766467</v>
      </c>
      <c r="Y10" s="30">
        <v>154966</v>
      </c>
      <c r="Z10" s="31">
        <v>20.22</v>
      </c>
      <c r="AA10" s="32">
        <v>3065868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756417</v>
      </c>
      <c r="D12" s="6">
        <v>0</v>
      </c>
      <c r="E12" s="7">
        <v>412000</v>
      </c>
      <c r="F12" s="8">
        <v>412000</v>
      </c>
      <c r="G12" s="8">
        <v>5604</v>
      </c>
      <c r="H12" s="8">
        <v>11453</v>
      </c>
      <c r="I12" s="8">
        <v>1105</v>
      </c>
      <c r="J12" s="8">
        <v>18162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18162</v>
      </c>
      <c r="X12" s="8">
        <v>102999</v>
      </c>
      <c r="Y12" s="8">
        <v>-84837</v>
      </c>
      <c r="Z12" s="2">
        <v>-82.37</v>
      </c>
      <c r="AA12" s="6">
        <v>412000</v>
      </c>
    </row>
    <row r="13" spans="1:27" ht="12.75">
      <c r="A13" s="27" t="s">
        <v>40</v>
      </c>
      <c r="B13" s="33"/>
      <c r="C13" s="6">
        <v>13913370</v>
      </c>
      <c r="D13" s="6">
        <v>0</v>
      </c>
      <c r="E13" s="7">
        <v>10000000</v>
      </c>
      <c r="F13" s="8">
        <v>10000000</v>
      </c>
      <c r="G13" s="8">
        <v>1396184</v>
      </c>
      <c r="H13" s="8">
        <v>1487238</v>
      </c>
      <c r="I13" s="8">
        <v>1534821</v>
      </c>
      <c r="J13" s="8">
        <v>4418243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4418243</v>
      </c>
      <c r="X13" s="8">
        <v>2499999</v>
      </c>
      <c r="Y13" s="8">
        <v>1918244</v>
      </c>
      <c r="Z13" s="2">
        <v>76.73</v>
      </c>
      <c r="AA13" s="6">
        <v>10000000</v>
      </c>
    </row>
    <row r="14" spans="1:27" ht="12.75">
      <c r="A14" s="27" t="s">
        <v>41</v>
      </c>
      <c r="B14" s="33"/>
      <c r="C14" s="6">
        <v>2493926</v>
      </c>
      <c r="D14" s="6">
        <v>0</v>
      </c>
      <c r="E14" s="7">
        <v>1390000</v>
      </c>
      <c r="F14" s="8">
        <v>1390000</v>
      </c>
      <c r="G14" s="8">
        <v>219271</v>
      </c>
      <c r="H14" s="8">
        <v>228025</v>
      </c>
      <c r="I14" s="8">
        <v>234783</v>
      </c>
      <c r="J14" s="8">
        <v>682079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682079</v>
      </c>
      <c r="X14" s="8">
        <v>347499</v>
      </c>
      <c r="Y14" s="8">
        <v>334580</v>
      </c>
      <c r="Z14" s="2">
        <v>96.28</v>
      </c>
      <c r="AA14" s="6">
        <v>1390000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323934</v>
      </c>
      <c r="D16" s="6">
        <v>0</v>
      </c>
      <c r="E16" s="7">
        <v>417000</v>
      </c>
      <c r="F16" s="8">
        <v>417000</v>
      </c>
      <c r="G16" s="8">
        <v>2098</v>
      </c>
      <c r="H16" s="8">
        <v>18158</v>
      </c>
      <c r="I16" s="8">
        <v>6805</v>
      </c>
      <c r="J16" s="8">
        <v>27061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27061</v>
      </c>
      <c r="X16" s="8">
        <v>104250</v>
      </c>
      <c r="Y16" s="8">
        <v>-77189</v>
      </c>
      <c r="Z16" s="2">
        <v>-74.04</v>
      </c>
      <c r="AA16" s="6">
        <v>417000</v>
      </c>
    </row>
    <row r="17" spans="1:27" ht="12.75">
      <c r="A17" s="27" t="s">
        <v>44</v>
      </c>
      <c r="B17" s="33"/>
      <c r="C17" s="6">
        <v>1085309</v>
      </c>
      <c r="D17" s="6">
        <v>0</v>
      </c>
      <c r="E17" s="7">
        <v>2905000</v>
      </c>
      <c r="F17" s="8">
        <v>2905000</v>
      </c>
      <c r="G17" s="8">
        <v>166062</v>
      </c>
      <c r="H17" s="8">
        <v>154559</v>
      </c>
      <c r="I17" s="8">
        <v>157210</v>
      </c>
      <c r="J17" s="8">
        <v>477831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477831</v>
      </c>
      <c r="X17" s="8">
        <v>726249</v>
      </c>
      <c r="Y17" s="8">
        <v>-248418</v>
      </c>
      <c r="Z17" s="2">
        <v>-34.21</v>
      </c>
      <c r="AA17" s="6">
        <v>2905000</v>
      </c>
    </row>
    <row r="18" spans="1:27" ht="12.75">
      <c r="A18" s="29" t="s">
        <v>45</v>
      </c>
      <c r="B18" s="28"/>
      <c r="C18" s="6">
        <v>1080375</v>
      </c>
      <c r="D18" s="6">
        <v>0</v>
      </c>
      <c r="E18" s="7">
        <v>1300000</v>
      </c>
      <c r="F18" s="8">
        <v>1300000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324999</v>
      </c>
      <c r="Y18" s="8">
        <v>-324999</v>
      </c>
      <c r="Z18" s="2">
        <v>-100</v>
      </c>
      <c r="AA18" s="6">
        <v>1300000</v>
      </c>
    </row>
    <row r="19" spans="1:27" ht="12.75">
      <c r="A19" s="27" t="s">
        <v>46</v>
      </c>
      <c r="B19" s="33"/>
      <c r="C19" s="6">
        <v>149152331</v>
      </c>
      <c r="D19" s="6">
        <v>0</v>
      </c>
      <c r="E19" s="7">
        <v>134124000</v>
      </c>
      <c r="F19" s="8">
        <v>134124000</v>
      </c>
      <c r="G19" s="8">
        <v>53290912</v>
      </c>
      <c r="H19" s="8">
        <v>3095292</v>
      </c>
      <c r="I19" s="8">
        <v>1226429</v>
      </c>
      <c r="J19" s="8">
        <v>57612633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57612633</v>
      </c>
      <c r="X19" s="8">
        <v>90210217</v>
      </c>
      <c r="Y19" s="8">
        <v>-32597584</v>
      </c>
      <c r="Z19" s="2">
        <v>-36.14</v>
      </c>
      <c r="AA19" s="6">
        <v>134124000</v>
      </c>
    </row>
    <row r="20" spans="1:27" ht="12.75">
      <c r="A20" s="27" t="s">
        <v>47</v>
      </c>
      <c r="B20" s="33"/>
      <c r="C20" s="6">
        <v>5670782</v>
      </c>
      <c r="D20" s="6">
        <v>0</v>
      </c>
      <c r="E20" s="7">
        <v>1197000</v>
      </c>
      <c r="F20" s="30">
        <v>1197000</v>
      </c>
      <c r="G20" s="30">
        <v>169144</v>
      </c>
      <c r="H20" s="30">
        <v>-19751</v>
      </c>
      <c r="I20" s="30">
        <v>159371</v>
      </c>
      <c r="J20" s="30">
        <v>308764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308764</v>
      </c>
      <c r="X20" s="30">
        <v>299250</v>
      </c>
      <c r="Y20" s="30">
        <v>9514</v>
      </c>
      <c r="Z20" s="31">
        <v>3.18</v>
      </c>
      <c r="AA20" s="32">
        <v>1197000</v>
      </c>
    </row>
    <row r="21" spans="1:27" ht="12.75">
      <c r="A21" s="27" t="s">
        <v>48</v>
      </c>
      <c r="B21" s="33"/>
      <c r="C21" s="6">
        <v>504114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210530730</v>
      </c>
      <c r="D22" s="37">
        <f>SUM(D5:D21)</f>
        <v>0</v>
      </c>
      <c r="E22" s="38">
        <f t="shared" si="0"/>
        <v>193484830</v>
      </c>
      <c r="F22" s="39">
        <f t="shared" si="0"/>
        <v>193484830</v>
      </c>
      <c r="G22" s="39">
        <f t="shared" si="0"/>
        <v>65919653</v>
      </c>
      <c r="H22" s="39">
        <f t="shared" si="0"/>
        <v>7428796</v>
      </c>
      <c r="I22" s="39">
        <f t="shared" si="0"/>
        <v>6966778</v>
      </c>
      <c r="J22" s="39">
        <f t="shared" si="0"/>
        <v>80315227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80315227</v>
      </c>
      <c r="X22" s="39">
        <f t="shared" si="0"/>
        <v>109795414</v>
      </c>
      <c r="Y22" s="39">
        <f t="shared" si="0"/>
        <v>-29480187</v>
      </c>
      <c r="Z22" s="40">
        <f>+IF(X22&lt;&gt;0,+(Y22/X22)*100,0)</f>
        <v>-26.850107783190293</v>
      </c>
      <c r="AA22" s="37">
        <f>SUM(AA5:AA21)</f>
        <v>193484830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62172866</v>
      </c>
      <c r="D25" s="6">
        <v>0</v>
      </c>
      <c r="E25" s="7">
        <v>74259823</v>
      </c>
      <c r="F25" s="8">
        <v>74259823</v>
      </c>
      <c r="G25" s="8">
        <v>4858859</v>
      </c>
      <c r="H25" s="8">
        <v>4934836</v>
      </c>
      <c r="I25" s="8">
        <v>5000428</v>
      </c>
      <c r="J25" s="8">
        <v>14794123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14794123</v>
      </c>
      <c r="X25" s="8">
        <v>16860222</v>
      </c>
      <c r="Y25" s="8">
        <v>-2066099</v>
      </c>
      <c r="Z25" s="2">
        <v>-12.25</v>
      </c>
      <c r="AA25" s="6">
        <v>74259823</v>
      </c>
    </row>
    <row r="26" spans="1:27" ht="12.75">
      <c r="A26" s="29" t="s">
        <v>52</v>
      </c>
      <c r="B26" s="28"/>
      <c r="C26" s="6">
        <v>11063818</v>
      </c>
      <c r="D26" s="6">
        <v>0</v>
      </c>
      <c r="E26" s="7">
        <v>12549764</v>
      </c>
      <c r="F26" s="8">
        <v>12549764</v>
      </c>
      <c r="G26" s="8">
        <v>914229</v>
      </c>
      <c r="H26" s="8">
        <v>784834</v>
      </c>
      <c r="I26" s="8">
        <v>824967</v>
      </c>
      <c r="J26" s="8">
        <v>2524030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2524030</v>
      </c>
      <c r="X26" s="8">
        <v>3137442</v>
      </c>
      <c r="Y26" s="8">
        <v>-613412</v>
      </c>
      <c r="Z26" s="2">
        <v>-19.55</v>
      </c>
      <c r="AA26" s="6">
        <v>12549764</v>
      </c>
    </row>
    <row r="27" spans="1:27" ht="12.75">
      <c r="A27" s="29" t="s">
        <v>53</v>
      </c>
      <c r="B27" s="28"/>
      <c r="C27" s="6">
        <v>4240969</v>
      </c>
      <c r="D27" s="6">
        <v>0</v>
      </c>
      <c r="E27" s="7">
        <v>4666703</v>
      </c>
      <c r="F27" s="8">
        <v>4666703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4666703</v>
      </c>
    </row>
    <row r="28" spans="1:27" ht="12.75">
      <c r="A28" s="29" t="s">
        <v>54</v>
      </c>
      <c r="B28" s="28"/>
      <c r="C28" s="6">
        <v>18351930</v>
      </c>
      <c r="D28" s="6">
        <v>0</v>
      </c>
      <c r="E28" s="7">
        <v>19065623</v>
      </c>
      <c r="F28" s="8">
        <v>19065623</v>
      </c>
      <c r="G28" s="8">
        <v>0</v>
      </c>
      <c r="H28" s="8">
        <v>2546</v>
      </c>
      <c r="I28" s="8">
        <v>12556</v>
      </c>
      <c r="J28" s="8">
        <v>15102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15102</v>
      </c>
      <c r="X28" s="8">
        <v>5061</v>
      </c>
      <c r="Y28" s="8">
        <v>10041</v>
      </c>
      <c r="Z28" s="2">
        <v>198.4</v>
      </c>
      <c r="AA28" s="6">
        <v>19065623</v>
      </c>
    </row>
    <row r="29" spans="1:27" ht="12.75">
      <c r="A29" s="29" t="s">
        <v>55</v>
      </c>
      <c r="B29" s="28"/>
      <c r="C29" s="6">
        <v>2527621</v>
      </c>
      <c r="D29" s="6">
        <v>0</v>
      </c>
      <c r="E29" s="7">
        <v>1149410</v>
      </c>
      <c r="F29" s="8">
        <v>1149410</v>
      </c>
      <c r="G29" s="8">
        <v>0</v>
      </c>
      <c r="H29" s="8">
        <v>0</v>
      </c>
      <c r="I29" s="8">
        <v>582172</v>
      </c>
      <c r="J29" s="8">
        <v>582172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582172</v>
      </c>
      <c r="X29" s="8">
        <v>574705</v>
      </c>
      <c r="Y29" s="8">
        <v>7467</v>
      </c>
      <c r="Z29" s="2">
        <v>1.3</v>
      </c>
      <c r="AA29" s="6">
        <v>1149410</v>
      </c>
    </row>
    <row r="30" spans="1:27" ht="12.75">
      <c r="A30" s="29" t="s">
        <v>56</v>
      </c>
      <c r="B30" s="28"/>
      <c r="C30" s="6">
        <v>23771063</v>
      </c>
      <c r="D30" s="6">
        <v>0</v>
      </c>
      <c r="E30" s="7">
        <v>33133381</v>
      </c>
      <c r="F30" s="8">
        <v>33133381</v>
      </c>
      <c r="G30" s="8">
        <v>3273966</v>
      </c>
      <c r="H30" s="8">
        <v>3716182</v>
      </c>
      <c r="I30" s="8">
        <v>2972728</v>
      </c>
      <c r="J30" s="8">
        <v>9962876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9962876</v>
      </c>
      <c r="X30" s="8">
        <v>8283345</v>
      </c>
      <c r="Y30" s="8">
        <v>1679531</v>
      </c>
      <c r="Z30" s="2">
        <v>20.28</v>
      </c>
      <c r="AA30" s="6">
        <v>33133381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19979984</v>
      </c>
      <c r="D32" s="6">
        <v>0</v>
      </c>
      <c r="E32" s="7">
        <v>22639130</v>
      </c>
      <c r="F32" s="8">
        <v>22639130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4942320</v>
      </c>
      <c r="Y32" s="8">
        <v>-4942320</v>
      </c>
      <c r="Z32" s="2">
        <v>-100</v>
      </c>
      <c r="AA32" s="6">
        <v>22639130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30269519</v>
      </c>
      <c r="D34" s="6">
        <v>0</v>
      </c>
      <c r="E34" s="7">
        <v>38602307</v>
      </c>
      <c r="F34" s="8">
        <v>38602307</v>
      </c>
      <c r="G34" s="8">
        <v>2414780</v>
      </c>
      <c r="H34" s="8">
        <v>569043</v>
      </c>
      <c r="I34" s="8">
        <v>4909001</v>
      </c>
      <c r="J34" s="8">
        <v>7892824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7892824</v>
      </c>
      <c r="X34" s="8">
        <v>7634671</v>
      </c>
      <c r="Y34" s="8">
        <v>258153</v>
      </c>
      <c r="Z34" s="2">
        <v>3.38</v>
      </c>
      <c r="AA34" s="6">
        <v>38602307</v>
      </c>
    </row>
    <row r="35" spans="1:27" ht="12.75">
      <c r="A35" s="27" t="s">
        <v>61</v>
      </c>
      <c r="B35" s="33"/>
      <c r="C35" s="6">
        <v>290300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172668070</v>
      </c>
      <c r="D36" s="37">
        <f>SUM(D25:D35)</f>
        <v>0</v>
      </c>
      <c r="E36" s="38">
        <f t="shared" si="1"/>
        <v>206066141</v>
      </c>
      <c r="F36" s="39">
        <f t="shared" si="1"/>
        <v>206066141</v>
      </c>
      <c r="G36" s="39">
        <f t="shared" si="1"/>
        <v>11461834</v>
      </c>
      <c r="H36" s="39">
        <f t="shared" si="1"/>
        <v>10007441</v>
      </c>
      <c r="I36" s="39">
        <f t="shared" si="1"/>
        <v>14301852</v>
      </c>
      <c r="J36" s="39">
        <f t="shared" si="1"/>
        <v>35771127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35771127</v>
      </c>
      <c r="X36" s="39">
        <f t="shared" si="1"/>
        <v>41437766</v>
      </c>
      <c r="Y36" s="39">
        <f t="shared" si="1"/>
        <v>-5666639</v>
      </c>
      <c r="Z36" s="40">
        <f>+IF(X36&lt;&gt;0,+(Y36/X36)*100,0)</f>
        <v>-13.675059123602368</v>
      </c>
      <c r="AA36" s="37">
        <f>SUM(AA25:AA35)</f>
        <v>206066141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37862660</v>
      </c>
      <c r="D38" s="50">
        <f>+D22-D36</f>
        <v>0</v>
      </c>
      <c r="E38" s="51">
        <f t="shared" si="2"/>
        <v>-12581311</v>
      </c>
      <c r="F38" s="52">
        <f t="shared" si="2"/>
        <v>-12581311</v>
      </c>
      <c r="G38" s="52">
        <f t="shared" si="2"/>
        <v>54457819</v>
      </c>
      <c r="H38" s="52">
        <f t="shared" si="2"/>
        <v>-2578645</v>
      </c>
      <c r="I38" s="52">
        <f t="shared" si="2"/>
        <v>-7335074</v>
      </c>
      <c r="J38" s="52">
        <f t="shared" si="2"/>
        <v>44544100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44544100</v>
      </c>
      <c r="X38" s="52">
        <f>IF(F22=F36,0,X22-X36)</f>
        <v>68357648</v>
      </c>
      <c r="Y38" s="52">
        <f t="shared" si="2"/>
        <v>-23813548</v>
      </c>
      <c r="Z38" s="53">
        <f>+IF(X38&lt;&gt;0,+(Y38/X38)*100,0)</f>
        <v>-34.83669888700676</v>
      </c>
      <c r="AA38" s="50">
        <f>+AA22-AA36</f>
        <v>-12581311</v>
      </c>
    </row>
    <row r="39" spans="1:27" ht="12.75">
      <c r="A39" s="27" t="s">
        <v>64</v>
      </c>
      <c r="B39" s="33"/>
      <c r="C39" s="6">
        <v>31955780</v>
      </c>
      <c r="D39" s="6">
        <v>0</v>
      </c>
      <c r="E39" s="7">
        <v>45728000</v>
      </c>
      <c r="F39" s="8">
        <v>45728000</v>
      </c>
      <c r="G39" s="8">
        <v>0</v>
      </c>
      <c r="H39" s="8">
        <v>0</v>
      </c>
      <c r="I39" s="8">
        <v>1000000</v>
      </c>
      <c r="J39" s="8">
        <v>1000000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1000000</v>
      </c>
      <c r="X39" s="8">
        <v>12223506</v>
      </c>
      <c r="Y39" s="8">
        <v>-11223506</v>
      </c>
      <c r="Z39" s="2">
        <v>-91.82</v>
      </c>
      <c r="AA39" s="6">
        <v>45728000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69818440</v>
      </c>
      <c r="D42" s="59">
        <f>SUM(D38:D41)</f>
        <v>0</v>
      </c>
      <c r="E42" s="60">
        <f t="shared" si="3"/>
        <v>33146689</v>
      </c>
      <c r="F42" s="61">
        <f t="shared" si="3"/>
        <v>33146689</v>
      </c>
      <c r="G42" s="61">
        <f t="shared" si="3"/>
        <v>54457819</v>
      </c>
      <c r="H42" s="61">
        <f t="shared" si="3"/>
        <v>-2578645</v>
      </c>
      <c r="I42" s="61">
        <f t="shared" si="3"/>
        <v>-6335074</v>
      </c>
      <c r="J42" s="61">
        <f t="shared" si="3"/>
        <v>45544100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45544100</v>
      </c>
      <c r="X42" s="61">
        <f t="shared" si="3"/>
        <v>80581154</v>
      </c>
      <c r="Y42" s="61">
        <f t="shared" si="3"/>
        <v>-35037054</v>
      </c>
      <c r="Z42" s="62">
        <f>+IF(X42&lt;&gt;0,+(Y42/X42)*100,0)</f>
        <v>-43.48045698129366</v>
      </c>
      <c r="AA42" s="59">
        <f>SUM(AA38:AA41)</f>
        <v>33146689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69818440</v>
      </c>
      <c r="D44" s="67">
        <f>+D42-D43</f>
        <v>0</v>
      </c>
      <c r="E44" s="68">
        <f t="shared" si="4"/>
        <v>33146689</v>
      </c>
      <c r="F44" s="69">
        <f t="shared" si="4"/>
        <v>33146689</v>
      </c>
      <c r="G44" s="69">
        <f t="shared" si="4"/>
        <v>54457819</v>
      </c>
      <c r="H44" s="69">
        <f t="shared" si="4"/>
        <v>-2578645</v>
      </c>
      <c r="I44" s="69">
        <f t="shared" si="4"/>
        <v>-6335074</v>
      </c>
      <c r="J44" s="69">
        <f t="shared" si="4"/>
        <v>45544100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45544100</v>
      </c>
      <c r="X44" s="69">
        <f t="shared" si="4"/>
        <v>80581154</v>
      </c>
      <c r="Y44" s="69">
        <f t="shared" si="4"/>
        <v>-35037054</v>
      </c>
      <c r="Z44" s="70">
        <f>+IF(X44&lt;&gt;0,+(Y44/X44)*100,0)</f>
        <v>-43.48045698129366</v>
      </c>
      <c r="AA44" s="67">
        <f>+AA42-AA43</f>
        <v>33146689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69818440</v>
      </c>
      <c r="D46" s="59">
        <f>SUM(D44:D45)</f>
        <v>0</v>
      </c>
      <c r="E46" s="60">
        <f t="shared" si="5"/>
        <v>33146689</v>
      </c>
      <c r="F46" s="61">
        <f t="shared" si="5"/>
        <v>33146689</v>
      </c>
      <c r="G46" s="61">
        <f t="shared" si="5"/>
        <v>54457819</v>
      </c>
      <c r="H46" s="61">
        <f t="shared" si="5"/>
        <v>-2578645</v>
      </c>
      <c r="I46" s="61">
        <f t="shared" si="5"/>
        <v>-6335074</v>
      </c>
      <c r="J46" s="61">
        <f t="shared" si="5"/>
        <v>45544100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45544100</v>
      </c>
      <c r="X46" s="61">
        <f t="shared" si="5"/>
        <v>80581154</v>
      </c>
      <c r="Y46" s="61">
        <f t="shared" si="5"/>
        <v>-35037054</v>
      </c>
      <c r="Z46" s="62">
        <f>+IF(X46&lt;&gt;0,+(Y46/X46)*100,0)</f>
        <v>-43.48045698129366</v>
      </c>
      <c r="AA46" s="59">
        <f>SUM(AA44:AA45)</f>
        <v>33146689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69818440</v>
      </c>
      <c r="D48" s="75">
        <f>SUM(D46:D47)</f>
        <v>0</v>
      </c>
      <c r="E48" s="76">
        <f t="shared" si="6"/>
        <v>33146689</v>
      </c>
      <c r="F48" s="77">
        <f t="shared" si="6"/>
        <v>33146689</v>
      </c>
      <c r="G48" s="77">
        <f t="shared" si="6"/>
        <v>54457819</v>
      </c>
      <c r="H48" s="78">
        <f t="shared" si="6"/>
        <v>-2578645</v>
      </c>
      <c r="I48" s="78">
        <f t="shared" si="6"/>
        <v>-6335074</v>
      </c>
      <c r="J48" s="78">
        <f t="shared" si="6"/>
        <v>45544100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45544100</v>
      </c>
      <c r="X48" s="78">
        <f t="shared" si="6"/>
        <v>80581154</v>
      </c>
      <c r="Y48" s="78">
        <f t="shared" si="6"/>
        <v>-35037054</v>
      </c>
      <c r="Z48" s="79">
        <f>+IF(X48&lt;&gt;0,+(Y48/X48)*100,0)</f>
        <v>-43.48045698129366</v>
      </c>
      <c r="AA48" s="80">
        <f>SUM(AA46:AA47)</f>
        <v>33146689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4385712</v>
      </c>
      <c r="Y5" s="8">
        <v>-4385712</v>
      </c>
      <c r="Z5" s="2">
        <v>-100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280753</v>
      </c>
      <c r="I7" s="8">
        <v>280753</v>
      </c>
      <c r="J7" s="8">
        <v>561506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561506</v>
      </c>
      <c r="X7" s="8">
        <v>16479246</v>
      </c>
      <c r="Y7" s="8">
        <v>-15917740</v>
      </c>
      <c r="Z7" s="2">
        <v>-96.59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3431640</v>
      </c>
      <c r="Y10" s="30">
        <v>-3431640</v>
      </c>
      <c r="Z10" s="31">
        <v>-100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</v>
      </c>
      <c r="Y11" s="8">
        <v>-1</v>
      </c>
      <c r="Z11" s="2">
        <v>-100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544466</v>
      </c>
      <c r="Y12" s="8">
        <v>-544466</v>
      </c>
      <c r="Z12" s="2">
        <v>-100</v>
      </c>
      <c r="AA12" s="6">
        <v>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0</v>
      </c>
      <c r="F13" s="8">
        <v>0</v>
      </c>
      <c r="G13" s="8">
        <v>0</v>
      </c>
      <c r="H13" s="8">
        <v>14305</v>
      </c>
      <c r="I13" s="8">
        <v>14305</v>
      </c>
      <c r="J13" s="8">
        <v>28610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28610</v>
      </c>
      <c r="X13" s="8">
        <v>151664</v>
      </c>
      <c r="Y13" s="8">
        <v>-123054</v>
      </c>
      <c r="Z13" s="2">
        <v>-81.14</v>
      </c>
      <c r="AA13" s="6">
        <v>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888768</v>
      </c>
      <c r="Y14" s="8">
        <v>-888768</v>
      </c>
      <c r="Z14" s="2">
        <v>-100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63908</v>
      </c>
      <c r="Y16" s="8">
        <v>-63908</v>
      </c>
      <c r="Z16" s="2">
        <v>-100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778092</v>
      </c>
      <c r="Y17" s="8">
        <v>-778092</v>
      </c>
      <c r="Z17" s="2">
        <v>-100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543636</v>
      </c>
      <c r="Y18" s="8">
        <v>-543636</v>
      </c>
      <c r="Z18" s="2">
        <v>-100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0</v>
      </c>
      <c r="F19" s="8">
        <v>0</v>
      </c>
      <c r="G19" s="8">
        <v>0</v>
      </c>
      <c r="H19" s="8">
        <v>47495</v>
      </c>
      <c r="I19" s="8">
        <v>47495</v>
      </c>
      <c r="J19" s="8">
        <v>94990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94990</v>
      </c>
      <c r="X19" s="8">
        <v>9364752</v>
      </c>
      <c r="Y19" s="8">
        <v>-9269762</v>
      </c>
      <c r="Z19" s="2">
        <v>-98.99</v>
      </c>
      <c r="AA19" s="6">
        <v>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0</v>
      </c>
      <c r="F20" s="30">
        <v>0</v>
      </c>
      <c r="G20" s="30">
        <v>0</v>
      </c>
      <c r="H20" s="30">
        <v>15132</v>
      </c>
      <c r="I20" s="30">
        <v>15132</v>
      </c>
      <c r="J20" s="30">
        <v>30264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30264</v>
      </c>
      <c r="X20" s="30">
        <v>626714</v>
      </c>
      <c r="Y20" s="30">
        <v>-596450</v>
      </c>
      <c r="Z20" s="31">
        <v>-95.17</v>
      </c>
      <c r="AA20" s="32">
        <v>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357685</v>
      </c>
      <c r="I22" s="39">
        <f t="shared" si="0"/>
        <v>357685</v>
      </c>
      <c r="J22" s="39">
        <f t="shared" si="0"/>
        <v>715370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715370</v>
      </c>
      <c r="X22" s="39">
        <f t="shared" si="0"/>
        <v>37258599</v>
      </c>
      <c r="Y22" s="39">
        <f t="shared" si="0"/>
        <v>-36543229</v>
      </c>
      <c r="Z22" s="40">
        <f>+IF(X22&lt;&gt;0,+(Y22/X22)*100,0)</f>
        <v>-98.07998685082066</v>
      </c>
      <c r="AA22" s="37">
        <f>SUM(AA5:AA21)</f>
        <v>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0</v>
      </c>
      <c r="F25" s="8">
        <v>0</v>
      </c>
      <c r="G25" s="8">
        <v>0</v>
      </c>
      <c r="H25" s="8">
        <v>903073</v>
      </c>
      <c r="I25" s="8">
        <v>903073</v>
      </c>
      <c r="J25" s="8">
        <v>1806146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1806146</v>
      </c>
      <c r="X25" s="8">
        <v>16042538</v>
      </c>
      <c r="Y25" s="8">
        <v>-14236392</v>
      </c>
      <c r="Z25" s="2">
        <v>-88.74</v>
      </c>
      <c r="AA25" s="6">
        <v>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0</v>
      </c>
      <c r="F26" s="8">
        <v>0</v>
      </c>
      <c r="G26" s="8">
        <v>0</v>
      </c>
      <c r="H26" s="8">
        <v>104618</v>
      </c>
      <c r="I26" s="8">
        <v>104618</v>
      </c>
      <c r="J26" s="8">
        <v>209236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209236</v>
      </c>
      <c r="X26" s="8">
        <v>1339064</v>
      </c>
      <c r="Y26" s="8">
        <v>-1129828</v>
      </c>
      <c r="Z26" s="2">
        <v>-84.37</v>
      </c>
      <c r="AA26" s="6">
        <v>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309646</v>
      </c>
      <c r="Y27" s="8">
        <v>-309646</v>
      </c>
      <c r="Z27" s="2">
        <v>-100</v>
      </c>
      <c r="AA27" s="6">
        <v>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0</v>
      </c>
      <c r="F28" s="8">
        <v>0</v>
      </c>
      <c r="G28" s="8">
        <v>0</v>
      </c>
      <c r="H28" s="8">
        <v>1142935</v>
      </c>
      <c r="I28" s="8">
        <v>1142935</v>
      </c>
      <c r="J28" s="8">
        <v>2285870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2285870</v>
      </c>
      <c r="X28" s="8">
        <v>2985096</v>
      </c>
      <c r="Y28" s="8">
        <v>-699226</v>
      </c>
      <c r="Z28" s="2">
        <v>-23.42</v>
      </c>
      <c r="AA28" s="6">
        <v>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73814</v>
      </c>
      <c r="I29" s="8">
        <v>73814</v>
      </c>
      <c r="J29" s="8">
        <v>147628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147628</v>
      </c>
      <c r="X29" s="8">
        <v>165612</v>
      </c>
      <c r="Y29" s="8">
        <v>-17984</v>
      </c>
      <c r="Z29" s="2">
        <v>-10.86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8208454</v>
      </c>
      <c r="I30" s="8">
        <v>8208454</v>
      </c>
      <c r="J30" s="8">
        <v>16416908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16416908</v>
      </c>
      <c r="X30" s="8">
        <v>13250844</v>
      </c>
      <c r="Y30" s="8">
        <v>3166064</v>
      </c>
      <c r="Z30" s="2">
        <v>23.89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116978</v>
      </c>
      <c r="Y33" s="8">
        <v>-116978</v>
      </c>
      <c r="Z33" s="2">
        <v>-100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0</v>
      </c>
      <c r="F34" s="8">
        <v>0</v>
      </c>
      <c r="G34" s="8">
        <v>0</v>
      </c>
      <c r="H34" s="8">
        <v>1054838</v>
      </c>
      <c r="I34" s="8">
        <v>1054838</v>
      </c>
      <c r="J34" s="8">
        <v>2109676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2109676</v>
      </c>
      <c r="X34" s="8">
        <v>9608302</v>
      </c>
      <c r="Y34" s="8">
        <v>-7498626</v>
      </c>
      <c r="Z34" s="2">
        <v>-78.04</v>
      </c>
      <c r="AA34" s="6">
        <v>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0</v>
      </c>
      <c r="F36" s="39">
        <f t="shared" si="1"/>
        <v>0</v>
      </c>
      <c r="G36" s="39">
        <f t="shared" si="1"/>
        <v>0</v>
      </c>
      <c r="H36" s="39">
        <f t="shared" si="1"/>
        <v>11487732</v>
      </c>
      <c r="I36" s="39">
        <f t="shared" si="1"/>
        <v>11487732</v>
      </c>
      <c r="J36" s="39">
        <f t="shared" si="1"/>
        <v>22975464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22975464</v>
      </c>
      <c r="X36" s="39">
        <f t="shared" si="1"/>
        <v>43818080</v>
      </c>
      <c r="Y36" s="39">
        <f t="shared" si="1"/>
        <v>-20842616</v>
      </c>
      <c r="Z36" s="40">
        <f>+IF(X36&lt;&gt;0,+(Y36/X36)*100,0)</f>
        <v>-47.566246626963114</v>
      </c>
      <c r="AA36" s="37">
        <f>SUM(AA25:AA35)</f>
        <v>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0</v>
      </c>
      <c r="F38" s="52">
        <f t="shared" si="2"/>
        <v>0</v>
      </c>
      <c r="G38" s="52">
        <f t="shared" si="2"/>
        <v>0</v>
      </c>
      <c r="H38" s="52">
        <f t="shared" si="2"/>
        <v>-11130047</v>
      </c>
      <c r="I38" s="52">
        <f t="shared" si="2"/>
        <v>-11130047</v>
      </c>
      <c r="J38" s="52">
        <f t="shared" si="2"/>
        <v>-22260094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-22260094</v>
      </c>
      <c r="X38" s="52">
        <f>IF(F22=F36,0,X22-X36)</f>
        <v>0</v>
      </c>
      <c r="Y38" s="52">
        <f t="shared" si="2"/>
        <v>-15700613</v>
      </c>
      <c r="Z38" s="53">
        <f>+IF(X38&lt;&gt;0,+(Y38/X38)*100,0)</f>
        <v>0</v>
      </c>
      <c r="AA38" s="50">
        <f>+AA22-AA36</f>
        <v>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4725514</v>
      </c>
      <c r="Y39" s="8">
        <v>-4725514</v>
      </c>
      <c r="Z39" s="2">
        <v>-100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0</v>
      </c>
      <c r="F42" s="61">
        <f t="shared" si="3"/>
        <v>0</v>
      </c>
      <c r="G42" s="61">
        <f t="shared" si="3"/>
        <v>0</v>
      </c>
      <c r="H42" s="61">
        <f t="shared" si="3"/>
        <v>-11130047</v>
      </c>
      <c r="I42" s="61">
        <f t="shared" si="3"/>
        <v>-11130047</v>
      </c>
      <c r="J42" s="61">
        <f t="shared" si="3"/>
        <v>-22260094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-22260094</v>
      </c>
      <c r="X42" s="61">
        <f t="shared" si="3"/>
        <v>4725514</v>
      </c>
      <c r="Y42" s="61">
        <f t="shared" si="3"/>
        <v>-20426127</v>
      </c>
      <c r="Z42" s="62">
        <f>+IF(X42&lt;&gt;0,+(Y42/X42)*100,0)</f>
        <v>-432.2519624320233</v>
      </c>
      <c r="AA42" s="59">
        <f>SUM(AA38:AA41)</f>
        <v>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0</v>
      </c>
      <c r="F44" s="69">
        <f t="shared" si="4"/>
        <v>0</v>
      </c>
      <c r="G44" s="69">
        <f t="shared" si="4"/>
        <v>0</v>
      </c>
      <c r="H44" s="69">
        <f t="shared" si="4"/>
        <v>-11130047</v>
      </c>
      <c r="I44" s="69">
        <f t="shared" si="4"/>
        <v>-11130047</v>
      </c>
      <c r="J44" s="69">
        <f t="shared" si="4"/>
        <v>-22260094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-22260094</v>
      </c>
      <c r="X44" s="69">
        <f t="shared" si="4"/>
        <v>4725514</v>
      </c>
      <c r="Y44" s="69">
        <f t="shared" si="4"/>
        <v>-20426127</v>
      </c>
      <c r="Z44" s="70">
        <f>+IF(X44&lt;&gt;0,+(Y44/X44)*100,0)</f>
        <v>-432.2519624320233</v>
      </c>
      <c r="AA44" s="67">
        <f>+AA42-AA43</f>
        <v>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0</v>
      </c>
      <c r="F46" s="61">
        <f t="shared" si="5"/>
        <v>0</v>
      </c>
      <c r="G46" s="61">
        <f t="shared" si="5"/>
        <v>0</v>
      </c>
      <c r="H46" s="61">
        <f t="shared" si="5"/>
        <v>-11130047</v>
      </c>
      <c r="I46" s="61">
        <f t="shared" si="5"/>
        <v>-11130047</v>
      </c>
      <c r="J46" s="61">
        <f t="shared" si="5"/>
        <v>-22260094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-22260094</v>
      </c>
      <c r="X46" s="61">
        <f t="shared" si="5"/>
        <v>4725514</v>
      </c>
      <c r="Y46" s="61">
        <f t="shared" si="5"/>
        <v>-20426127</v>
      </c>
      <c r="Z46" s="62">
        <f>+IF(X46&lt;&gt;0,+(Y46/X46)*100,0)</f>
        <v>-432.2519624320233</v>
      </c>
      <c r="AA46" s="59">
        <f>SUM(AA44:AA45)</f>
        <v>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0</v>
      </c>
      <c r="F48" s="77">
        <f t="shared" si="6"/>
        <v>0</v>
      </c>
      <c r="G48" s="77">
        <f t="shared" si="6"/>
        <v>0</v>
      </c>
      <c r="H48" s="78">
        <f t="shared" si="6"/>
        <v>-11130047</v>
      </c>
      <c r="I48" s="78">
        <f t="shared" si="6"/>
        <v>-11130047</v>
      </c>
      <c r="J48" s="78">
        <f t="shared" si="6"/>
        <v>-22260094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-22260094</v>
      </c>
      <c r="X48" s="78">
        <f t="shared" si="6"/>
        <v>4725514</v>
      </c>
      <c r="Y48" s="78">
        <f t="shared" si="6"/>
        <v>-20426127</v>
      </c>
      <c r="Z48" s="79">
        <f>+IF(X48&lt;&gt;0,+(Y48/X48)*100,0)</f>
        <v>-432.2519624320233</v>
      </c>
      <c r="AA48" s="80">
        <f>SUM(AA46:AA47)</f>
        <v>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54315043</v>
      </c>
      <c r="F8" s="8">
        <v>54315043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13578750</v>
      </c>
      <c r="Y8" s="8">
        <v>-13578750</v>
      </c>
      <c r="Z8" s="2">
        <v>-100</v>
      </c>
      <c r="AA8" s="6">
        <v>54315043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13162705</v>
      </c>
      <c r="F9" s="8">
        <v>13162705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3290751</v>
      </c>
      <c r="Y9" s="8">
        <v>-3290751</v>
      </c>
      <c r="Z9" s="2">
        <v>-100</v>
      </c>
      <c r="AA9" s="6">
        <v>13162705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4503280</v>
      </c>
      <c r="F11" s="8">
        <v>4503280</v>
      </c>
      <c r="G11" s="8">
        <v>1296023</v>
      </c>
      <c r="H11" s="8">
        <v>1854670</v>
      </c>
      <c r="I11" s="8">
        <v>2466649</v>
      </c>
      <c r="J11" s="8">
        <v>5617342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5617342</v>
      </c>
      <c r="X11" s="8">
        <v>1125750</v>
      </c>
      <c r="Y11" s="8">
        <v>4491592</v>
      </c>
      <c r="Z11" s="2">
        <v>398.99</v>
      </c>
      <c r="AA11" s="6">
        <v>4503280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3368000</v>
      </c>
      <c r="F13" s="8">
        <v>3368000</v>
      </c>
      <c r="G13" s="8">
        <v>177358</v>
      </c>
      <c r="H13" s="8">
        <v>469724</v>
      </c>
      <c r="I13" s="8">
        <v>349918</v>
      </c>
      <c r="J13" s="8">
        <v>997000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997000</v>
      </c>
      <c r="X13" s="8"/>
      <c r="Y13" s="8">
        <v>997000</v>
      </c>
      <c r="Z13" s="2">
        <v>0</v>
      </c>
      <c r="AA13" s="6">
        <v>3368000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2866317</v>
      </c>
      <c r="F14" s="8">
        <v>2866317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716499</v>
      </c>
      <c r="Y14" s="8">
        <v>-716499</v>
      </c>
      <c r="Z14" s="2">
        <v>-100</v>
      </c>
      <c r="AA14" s="6">
        <v>2866317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119392</v>
      </c>
      <c r="F18" s="8">
        <v>119392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119392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335199000</v>
      </c>
      <c r="F19" s="8">
        <v>335199000</v>
      </c>
      <c r="G19" s="8">
        <v>94836210</v>
      </c>
      <c r="H19" s="8">
        <v>1912319</v>
      </c>
      <c r="I19" s="8">
        <v>2239593</v>
      </c>
      <c r="J19" s="8">
        <v>98988122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98988122</v>
      </c>
      <c r="X19" s="8">
        <v>111733000</v>
      </c>
      <c r="Y19" s="8">
        <v>-12744878</v>
      </c>
      <c r="Z19" s="2">
        <v>-11.41</v>
      </c>
      <c r="AA19" s="6">
        <v>335199000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9857961</v>
      </c>
      <c r="F20" s="30">
        <v>9857961</v>
      </c>
      <c r="G20" s="30">
        <v>195760</v>
      </c>
      <c r="H20" s="30">
        <v>332532</v>
      </c>
      <c r="I20" s="30">
        <v>41624</v>
      </c>
      <c r="J20" s="30">
        <v>569916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569916</v>
      </c>
      <c r="X20" s="30">
        <v>2464500</v>
      </c>
      <c r="Y20" s="30">
        <v>-1894584</v>
      </c>
      <c r="Z20" s="31">
        <v>-76.87</v>
      </c>
      <c r="AA20" s="32">
        <v>9857961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423391698</v>
      </c>
      <c r="F22" s="39">
        <f t="shared" si="0"/>
        <v>423391698</v>
      </c>
      <c r="G22" s="39">
        <f t="shared" si="0"/>
        <v>96505351</v>
      </c>
      <c r="H22" s="39">
        <f t="shared" si="0"/>
        <v>4569245</v>
      </c>
      <c r="I22" s="39">
        <f t="shared" si="0"/>
        <v>5097784</v>
      </c>
      <c r="J22" s="39">
        <f t="shared" si="0"/>
        <v>106172380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106172380</v>
      </c>
      <c r="X22" s="39">
        <f t="shared" si="0"/>
        <v>132909250</v>
      </c>
      <c r="Y22" s="39">
        <f t="shared" si="0"/>
        <v>-26736870</v>
      </c>
      <c r="Z22" s="40">
        <f>+IF(X22&lt;&gt;0,+(Y22/X22)*100,0)</f>
        <v>-20.116635975298934</v>
      </c>
      <c r="AA22" s="37">
        <f>SUM(AA5:AA21)</f>
        <v>423391698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189902164</v>
      </c>
      <c r="F25" s="8">
        <v>189902164</v>
      </c>
      <c r="G25" s="8">
        <v>13946977</v>
      </c>
      <c r="H25" s="8">
        <v>13467646</v>
      </c>
      <c r="I25" s="8">
        <v>13675067</v>
      </c>
      <c r="J25" s="8">
        <v>41089690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41089690</v>
      </c>
      <c r="X25" s="8">
        <v>47475501</v>
      </c>
      <c r="Y25" s="8">
        <v>-6385811</v>
      </c>
      <c r="Z25" s="2">
        <v>-13.45</v>
      </c>
      <c r="AA25" s="6">
        <v>189902164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6648713</v>
      </c>
      <c r="F26" s="8">
        <v>6648713</v>
      </c>
      <c r="G26" s="8">
        <v>441702</v>
      </c>
      <c r="H26" s="8">
        <v>187485</v>
      </c>
      <c r="I26" s="8">
        <v>461263</v>
      </c>
      <c r="J26" s="8">
        <v>1090450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1090450</v>
      </c>
      <c r="X26" s="8">
        <v>1662249</v>
      </c>
      <c r="Y26" s="8">
        <v>-571799</v>
      </c>
      <c r="Z26" s="2">
        <v>-34.4</v>
      </c>
      <c r="AA26" s="6">
        <v>6648713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20875142</v>
      </c>
      <c r="F27" s="8">
        <v>20875142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5218749</v>
      </c>
      <c r="Y27" s="8">
        <v>-5218749</v>
      </c>
      <c r="Z27" s="2">
        <v>-100</v>
      </c>
      <c r="AA27" s="6">
        <v>20875142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50506566</v>
      </c>
      <c r="F28" s="8">
        <v>50506566</v>
      </c>
      <c r="G28" s="8">
        <v>0</v>
      </c>
      <c r="H28" s="8">
        <v>0</v>
      </c>
      <c r="I28" s="8">
        <v>12626642</v>
      </c>
      <c r="J28" s="8">
        <v>12626642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12626642</v>
      </c>
      <c r="X28" s="8">
        <v>12626751</v>
      </c>
      <c r="Y28" s="8">
        <v>-109</v>
      </c>
      <c r="Z28" s="2">
        <v>0</v>
      </c>
      <c r="AA28" s="6">
        <v>50506566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2255323</v>
      </c>
      <c r="F29" s="8">
        <v>2255323</v>
      </c>
      <c r="G29" s="8">
        <v>0</v>
      </c>
      <c r="H29" s="8">
        <v>0</v>
      </c>
      <c r="I29" s="8">
        <v>229851</v>
      </c>
      <c r="J29" s="8">
        <v>229851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229851</v>
      </c>
      <c r="X29" s="8">
        <v>563751</v>
      </c>
      <c r="Y29" s="8">
        <v>-333900</v>
      </c>
      <c r="Z29" s="2">
        <v>-59.23</v>
      </c>
      <c r="AA29" s="6">
        <v>2255323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4264273</v>
      </c>
      <c r="F30" s="8">
        <v>4264273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1065999</v>
      </c>
      <c r="Y30" s="8">
        <v>-1065999</v>
      </c>
      <c r="Z30" s="2">
        <v>-100</v>
      </c>
      <c r="AA30" s="6">
        <v>4264273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10180978</v>
      </c>
      <c r="F33" s="8">
        <v>10180978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4072400</v>
      </c>
      <c r="Y33" s="8">
        <v>-4072400</v>
      </c>
      <c r="Z33" s="2">
        <v>-100</v>
      </c>
      <c r="AA33" s="6">
        <v>10180978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209793251</v>
      </c>
      <c r="F34" s="8">
        <v>209793251</v>
      </c>
      <c r="G34" s="8">
        <v>10217849</v>
      </c>
      <c r="H34" s="8">
        <v>15525058</v>
      </c>
      <c r="I34" s="8">
        <v>9341878</v>
      </c>
      <c r="J34" s="8">
        <v>35084785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35084785</v>
      </c>
      <c r="X34" s="8">
        <v>52448250</v>
      </c>
      <c r="Y34" s="8">
        <v>-17363465</v>
      </c>
      <c r="Z34" s="2">
        <v>-33.11</v>
      </c>
      <c r="AA34" s="6">
        <v>209793251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494426410</v>
      </c>
      <c r="F36" s="39">
        <f t="shared" si="1"/>
        <v>494426410</v>
      </c>
      <c r="G36" s="39">
        <f t="shared" si="1"/>
        <v>24606528</v>
      </c>
      <c r="H36" s="39">
        <f t="shared" si="1"/>
        <v>29180189</v>
      </c>
      <c r="I36" s="39">
        <f t="shared" si="1"/>
        <v>36334701</v>
      </c>
      <c r="J36" s="39">
        <f t="shared" si="1"/>
        <v>90121418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90121418</v>
      </c>
      <c r="X36" s="39">
        <f t="shared" si="1"/>
        <v>125133650</v>
      </c>
      <c r="Y36" s="39">
        <f t="shared" si="1"/>
        <v>-35012232</v>
      </c>
      <c r="Z36" s="40">
        <f>+IF(X36&lt;&gt;0,+(Y36/X36)*100,0)</f>
        <v>-27.979869523505467</v>
      </c>
      <c r="AA36" s="37">
        <f>SUM(AA25:AA35)</f>
        <v>494426410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-71034712</v>
      </c>
      <c r="F38" s="52">
        <f t="shared" si="2"/>
        <v>-71034712</v>
      </c>
      <c r="G38" s="52">
        <f t="shared" si="2"/>
        <v>71898823</v>
      </c>
      <c r="H38" s="52">
        <f t="shared" si="2"/>
        <v>-24610944</v>
      </c>
      <c r="I38" s="52">
        <f t="shared" si="2"/>
        <v>-31236917</v>
      </c>
      <c r="J38" s="52">
        <f t="shared" si="2"/>
        <v>16050962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16050962</v>
      </c>
      <c r="X38" s="52">
        <f>IF(F22=F36,0,X22-X36)</f>
        <v>7775600</v>
      </c>
      <c r="Y38" s="52">
        <f t="shared" si="2"/>
        <v>8275362</v>
      </c>
      <c r="Z38" s="53">
        <f>+IF(X38&lt;&gt;0,+(Y38/X38)*100,0)</f>
        <v>106.42731107567262</v>
      </c>
      <c r="AA38" s="50">
        <f>+AA22-AA36</f>
        <v>-71034712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261663000</v>
      </c>
      <c r="F39" s="8">
        <v>261663000</v>
      </c>
      <c r="G39" s="8">
        <v>17255535</v>
      </c>
      <c r="H39" s="8">
        <v>21244041</v>
      </c>
      <c r="I39" s="8">
        <v>15359589</v>
      </c>
      <c r="J39" s="8">
        <v>53859165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53859165</v>
      </c>
      <c r="X39" s="8">
        <v>104665200</v>
      </c>
      <c r="Y39" s="8">
        <v>-50806035</v>
      </c>
      <c r="Z39" s="2">
        <v>-48.54</v>
      </c>
      <c r="AA39" s="6">
        <v>261663000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190628288</v>
      </c>
      <c r="F42" s="61">
        <f t="shared" si="3"/>
        <v>190628288</v>
      </c>
      <c r="G42" s="61">
        <f t="shared" si="3"/>
        <v>89154358</v>
      </c>
      <c r="H42" s="61">
        <f t="shared" si="3"/>
        <v>-3366903</v>
      </c>
      <c r="I42" s="61">
        <f t="shared" si="3"/>
        <v>-15877328</v>
      </c>
      <c r="J42" s="61">
        <f t="shared" si="3"/>
        <v>69910127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69910127</v>
      </c>
      <c r="X42" s="61">
        <f t="shared" si="3"/>
        <v>112440800</v>
      </c>
      <c r="Y42" s="61">
        <f t="shared" si="3"/>
        <v>-42530673</v>
      </c>
      <c r="Z42" s="62">
        <f>+IF(X42&lt;&gt;0,+(Y42/X42)*100,0)</f>
        <v>-37.82494699432946</v>
      </c>
      <c r="AA42" s="59">
        <f>SUM(AA38:AA41)</f>
        <v>190628288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190628288</v>
      </c>
      <c r="F44" s="69">
        <f t="shared" si="4"/>
        <v>190628288</v>
      </c>
      <c r="G44" s="69">
        <f t="shared" si="4"/>
        <v>89154358</v>
      </c>
      <c r="H44" s="69">
        <f t="shared" si="4"/>
        <v>-3366903</v>
      </c>
      <c r="I44" s="69">
        <f t="shared" si="4"/>
        <v>-15877328</v>
      </c>
      <c r="J44" s="69">
        <f t="shared" si="4"/>
        <v>69910127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69910127</v>
      </c>
      <c r="X44" s="69">
        <f t="shared" si="4"/>
        <v>112440800</v>
      </c>
      <c r="Y44" s="69">
        <f t="shared" si="4"/>
        <v>-42530673</v>
      </c>
      <c r="Z44" s="70">
        <f>+IF(X44&lt;&gt;0,+(Y44/X44)*100,0)</f>
        <v>-37.82494699432946</v>
      </c>
      <c r="AA44" s="67">
        <f>+AA42-AA43</f>
        <v>190628288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190628288</v>
      </c>
      <c r="F46" s="61">
        <f t="shared" si="5"/>
        <v>190628288</v>
      </c>
      <c r="G46" s="61">
        <f t="shared" si="5"/>
        <v>89154358</v>
      </c>
      <c r="H46" s="61">
        <f t="shared" si="5"/>
        <v>-3366903</v>
      </c>
      <c r="I46" s="61">
        <f t="shared" si="5"/>
        <v>-15877328</v>
      </c>
      <c r="J46" s="61">
        <f t="shared" si="5"/>
        <v>69910127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69910127</v>
      </c>
      <c r="X46" s="61">
        <f t="shared" si="5"/>
        <v>112440800</v>
      </c>
      <c r="Y46" s="61">
        <f t="shared" si="5"/>
        <v>-42530673</v>
      </c>
      <c r="Z46" s="62">
        <f>+IF(X46&lt;&gt;0,+(Y46/X46)*100,0)</f>
        <v>-37.82494699432946</v>
      </c>
      <c r="AA46" s="59">
        <f>SUM(AA44:AA45)</f>
        <v>190628288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190628288</v>
      </c>
      <c r="F48" s="77">
        <f t="shared" si="6"/>
        <v>190628288</v>
      </c>
      <c r="G48" s="77">
        <f t="shared" si="6"/>
        <v>89154358</v>
      </c>
      <c r="H48" s="78">
        <f t="shared" si="6"/>
        <v>-3366903</v>
      </c>
      <c r="I48" s="78">
        <f t="shared" si="6"/>
        <v>-15877328</v>
      </c>
      <c r="J48" s="78">
        <f t="shared" si="6"/>
        <v>69910127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69910127</v>
      </c>
      <c r="X48" s="78">
        <f t="shared" si="6"/>
        <v>112440800</v>
      </c>
      <c r="Y48" s="78">
        <f t="shared" si="6"/>
        <v>-42530673</v>
      </c>
      <c r="Z48" s="79">
        <f>+IF(X48&lt;&gt;0,+(Y48/X48)*100,0)</f>
        <v>-37.82494699432946</v>
      </c>
      <c r="AA48" s="80">
        <f>SUM(AA46:AA47)</f>
        <v>190628288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15000000</v>
      </c>
      <c r="F5" s="8">
        <v>15000000</v>
      </c>
      <c r="G5" s="8">
        <v>527357</v>
      </c>
      <c r="H5" s="8">
        <v>299948</v>
      </c>
      <c r="I5" s="8">
        <v>514014</v>
      </c>
      <c r="J5" s="8">
        <v>1341319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1341319</v>
      </c>
      <c r="X5" s="8">
        <v>3750000</v>
      </c>
      <c r="Y5" s="8">
        <v>-2408681</v>
      </c>
      <c r="Z5" s="2">
        <v>-64.23</v>
      </c>
      <c r="AA5" s="6">
        <v>15000000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287499</v>
      </c>
      <c r="Y10" s="30">
        <v>-287499</v>
      </c>
      <c r="Z10" s="31">
        <v>-100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1150000</v>
      </c>
      <c r="F11" s="8">
        <v>1150000</v>
      </c>
      <c r="G11" s="8">
        <v>10022</v>
      </c>
      <c r="H11" s="8">
        <v>26257</v>
      </c>
      <c r="I11" s="8">
        <v>11135</v>
      </c>
      <c r="J11" s="8">
        <v>47414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47414</v>
      </c>
      <c r="X11" s="8"/>
      <c r="Y11" s="8">
        <v>47414</v>
      </c>
      <c r="Z11" s="2">
        <v>0</v>
      </c>
      <c r="AA11" s="6">
        <v>1150000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50000</v>
      </c>
      <c r="F12" s="8">
        <v>50000</v>
      </c>
      <c r="G12" s="8">
        <v>1108</v>
      </c>
      <c r="H12" s="8">
        <v>1108</v>
      </c>
      <c r="I12" s="8">
        <v>816</v>
      </c>
      <c r="J12" s="8">
        <v>3032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3032</v>
      </c>
      <c r="X12" s="8"/>
      <c r="Y12" s="8">
        <v>3032</v>
      </c>
      <c r="Z12" s="2">
        <v>0</v>
      </c>
      <c r="AA12" s="6">
        <v>50000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4000000</v>
      </c>
      <c r="F13" s="8">
        <v>4000000</v>
      </c>
      <c r="G13" s="8">
        <v>777558</v>
      </c>
      <c r="H13" s="8">
        <v>545053</v>
      </c>
      <c r="I13" s="8">
        <v>654434</v>
      </c>
      <c r="J13" s="8">
        <v>1977045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1977045</v>
      </c>
      <c r="X13" s="8">
        <v>999999</v>
      </c>
      <c r="Y13" s="8">
        <v>977046</v>
      </c>
      <c r="Z13" s="2">
        <v>97.7</v>
      </c>
      <c r="AA13" s="6">
        <v>4000000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500000</v>
      </c>
      <c r="F16" s="8">
        <v>500000</v>
      </c>
      <c r="G16" s="8">
        <v>6950</v>
      </c>
      <c r="H16" s="8">
        <v>19350</v>
      </c>
      <c r="I16" s="8">
        <v>43620</v>
      </c>
      <c r="J16" s="8">
        <v>69920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69920</v>
      </c>
      <c r="X16" s="8">
        <v>125001</v>
      </c>
      <c r="Y16" s="8">
        <v>-55081</v>
      </c>
      <c r="Z16" s="2">
        <v>-44.06</v>
      </c>
      <c r="AA16" s="6">
        <v>500000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5934080</v>
      </c>
      <c r="F18" s="8">
        <v>5934080</v>
      </c>
      <c r="G18" s="8">
        <v>307931</v>
      </c>
      <c r="H18" s="8">
        <v>336203</v>
      </c>
      <c r="I18" s="8">
        <v>305837</v>
      </c>
      <c r="J18" s="8">
        <v>949971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949971</v>
      </c>
      <c r="X18" s="8">
        <v>1483518</v>
      </c>
      <c r="Y18" s="8">
        <v>-533547</v>
      </c>
      <c r="Z18" s="2">
        <v>-35.96</v>
      </c>
      <c r="AA18" s="6">
        <v>5934080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199560000</v>
      </c>
      <c r="F19" s="8">
        <v>199560000</v>
      </c>
      <c r="G19" s="8">
        <v>0</v>
      </c>
      <c r="H19" s="8">
        <v>1942000</v>
      </c>
      <c r="I19" s="8">
        <v>0</v>
      </c>
      <c r="J19" s="8">
        <v>1942000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1942000</v>
      </c>
      <c r="X19" s="8">
        <v>49789998</v>
      </c>
      <c r="Y19" s="8">
        <v>-47847998</v>
      </c>
      <c r="Z19" s="2">
        <v>-96.1</v>
      </c>
      <c r="AA19" s="6">
        <v>199560000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44542673</v>
      </c>
      <c r="F20" s="30">
        <v>44542673</v>
      </c>
      <c r="G20" s="30">
        <v>928982</v>
      </c>
      <c r="H20" s="30">
        <v>218247</v>
      </c>
      <c r="I20" s="30">
        <v>111648</v>
      </c>
      <c r="J20" s="30">
        <v>1258877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1258877</v>
      </c>
      <c r="X20" s="30">
        <v>17401296</v>
      </c>
      <c r="Y20" s="30">
        <v>-16142419</v>
      </c>
      <c r="Z20" s="31">
        <v>-92.77</v>
      </c>
      <c r="AA20" s="32">
        <v>44542673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270736753</v>
      </c>
      <c r="F22" s="39">
        <f t="shared" si="0"/>
        <v>270736753</v>
      </c>
      <c r="G22" s="39">
        <f t="shared" si="0"/>
        <v>2559908</v>
      </c>
      <c r="H22" s="39">
        <f t="shared" si="0"/>
        <v>3388166</v>
      </c>
      <c r="I22" s="39">
        <f t="shared" si="0"/>
        <v>1641504</v>
      </c>
      <c r="J22" s="39">
        <f t="shared" si="0"/>
        <v>7589578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7589578</v>
      </c>
      <c r="X22" s="39">
        <f t="shared" si="0"/>
        <v>73837311</v>
      </c>
      <c r="Y22" s="39">
        <f t="shared" si="0"/>
        <v>-66247733</v>
      </c>
      <c r="Z22" s="40">
        <f>+IF(X22&lt;&gt;0,+(Y22/X22)*100,0)</f>
        <v>-89.72121560602335</v>
      </c>
      <c r="AA22" s="37">
        <f>SUM(AA5:AA21)</f>
        <v>270736753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107425263</v>
      </c>
      <c r="F25" s="8">
        <v>107425263</v>
      </c>
      <c r="G25" s="8">
        <v>6929730</v>
      </c>
      <c r="H25" s="8">
        <v>6673301</v>
      </c>
      <c r="I25" s="8">
        <v>7256068</v>
      </c>
      <c r="J25" s="8">
        <v>20859099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20859099</v>
      </c>
      <c r="X25" s="8">
        <v>30293100</v>
      </c>
      <c r="Y25" s="8">
        <v>-9434001</v>
      </c>
      <c r="Z25" s="2">
        <v>-31.14</v>
      </c>
      <c r="AA25" s="6">
        <v>107425263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18549201</v>
      </c>
      <c r="F26" s="8">
        <v>18549201</v>
      </c>
      <c r="G26" s="8">
        <v>1436546</v>
      </c>
      <c r="H26" s="8">
        <v>1486605</v>
      </c>
      <c r="I26" s="8">
        <v>1498883</v>
      </c>
      <c r="J26" s="8">
        <v>4422034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4422034</v>
      </c>
      <c r="X26" s="8">
        <v>4637301</v>
      </c>
      <c r="Y26" s="8">
        <v>-215267</v>
      </c>
      <c r="Z26" s="2">
        <v>-4.64</v>
      </c>
      <c r="AA26" s="6">
        <v>18549201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24990</v>
      </c>
      <c r="Y29" s="8">
        <v>-24990</v>
      </c>
      <c r="Z29" s="2">
        <v>-100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121500</v>
      </c>
      <c r="Y30" s="8">
        <v>-121500</v>
      </c>
      <c r="Z30" s="2">
        <v>-100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21379989</v>
      </c>
      <c r="F31" s="8">
        <v>21379989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5344998</v>
      </c>
      <c r="Y31" s="8">
        <v>-5344998</v>
      </c>
      <c r="Z31" s="2">
        <v>-100</v>
      </c>
      <c r="AA31" s="6">
        <v>21379989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901788</v>
      </c>
      <c r="Y32" s="8">
        <v>-901788</v>
      </c>
      <c r="Z32" s="2">
        <v>-100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101387879</v>
      </c>
      <c r="F34" s="8">
        <v>101387879</v>
      </c>
      <c r="G34" s="8">
        <v>8815583</v>
      </c>
      <c r="H34" s="8">
        <v>1759147</v>
      </c>
      <c r="I34" s="8">
        <v>7614371</v>
      </c>
      <c r="J34" s="8">
        <v>18189101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18189101</v>
      </c>
      <c r="X34" s="8">
        <v>10205388</v>
      </c>
      <c r="Y34" s="8">
        <v>7983713</v>
      </c>
      <c r="Z34" s="2">
        <v>78.23</v>
      </c>
      <c r="AA34" s="6">
        <v>101387879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248742332</v>
      </c>
      <c r="F36" s="39">
        <f t="shared" si="1"/>
        <v>248742332</v>
      </c>
      <c r="G36" s="39">
        <f t="shared" si="1"/>
        <v>17181859</v>
      </c>
      <c r="H36" s="39">
        <f t="shared" si="1"/>
        <v>9919053</v>
      </c>
      <c r="I36" s="39">
        <f t="shared" si="1"/>
        <v>16369322</v>
      </c>
      <c r="J36" s="39">
        <f t="shared" si="1"/>
        <v>43470234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43470234</v>
      </c>
      <c r="X36" s="39">
        <f t="shared" si="1"/>
        <v>51529065</v>
      </c>
      <c r="Y36" s="39">
        <f t="shared" si="1"/>
        <v>-8058831</v>
      </c>
      <c r="Z36" s="40">
        <f>+IF(X36&lt;&gt;0,+(Y36/X36)*100,0)</f>
        <v>-15.639389148629032</v>
      </c>
      <c r="AA36" s="37">
        <f>SUM(AA25:AA35)</f>
        <v>248742332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21994421</v>
      </c>
      <c r="F38" s="52">
        <f t="shared" si="2"/>
        <v>21994421</v>
      </c>
      <c r="G38" s="52">
        <f t="shared" si="2"/>
        <v>-14621951</v>
      </c>
      <c r="H38" s="52">
        <f t="shared" si="2"/>
        <v>-6530887</v>
      </c>
      <c r="I38" s="52">
        <f t="shared" si="2"/>
        <v>-14727818</v>
      </c>
      <c r="J38" s="52">
        <f t="shared" si="2"/>
        <v>-35880656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-35880656</v>
      </c>
      <c r="X38" s="52">
        <f>IF(F22=F36,0,X22-X36)</f>
        <v>22308246</v>
      </c>
      <c r="Y38" s="52">
        <f t="shared" si="2"/>
        <v>-58188902</v>
      </c>
      <c r="Z38" s="53">
        <f>+IF(X38&lt;&gt;0,+(Y38/X38)*100,0)</f>
        <v>-260.8403278321389</v>
      </c>
      <c r="AA38" s="50">
        <f>+AA22-AA36</f>
        <v>21994421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59057000</v>
      </c>
      <c r="F39" s="8">
        <v>59057000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12214749</v>
      </c>
      <c r="Y39" s="8">
        <v>-12214749</v>
      </c>
      <c r="Z39" s="2">
        <v>-100</v>
      </c>
      <c r="AA39" s="6">
        <v>59057000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81051421</v>
      </c>
      <c r="F42" s="61">
        <f t="shared" si="3"/>
        <v>81051421</v>
      </c>
      <c r="G42" s="61">
        <f t="shared" si="3"/>
        <v>-14621951</v>
      </c>
      <c r="H42" s="61">
        <f t="shared" si="3"/>
        <v>-6530887</v>
      </c>
      <c r="I42" s="61">
        <f t="shared" si="3"/>
        <v>-14727818</v>
      </c>
      <c r="J42" s="61">
        <f t="shared" si="3"/>
        <v>-35880656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-35880656</v>
      </c>
      <c r="X42" s="61">
        <f t="shared" si="3"/>
        <v>34522995</v>
      </c>
      <c r="Y42" s="61">
        <f t="shared" si="3"/>
        <v>-70403651</v>
      </c>
      <c r="Z42" s="62">
        <f>+IF(X42&lt;&gt;0,+(Y42/X42)*100,0)</f>
        <v>-203.93262809324625</v>
      </c>
      <c r="AA42" s="59">
        <f>SUM(AA38:AA41)</f>
        <v>81051421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81051421</v>
      </c>
      <c r="F44" s="69">
        <f t="shared" si="4"/>
        <v>81051421</v>
      </c>
      <c r="G44" s="69">
        <f t="shared" si="4"/>
        <v>-14621951</v>
      </c>
      <c r="H44" s="69">
        <f t="shared" si="4"/>
        <v>-6530887</v>
      </c>
      <c r="I44" s="69">
        <f t="shared" si="4"/>
        <v>-14727818</v>
      </c>
      <c r="J44" s="69">
        <f t="shared" si="4"/>
        <v>-35880656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-35880656</v>
      </c>
      <c r="X44" s="69">
        <f t="shared" si="4"/>
        <v>34522995</v>
      </c>
      <c r="Y44" s="69">
        <f t="shared" si="4"/>
        <v>-70403651</v>
      </c>
      <c r="Z44" s="70">
        <f>+IF(X44&lt;&gt;0,+(Y44/X44)*100,0)</f>
        <v>-203.93262809324625</v>
      </c>
      <c r="AA44" s="67">
        <f>+AA42-AA43</f>
        <v>81051421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81051421</v>
      </c>
      <c r="F46" s="61">
        <f t="shared" si="5"/>
        <v>81051421</v>
      </c>
      <c r="G46" s="61">
        <f t="shared" si="5"/>
        <v>-14621951</v>
      </c>
      <c r="H46" s="61">
        <f t="shared" si="5"/>
        <v>-6530887</v>
      </c>
      <c r="I46" s="61">
        <f t="shared" si="5"/>
        <v>-14727818</v>
      </c>
      <c r="J46" s="61">
        <f t="shared" si="5"/>
        <v>-35880656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-35880656</v>
      </c>
      <c r="X46" s="61">
        <f t="shared" si="5"/>
        <v>34522995</v>
      </c>
      <c r="Y46" s="61">
        <f t="shared" si="5"/>
        <v>-70403651</v>
      </c>
      <c r="Z46" s="62">
        <f>+IF(X46&lt;&gt;0,+(Y46/X46)*100,0)</f>
        <v>-203.93262809324625</v>
      </c>
      <c r="AA46" s="59">
        <f>SUM(AA44:AA45)</f>
        <v>81051421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81051421</v>
      </c>
      <c r="F48" s="77">
        <f t="shared" si="6"/>
        <v>81051421</v>
      </c>
      <c r="G48" s="77">
        <f t="shared" si="6"/>
        <v>-14621951</v>
      </c>
      <c r="H48" s="78">
        <f t="shared" si="6"/>
        <v>-6530887</v>
      </c>
      <c r="I48" s="78">
        <f t="shared" si="6"/>
        <v>-14727818</v>
      </c>
      <c r="J48" s="78">
        <f t="shared" si="6"/>
        <v>-35880656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-35880656</v>
      </c>
      <c r="X48" s="78">
        <f t="shared" si="6"/>
        <v>34522995</v>
      </c>
      <c r="Y48" s="78">
        <f t="shared" si="6"/>
        <v>-70403651</v>
      </c>
      <c r="Z48" s="79">
        <f>+IF(X48&lt;&gt;0,+(Y48/X48)*100,0)</f>
        <v>-203.93262809324625</v>
      </c>
      <c r="AA48" s="80">
        <f>SUM(AA46:AA47)</f>
        <v>81051421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33057089</v>
      </c>
      <c r="F5" s="8">
        <v>33057089</v>
      </c>
      <c r="G5" s="8">
        <v>24091616</v>
      </c>
      <c r="H5" s="8">
        <v>0</v>
      </c>
      <c r="I5" s="8">
        <v>0</v>
      </c>
      <c r="J5" s="8">
        <v>24091616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24091616</v>
      </c>
      <c r="X5" s="8">
        <v>8264271</v>
      </c>
      <c r="Y5" s="8">
        <v>15827345</v>
      </c>
      <c r="Z5" s="2">
        <v>191.52</v>
      </c>
      <c r="AA5" s="6">
        <v>33057089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2383781</v>
      </c>
      <c r="F6" s="8">
        <v>2383781</v>
      </c>
      <c r="G6" s="8">
        <v>229213</v>
      </c>
      <c r="H6" s="8">
        <v>0</v>
      </c>
      <c r="I6" s="8">
        <v>0</v>
      </c>
      <c r="J6" s="8">
        <v>229213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229213</v>
      </c>
      <c r="X6" s="8">
        <v>595944</v>
      </c>
      <c r="Y6" s="8">
        <v>-366731</v>
      </c>
      <c r="Z6" s="2">
        <v>-61.54</v>
      </c>
      <c r="AA6" s="6">
        <v>2383781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116392026</v>
      </c>
      <c r="F7" s="8">
        <v>116392026</v>
      </c>
      <c r="G7" s="8">
        <v>7405513</v>
      </c>
      <c r="H7" s="8">
        <v>0</v>
      </c>
      <c r="I7" s="8">
        <v>0</v>
      </c>
      <c r="J7" s="8">
        <v>7405513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7405513</v>
      </c>
      <c r="X7" s="8">
        <v>29098008</v>
      </c>
      <c r="Y7" s="8">
        <v>-21692495</v>
      </c>
      <c r="Z7" s="2">
        <v>-74.55</v>
      </c>
      <c r="AA7" s="6">
        <v>116392026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32909093</v>
      </c>
      <c r="F8" s="8">
        <v>32909093</v>
      </c>
      <c r="G8" s="8">
        <v>2102088</v>
      </c>
      <c r="H8" s="8">
        <v>0</v>
      </c>
      <c r="I8" s="8">
        <v>0</v>
      </c>
      <c r="J8" s="8">
        <v>2102088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2102088</v>
      </c>
      <c r="X8" s="8">
        <v>8227272</v>
      </c>
      <c r="Y8" s="8">
        <v>-6125184</v>
      </c>
      <c r="Z8" s="2">
        <v>-74.45</v>
      </c>
      <c r="AA8" s="6">
        <v>32909093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15716473</v>
      </c>
      <c r="F9" s="8">
        <v>15716473</v>
      </c>
      <c r="G9" s="8">
        <v>5280543</v>
      </c>
      <c r="H9" s="8">
        <v>0</v>
      </c>
      <c r="I9" s="8">
        <v>0</v>
      </c>
      <c r="J9" s="8">
        <v>5280543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5280543</v>
      </c>
      <c r="X9" s="8">
        <v>3929118</v>
      </c>
      <c r="Y9" s="8">
        <v>1351425</v>
      </c>
      <c r="Z9" s="2">
        <v>34.4</v>
      </c>
      <c r="AA9" s="6">
        <v>15716473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11035860</v>
      </c>
      <c r="F10" s="30">
        <v>11035860</v>
      </c>
      <c r="G10" s="30">
        <v>2480015</v>
      </c>
      <c r="H10" s="30">
        <v>0</v>
      </c>
      <c r="I10" s="30">
        <v>0</v>
      </c>
      <c r="J10" s="30">
        <v>2480015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2480015</v>
      </c>
      <c r="X10" s="30">
        <v>2758965</v>
      </c>
      <c r="Y10" s="30">
        <v>-278950</v>
      </c>
      <c r="Z10" s="31">
        <v>-10.11</v>
      </c>
      <c r="AA10" s="32">
        <v>11035860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931975</v>
      </c>
      <c r="F11" s="8">
        <v>931975</v>
      </c>
      <c r="G11" s="8">
        <v>44690</v>
      </c>
      <c r="H11" s="8">
        <v>0</v>
      </c>
      <c r="I11" s="8">
        <v>0</v>
      </c>
      <c r="J11" s="8">
        <v>44690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44690</v>
      </c>
      <c r="X11" s="8">
        <v>232995</v>
      </c>
      <c r="Y11" s="8">
        <v>-188305</v>
      </c>
      <c r="Z11" s="2">
        <v>-80.82</v>
      </c>
      <c r="AA11" s="6">
        <v>931975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1124157</v>
      </c>
      <c r="F12" s="8">
        <v>1124157</v>
      </c>
      <c r="G12" s="8">
        <v>187678</v>
      </c>
      <c r="H12" s="8">
        <v>0</v>
      </c>
      <c r="I12" s="8">
        <v>0</v>
      </c>
      <c r="J12" s="8">
        <v>187678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187678</v>
      </c>
      <c r="X12" s="8">
        <v>281037</v>
      </c>
      <c r="Y12" s="8">
        <v>-93359</v>
      </c>
      <c r="Z12" s="2">
        <v>-33.22</v>
      </c>
      <c r="AA12" s="6">
        <v>1124157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1340013</v>
      </c>
      <c r="F13" s="8">
        <v>1340013</v>
      </c>
      <c r="G13" s="8">
        <v>33073</v>
      </c>
      <c r="H13" s="8">
        <v>0</v>
      </c>
      <c r="I13" s="8">
        <v>0</v>
      </c>
      <c r="J13" s="8">
        <v>33073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33073</v>
      </c>
      <c r="X13" s="8">
        <v>335001</v>
      </c>
      <c r="Y13" s="8">
        <v>-301928</v>
      </c>
      <c r="Z13" s="2">
        <v>-90.13</v>
      </c>
      <c r="AA13" s="6">
        <v>1340013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3779072</v>
      </c>
      <c r="F14" s="8">
        <v>3779072</v>
      </c>
      <c r="G14" s="8">
        <v>138168</v>
      </c>
      <c r="H14" s="8">
        <v>0</v>
      </c>
      <c r="I14" s="8">
        <v>0</v>
      </c>
      <c r="J14" s="8">
        <v>138168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138168</v>
      </c>
      <c r="X14" s="8">
        <v>944766</v>
      </c>
      <c r="Y14" s="8">
        <v>-806598</v>
      </c>
      <c r="Z14" s="2">
        <v>-85.38</v>
      </c>
      <c r="AA14" s="6">
        <v>3779072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250941</v>
      </c>
      <c r="F16" s="8">
        <v>250941</v>
      </c>
      <c r="G16" s="8">
        <v>5600</v>
      </c>
      <c r="H16" s="8">
        <v>0</v>
      </c>
      <c r="I16" s="8">
        <v>0</v>
      </c>
      <c r="J16" s="8">
        <v>5600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5600</v>
      </c>
      <c r="X16" s="8">
        <v>62733</v>
      </c>
      <c r="Y16" s="8">
        <v>-57133</v>
      </c>
      <c r="Z16" s="2">
        <v>-91.07</v>
      </c>
      <c r="AA16" s="6">
        <v>250941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4097817</v>
      </c>
      <c r="F17" s="8">
        <v>4097817</v>
      </c>
      <c r="G17" s="8">
        <v>236580</v>
      </c>
      <c r="H17" s="8">
        <v>0</v>
      </c>
      <c r="I17" s="8">
        <v>0</v>
      </c>
      <c r="J17" s="8">
        <v>236580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236580</v>
      </c>
      <c r="X17" s="8">
        <v>1024452</v>
      </c>
      <c r="Y17" s="8">
        <v>-787872</v>
      </c>
      <c r="Z17" s="2">
        <v>-76.91</v>
      </c>
      <c r="AA17" s="6">
        <v>4097817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1649925</v>
      </c>
      <c r="F18" s="8">
        <v>1649925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412479</v>
      </c>
      <c r="Y18" s="8">
        <v>-412479</v>
      </c>
      <c r="Z18" s="2">
        <v>-100</v>
      </c>
      <c r="AA18" s="6">
        <v>1649925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131095160</v>
      </c>
      <c r="F19" s="8">
        <v>131095160</v>
      </c>
      <c r="G19" s="8">
        <v>7221939</v>
      </c>
      <c r="H19" s="8">
        <v>0</v>
      </c>
      <c r="I19" s="8">
        <v>0</v>
      </c>
      <c r="J19" s="8">
        <v>7221939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7221939</v>
      </c>
      <c r="X19" s="8">
        <v>32773788</v>
      </c>
      <c r="Y19" s="8">
        <v>-25551849</v>
      </c>
      <c r="Z19" s="2">
        <v>-77.96</v>
      </c>
      <c r="AA19" s="6">
        <v>131095160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3425112</v>
      </c>
      <c r="F20" s="30">
        <v>3425112</v>
      </c>
      <c r="G20" s="30">
        <v>-740392</v>
      </c>
      <c r="H20" s="30">
        <v>0</v>
      </c>
      <c r="I20" s="30">
        <v>0</v>
      </c>
      <c r="J20" s="30">
        <v>-740392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-740392</v>
      </c>
      <c r="X20" s="30">
        <v>856278</v>
      </c>
      <c r="Y20" s="30">
        <v>-1596670</v>
      </c>
      <c r="Z20" s="31">
        <v>-186.47</v>
      </c>
      <c r="AA20" s="32">
        <v>3425112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452768</v>
      </c>
      <c r="F21" s="8">
        <v>452768</v>
      </c>
      <c r="G21" s="8">
        <v>61560</v>
      </c>
      <c r="H21" s="8">
        <v>0</v>
      </c>
      <c r="I21" s="34">
        <v>0</v>
      </c>
      <c r="J21" s="8">
        <v>61560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61560</v>
      </c>
      <c r="X21" s="8">
        <v>113193</v>
      </c>
      <c r="Y21" s="8">
        <v>-51633</v>
      </c>
      <c r="Z21" s="2">
        <v>-45.62</v>
      </c>
      <c r="AA21" s="6">
        <v>452768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359641262</v>
      </c>
      <c r="F22" s="39">
        <f t="shared" si="0"/>
        <v>359641262</v>
      </c>
      <c r="G22" s="39">
        <f t="shared" si="0"/>
        <v>48777884</v>
      </c>
      <c r="H22" s="39">
        <f t="shared" si="0"/>
        <v>0</v>
      </c>
      <c r="I22" s="39">
        <f t="shared" si="0"/>
        <v>0</v>
      </c>
      <c r="J22" s="39">
        <f t="shared" si="0"/>
        <v>48777884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48777884</v>
      </c>
      <c r="X22" s="39">
        <f t="shared" si="0"/>
        <v>89910300</v>
      </c>
      <c r="Y22" s="39">
        <f t="shared" si="0"/>
        <v>-41132416</v>
      </c>
      <c r="Z22" s="40">
        <f>+IF(X22&lt;&gt;0,+(Y22/X22)*100,0)</f>
        <v>-45.74828023040742</v>
      </c>
      <c r="AA22" s="37">
        <f>SUM(AA5:AA21)</f>
        <v>359641262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120809056</v>
      </c>
      <c r="F25" s="8">
        <v>120809056</v>
      </c>
      <c r="G25" s="8">
        <v>6047715</v>
      </c>
      <c r="H25" s="8">
        <v>0</v>
      </c>
      <c r="I25" s="8">
        <v>0</v>
      </c>
      <c r="J25" s="8">
        <v>6047715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6047715</v>
      </c>
      <c r="X25" s="8">
        <v>30202263</v>
      </c>
      <c r="Y25" s="8">
        <v>-24154548</v>
      </c>
      <c r="Z25" s="2">
        <v>-79.98</v>
      </c>
      <c r="AA25" s="6">
        <v>120809056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10189387</v>
      </c>
      <c r="F26" s="8">
        <v>10189387</v>
      </c>
      <c r="G26" s="8">
        <v>358713</v>
      </c>
      <c r="H26" s="8">
        <v>0</v>
      </c>
      <c r="I26" s="8">
        <v>0</v>
      </c>
      <c r="J26" s="8">
        <v>358713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358713</v>
      </c>
      <c r="X26" s="8">
        <v>2547348</v>
      </c>
      <c r="Y26" s="8">
        <v>-2188635</v>
      </c>
      <c r="Z26" s="2">
        <v>-85.92</v>
      </c>
      <c r="AA26" s="6">
        <v>10189387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7104594</v>
      </c>
      <c r="F27" s="8">
        <v>7104594</v>
      </c>
      <c r="G27" s="8">
        <v>119878</v>
      </c>
      <c r="H27" s="8">
        <v>0</v>
      </c>
      <c r="I27" s="8">
        <v>0</v>
      </c>
      <c r="J27" s="8">
        <v>119878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119878</v>
      </c>
      <c r="X27" s="8">
        <v>1776147</v>
      </c>
      <c r="Y27" s="8">
        <v>-1656269</v>
      </c>
      <c r="Z27" s="2">
        <v>-93.25</v>
      </c>
      <c r="AA27" s="6">
        <v>7104594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66612455</v>
      </c>
      <c r="F28" s="8">
        <v>66612455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16653111</v>
      </c>
      <c r="Y28" s="8">
        <v>-16653111</v>
      </c>
      <c r="Z28" s="2">
        <v>-100</v>
      </c>
      <c r="AA28" s="6">
        <v>66612455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1313409</v>
      </c>
      <c r="F29" s="8">
        <v>1313409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328350</v>
      </c>
      <c r="Y29" s="8">
        <v>-328350</v>
      </c>
      <c r="Z29" s="2">
        <v>-100</v>
      </c>
      <c r="AA29" s="6">
        <v>1313409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73935795</v>
      </c>
      <c r="F30" s="8">
        <v>73935795</v>
      </c>
      <c r="G30" s="8">
        <v>6695153</v>
      </c>
      <c r="H30" s="8">
        <v>0</v>
      </c>
      <c r="I30" s="8">
        <v>0</v>
      </c>
      <c r="J30" s="8">
        <v>6695153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6695153</v>
      </c>
      <c r="X30" s="8">
        <v>18483948</v>
      </c>
      <c r="Y30" s="8">
        <v>-11788795</v>
      </c>
      <c r="Z30" s="2">
        <v>-63.78</v>
      </c>
      <c r="AA30" s="6">
        <v>73935795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9753727</v>
      </c>
      <c r="F32" s="8">
        <v>9753727</v>
      </c>
      <c r="G32" s="8">
        <v>327575</v>
      </c>
      <c r="H32" s="8">
        <v>0</v>
      </c>
      <c r="I32" s="8">
        <v>0</v>
      </c>
      <c r="J32" s="8">
        <v>327575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327575</v>
      </c>
      <c r="X32" s="8">
        <v>2438430</v>
      </c>
      <c r="Y32" s="8">
        <v>-2110855</v>
      </c>
      <c r="Z32" s="2">
        <v>-86.57</v>
      </c>
      <c r="AA32" s="6">
        <v>9753727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28075086</v>
      </c>
      <c r="F33" s="8">
        <v>28075086</v>
      </c>
      <c r="G33" s="8">
        <v>1500</v>
      </c>
      <c r="H33" s="8">
        <v>0</v>
      </c>
      <c r="I33" s="8">
        <v>0</v>
      </c>
      <c r="J33" s="8">
        <v>1500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1500</v>
      </c>
      <c r="X33" s="8">
        <v>7018770</v>
      </c>
      <c r="Y33" s="8">
        <v>-7017270</v>
      </c>
      <c r="Z33" s="2">
        <v>-99.98</v>
      </c>
      <c r="AA33" s="6">
        <v>28075086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106447409</v>
      </c>
      <c r="F34" s="8">
        <v>106447409</v>
      </c>
      <c r="G34" s="8">
        <v>7013488</v>
      </c>
      <c r="H34" s="8">
        <v>0</v>
      </c>
      <c r="I34" s="8">
        <v>0</v>
      </c>
      <c r="J34" s="8">
        <v>7013488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7013488</v>
      </c>
      <c r="X34" s="8">
        <v>26611851</v>
      </c>
      <c r="Y34" s="8">
        <v>-19598363</v>
      </c>
      <c r="Z34" s="2">
        <v>-73.65</v>
      </c>
      <c r="AA34" s="6">
        <v>106447409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37310</v>
      </c>
      <c r="F35" s="8">
        <v>37310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9327</v>
      </c>
      <c r="Y35" s="8">
        <v>-9327</v>
      </c>
      <c r="Z35" s="2">
        <v>-100</v>
      </c>
      <c r="AA35" s="6">
        <v>37310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424278228</v>
      </c>
      <c r="F36" s="39">
        <f t="shared" si="1"/>
        <v>424278228</v>
      </c>
      <c r="G36" s="39">
        <f t="shared" si="1"/>
        <v>20564022</v>
      </c>
      <c r="H36" s="39">
        <f t="shared" si="1"/>
        <v>0</v>
      </c>
      <c r="I36" s="39">
        <f t="shared" si="1"/>
        <v>0</v>
      </c>
      <c r="J36" s="39">
        <f t="shared" si="1"/>
        <v>20564022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20564022</v>
      </c>
      <c r="X36" s="39">
        <f t="shared" si="1"/>
        <v>106069545</v>
      </c>
      <c r="Y36" s="39">
        <f t="shared" si="1"/>
        <v>-85505523</v>
      </c>
      <c r="Z36" s="40">
        <f>+IF(X36&lt;&gt;0,+(Y36/X36)*100,0)</f>
        <v>-80.6126989608563</v>
      </c>
      <c r="AA36" s="37">
        <f>SUM(AA25:AA35)</f>
        <v>424278228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-64636966</v>
      </c>
      <c r="F38" s="52">
        <f t="shared" si="2"/>
        <v>-64636966</v>
      </c>
      <c r="G38" s="52">
        <f t="shared" si="2"/>
        <v>28213862</v>
      </c>
      <c r="H38" s="52">
        <f t="shared" si="2"/>
        <v>0</v>
      </c>
      <c r="I38" s="52">
        <f t="shared" si="2"/>
        <v>0</v>
      </c>
      <c r="J38" s="52">
        <f t="shared" si="2"/>
        <v>28213862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28213862</v>
      </c>
      <c r="X38" s="52">
        <f>IF(F22=F36,0,X22-X36)</f>
        <v>-16159245</v>
      </c>
      <c r="Y38" s="52">
        <f t="shared" si="2"/>
        <v>44373107</v>
      </c>
      <c r="Z38" s="53">
        <f>+IF(X38&lt;&gt;0,+(Y38/X38)*100,0)</f>
        <v>-274.59888750990535</v>
      </c>
      <c r="AA38" s="50">
        <f>+AA22-AA36</f>
        <v>-64636966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108129238</v>
      </c>
      <c r="F39" s="8">
        <v>108129238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27032307</v>
      </c>
      <c r="Y39" s="8">
        <v>-27032307</v>
      </c>
      <c r="Z39" s="2">
        <v>-100</v>
      </c>
      <c r="AA39" s="6">
        <v>108129238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43492272</v>
      </c>
      <c r="F42" s="61">
        <f t="shared" si="3"/>
        <v>43492272</v>
      </c>
      <c r="G42" s="61">
        <f t="shared" si="3"/>
        <v>28213862</v>
      </c>
      <c r="H42" s="61">
        <f t="shared" si="3"/>
        <v>0</v>
      </c>
      <c r="I42" s="61">
        <f t="shared" si="3"/>
        <v>0</v>
      </c>
      <c r="J42" s="61">
        <f t="shared" si="3"/>
        <v>28213862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28213862</v>
      </c>
      <c r="X42" s="61">
        <f t="shared" si="3"/>
        <v>10873062</v>
      </c>
      <c r="Y42" s="61">
        <f t="shared" si="3"/>
        <v>17340800</v>
      </c>
      <c r="Z42" s="62">
        <f>+IF(X42&lt;&gt;0,+(Y42/X42)*100,0)</f>
        <v>159.48405334210364</v>
      </c>
      <c r="AA42" s="59">
        <f>SUM(AA38:AA41)</f>
        <v>43492272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43492272</v>
      </c>
      <c r="F44" s="69">
        <f t="shared" si="4"/>
        <v>43492272</v>
      </c>
      <c r="G44" s="69">
        <f t="shared" si="4"/>
        <v>28213862</v>
      </c>
      <c r="H44" s="69">
        <f t="shared" si="4"/>
        <v>0</v>
      </c>
      <c r="I44" s="69">
        <f t="shared" si="4"/>
        <v>0</v>
      </c>
      <c r="J44" s="69">
        <f t="shared" si="4"/>
        <v>28213862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28213862</v>
      </c>
      <c r="X44" s="69">
        <f t="shared" si="4"/>
        <v>10873062</v>
      </c>
      <c r="Y44" s="69">
        <f t="shared" si="4"/>
        <v>17340800</v>
      </c>
      <c r="Z44" s="70">
        <f>+IF(X44&lt;&gt;0,+(Y44/X44)*100,0)</f>
        <v>159.48405334210364</v>
      </c>
      <c r="AA44" s="67">
        <f>+AA42-AA43</f>
        <v>43492272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43492272</v>
      </c>
      <c r="F46" s="61">
        <f t="shared" si="5"/>
        <v>43492272</v>
      </c>
      <c r="G46" s="61">
        <f t="shared" si="5"/>
        <v>28213862</v>
      </c>
      <c r="H46" s="61">
        <f t="shared" si="5"/>
        <v>0</v>
      </c>
      <c r="I46" s="61">
        <f t="shared" si="5"/>
        <v>0</v>
      </c>
      <c r="J46" s="61">
        <f t="shared" si="5"/>
        <v>28213862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28213862</v>
      </c>
      <c r="X46" s="61">
        <f t="shared" si="5"/>
        <v>10873062</v>
      </c>
      <c r="Y46" s="61">
        <f t="shared" si="5"/>
        <v>17340800</v>
      </c>
      <c r="Z46" s="62">
        <f>+IF(X46&lt;&gt;0,+(Y46/X46)*100,0)</f>
        <v>159.48405334210364</v>
      </c>
      <c r="AA46" s="59">
        <f>SUM(AA44:AA45)</f>
        <v>43492272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43492272</v>
      </c>
      <c r="F48" s="77">
        <f t="shared" si="6"/>
        <v>43492272</v>
      </c>
      <c r="G48" s="77">
        <f t="shared" si="6"/>
        <v>28213862</v>
      </c>
      <c r="H48" s="78">
        <f t="shared" si="6"/>
        <v>0</v>
      </c>
      <c r="I48" s="78">
        <f t="shared" si="6"/>
        <v>0</v>
      </c>
      <c r="J48" s="78">
        <f t="shared" si="6"/>
        <v>28213862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28213862</v>
      </c>
      <c r="X48" s="78">
        <f t="shared" si="6"/>
        <v>10873062</v>
      </c>
      <c r="Y48" s="78">
        <f t="shared" si="6"/>
        <v>17340800</v>
      </c>
      <c r="Z48" s="79">
        <f>+IF(X48&lt;&gt;0,+(Y48/X48)*100,0)</f>
        <v>159.48405334210364</v>
      </c>
      <c r="AA48" s="80">
        <f>SUM(AA46:AA47)</f>
        <v>43492272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6741055</v>
      </c>
      <c r="D5" s="6">
        <v>0</v>
      </c>
      <c r="E5" s="7">
        <v>12390549</v>
      </c>
      <c r="F5" s="8">
        <v>12390549</v>
      </c>
      <c r="G5" s="8">
        <v>7466009</v>
      </c>
      <c r="H5" s="8">
        <v>0</v>
      </c>
      <c r="I5" s="8">
        <v>0</v>
      </c>
      <c r="J5" s="8">
        <v>7466009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7466009</v>
      </c>
      <c r="X5" s="8">
        <v>2499999</v>
      </c>
      <c r="Y5" s="8">
        <v>4966010</v>
      </c>
      <c r="Z5" s="2">
        <v>198.64</v>
      </c>
      <c r="AA5" s="6">
        <v>12390549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2000000</v>
      </c>
      <c r="F10" s="30">
        <v>2000000</v>
      </c>
      <c r="G10" s="30">
        <v>67028</v>
      </c>
      <c r="H10" s="30">
        <v>67028</v>
      </c>
      <c r="I10" s="30">
        <v>63319</v>
      </c>
      <c r="J10" s="30">
        <v>197375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197375</v>
      </c>
      <c r="X10" s="30">
        <v>174999</v>
      </c>
      <c r="Y10" s="30">
        <v>22376</v>
      </c>
      <c r="Z10" s="31">
        <v>12.79</v>
      </c>
      <c r="AA10" s="32">
        <v>2000000</v>
      </c>
    </row>
    <row r="11" spans="1:27" ht="12.75">
      <c r="A11" s="29" t="s">
        <v>38</v>
      </c>
      <c r="B11" s="33"/>
      <c r="C11" s="6">
        <v>755693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34025</v>
      </c>
      <c r="D12" s="6">
        <v>0</v>
      </c>
      <c r="E12" s="7">
        <v>0</v>
      </c>
      <c r="F12" s="8">
        <v>0</v>
      </c>
      <c r="G12" s="8">
        <v>2991</v>
      </c>
      <c r="H12" s="8">
        <v>13394</v>
      </c>
      <c r="I12" s="8">
        <v>-18825</v>
      </c>
      <c r="J12" s="8">
        <v>-2440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-2440</v>
      </c>
      <c r="X12" s="8">
        <v>6840</v>
      </c>
      <c r="Y12" s="8">
        <v>-9280</v>
      </c>
      <c r="Z12" s="2">
        <v>-135.67</v>
      </c>
      <c r="AA12" s="6">
        <v>0</v>
      </c>
    </row>
    <row r="13" spans="1:27" ht="12.75">
      <c r="A13" s="27" t="s">
        <v>40</v>
      </c>
      <c r="B13" s="33"/>
      <c r="C13" s="6">
        <v>1286316</v>
      </c>
      <c r="D13" s="6">
        <v>0</v>
      </c>
      <c r="E13" s="7">
        <v>0</v>
      </c>
      <c r="F13" s="8">
        <v>0</v>
      </c>
      <c r="G13" s="8">
        <v>25</v>
      </c>
      <c r="H13" s="8">
        <v>255773</v>
      </c>
      <c r="I13" s="8">
        <v>110588</v>
      </c>
      <c r="J13" s="8">
        <v>366386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366386</v>
      </c>
      <c r="X13" s="8">
        <v>79500</v>
      </c>
      <c r="Y13" s="8">
        <v>286886</v>
      </c>
      <c r="Z13" s="2">
        <v>360.86</v>
      </c>
      <c r="AA13" s="6">
        <v>0</v>
      </c>
    </row>
    <row r="14" spans="1:27" ht="12.75">
      <c r="A14" s="27" t="s">
        <v>41</v>
      </c>
      <c r="B14" s="33"/>
      <c r="C14" s="6">
        <v>2946098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530001</v>
      </c>
      <c r="Y14" s="8">
        <v>-530001</v>
      </c>
      <c r="Z14" s="2">
        <v>-100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290100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46400</v>
      </c>
      <c r="J16" s="8">
        <v>46400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46400</v>
      </c>
      <c r="X16" s="8">
        <v>11970</v>
      </c>
      <c r="Y16" s="8">
        <v>34430</v>
      </c>
      <c r="Z16" s="2">
        <v>287.64</v>
      </c>
      <c r="AA16" s="6">
        <v>0</v>
      </c>
    </row>
    <row r="17" spans="1:27" ht="12.75">
      <c r="A17" s="27" t="s">
        <v>44</v>
      </c>
      <c r="B17" s="33"/>
      <c r="C17" s="6">
        <v>45444</v>
      </c>
      <c r="D17" s="6">
        <v>0</v>
      </c>
      <c r="E17" s="7">
        <v>0</v>
      </c>
      <c r="F17" s="8">
        <v>0</v>
      </c>
      <c r="G17" s="8">
        <v>208679</v>
      </c>
      <c r="H17" s="8">
        <v>227698</v>
      </c>
      <c r="I17" s="8">
        <v>-205796</v>
      </c>
      <c r="J17" s="8">
        <v>230581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230581</v>
      </c>
      <c r="X17" s="8">
        <v>806682</v>
      </c>
      <c r="Y17" s="8">
        <v>-576101</v>
      </c>
      <c r="Z17" s="2">
        <v>-71.42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124994296</v>
      </c>
      <c r="D19" s="6">
        <v>0</v>
      </c>
      <c r="E19" s="7">
        <v>133877400</v>
      </c>
      <c r="F19" s="8">
        <v>133877400</v>
      </c>
      <c r="G19" s="8">
        <v>51025000</v>
      </c>
      <c r="H19" s="8">
        <v>43382</v>
      </c>
      <c r="I19" s="8">
        <v>27997265</v>
      </c>
      <c r="J19" s="8">
        <v>79065647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79065647</v>
      </c>
      <c r="X19" s="8">
        <v>30166749</v>
      </c>
      <c r="Y19" s="8">
        <v>48898898</v>
      </c>
      <c r="Z19" s="2">
        <v>162.1</v>
      </c>
      <c r="AA19" s="6">
        <v>133877400</v>
      </c>
    </row>
    <row r="20" spans="1:27" ht="12.75">
      <c r="A20" s="27" t="s">
        <v>47</v>
      </c>
      <c r="B20" s="33"/>
      <c r="C20" s="6">
        <v>583789</v>
      </c>
      <c r="D20" s="6">
        <v>0</v>
      </c>
      <c r="E20" s="7">
        <v>21000000</v>
      </c>
      <c r="F20" s="30">
        <v>21000000</v>
      </c>
      <c r="G20" s="30">
        <v>22595</v>
      </c>
      <c r="H20" s="30">
        <v>3901</v>
      </c>
      <c r="I20" s="30">
        <v>2221</v>
      </c>
      <c r="J20" s="30">
        <v>28717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28717</v>
      </c>
      <c r="X20" s="30">
        <v>249999</v>
      </c>
      <c r="Y20" s="30">
        <v>-221282</v>
      </c>
      <c r="Z20" s="31">
        <v>-88.51</v>
      </c>
      <c r="AA20" s="32">
        <v>21000000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137676816</v>
      </c>
      <c r="D22" s="37">
        <f>SUM(D5:D21)</f>
        <v>0</v>
      </c>
      <c r="E22" s="38">
        <f t="shared" si="0"/>
        <v>169267949</v>
      </c>
      <c r="F22" s="39">
        <f t="shared" si="0"/>
        <v>169267949</v>
      </c>
      <c r="G22" s="39">
        <f t="shared" si="0"/>
        <v>58792327</v>
      </c>
      <c r="H22" s="39">
        <f t="shared" si="0"/>
        <v>611176</v>
      </c>
      <c r="I22" s="39">
        <f t="shared" si="0"/>
        <v>27995172</v>
      </c>
      <c r="J22" s="39">
        <f t="shared" si="0"/>
        <v>87398675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87398675</v>
      </c>
      <c r="X22" s="39">
        <f t="shared" si="0"/>
        <v>34526739</v>
      </c>
      <c r="Y22" s="39">
        <f t="shared" si="0"/>
        <v>52871936</v>
      </c>
      <c r="Z22" s="40">
        <f>+IF(X22&lt;&gt;0,+(Y22/X22)*100,0)</f>
        <v>153.13330343766322</v>
      </c>
      <c r="AA22" s="37">
        <f>SUM(AA5:AA21)</f>
        <v>169267949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48716386</v>
      </c>
      <c r="D25" s="6">
        <v>0</v>
      </c>
      <c r="E25" s="7">
        <v>62908535</v>
      </c>
      <c r="F25" s="8">
        <v>62908535</v>
      </c>
      <c r="G25" s="8">
        <v>3361792</v>
      </c>
      <c r="H25" s="8">
        <v>4312991</v>
      </c>
      <c r="I25" s="8">
        <v>4513053</v>
      </c>
      <c r="J25" s="8">
        <v>12187836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12187836</v>
      </c>
      <c r="X25" s="8">
        <v>14442912</v>
      </c>
      <c r="Y25" s="8">
        <v>-2255076</v>
      </c>
      <c r="Z25" s="2">
        <v>-15.61</v>
      </c>
      <c r="AA25" s="6">
        <v>62908535</v>
      </c>
    </row>
    <row r="26" spans="1:27" ht="12.75">
      <c r="A26" s="29" t="s">
        <v>52</v>
      </c>
      <c r="B26" s="28"/>
      <c r="C26" s="6">
        <v>11393947</v>
      </c>
      <c r="D26" s="6">
        <v>0</v>
      </c>
      <c r="E26" s="7">
        <v>14700000</v>
      </c>
      <c r="F26" s="8">
        <v>14700000</v>
      </c>
      <c r="G26" s="8">
        <v>723137</v>
      </c>
      <c r="H26" s="8">
        <v>796819</v>
      </c>
      <c r="I26" s="8">
        <v>1172123</v>
      </c>
      <c r="J26" s="8">
        <v>2692079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2692079</v>
      </c>
      <c r="X26" s="8">
        <v>3675000</v>
      </c>
      <c r="Y26" s="8">
        <v>-982921</v>
      </c>
      <c r="Z26" s="2">
        <v>-26.75</v>
      </c>
      <c r="AA26" s="6">
        <v>14700000</v>
      </c>
    </row>
    <row r="27" spans="1:27" ht="12.75">
      <c r="A27" s="29" t="s">
        <v>53</v>
      </c>
      <c r="B27" s="28"/>
      <c r="C27" s="6">
        <v>1920263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25978070</v>
      </c>
      <c r="D28" s="6">
        <v>0</v>
      </c>
      <c r="E28" s="7">
        <v>5514736</v>
      </c>
      <c r="F28" s="8">
        <v>5514736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1378683</v>
      </c>
      <c r="Y28" s="8">
        <v>-1378683</v>
      </c>
      <c r="Z28" s="2">
        <v>-100</v>
      </c>
      <c r="AA28" s="6">
        <v>5514736</v>
      </c>
    </row>
    <row r="29" spans="1:27" ht="12.75">
      <c r="A29" s="29" t="s">
        <v>55</v>
      </c>
      <c r="B29" s="28"/>
      <c r="C29" s="6">
        <v>6284129</v>
      </c>
      <c r="D29" s="6">
        <v>0</v>
      </c>
      <c r="E29" s="7">
        <v>100600</v>
      </c>
      <c r="F29" s="8">
        <v>100600</v>
      </c>
      <c r="G29" s="8">
        <v>0</v>
      </c>
      <c r="H29" s="8">
        <v>0</v>
      </c>
      <c r="I29" s="8">
        <v>15160</v>
      </c>
      <c r="J29" s="8">
        <v>15160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15160</v>
      </c>
      <c r="X29" s="8">
        <v>10599</v>
      </c>
      <c r="Y29" s="8">
        <v>4561</v>
      </c>
      <c r="Z29" s="2">
        <v>43.03</v>
      </c>
      <c r="AA29" s="6">
        <v>100600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108897</v>
      </c>
      <c r="H32" s="8">
        <v>108897</v>
      </c>
      <c r="I32" s="8">
        <v>0</v>
      </c>
      <c r="J32" s="8">
        <v>217794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217794</v>
      </c>
      <c r="X32" s="8"/>
      <c r="Y32" s="8">
        <v>217794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6889665</v>
      </c>
      <c r="D33" s="6">
        <v>0</v>
      </c>
      <c r="E33" s="7">
        <v>7000000</v>
      </c>
      <c r="F33" s="8">
        <v>7000000</v>
      </c>
      <c r="G33" s="8">
        <v>0</v>
      </c>
      <c r="H33" s="8">
        <v>2498221</v>
      </c>
      <c r="I33" s="8">
        <v>0</v>
      </c>
      <c r="J33" s="8">
        <v>2498221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2498221</v>
      </c>
      <c r="X33" s="8">
        <v>1749999</v>
      </c>
      <c r="Y33" s="8">
        <v>748222</v>
      </c>
      <c r="Z33" s="2">
        <v>42.76</v>
      </c>
      <c r="AA33" s="6">
        <v>7000000</v>
      </c>
    </row>
    <row r="34" spans="1:27" ht="12.75">
      <c r="A34" s="29" t="s">
        <v>60</v>
      </c>
      <c r="B34" s="28"/>
      <c r="C34" s="6">
        <v>53119224</v>
      </c>
      <c r="D34" s="6">
        <v>0</v>
      </c>
      <c r="E34" s="7">
        <v>132824600</v>
      </c>
      <c r="F34" s="8">
        <v>132824600</v>
      </c>
      <c r="G34" s="8">
        <v>1190159</v>
      </c>
      <c r="H34" s="8">
        <v>4205752</v>
      </c>
      <c r="I34" s="8">
        <v>5224297</v>
      </c>
      <c r="J34" s="8">
        <v>10620208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10620208</v>
      </c>
      <c r="X34" s="8">
        <v>12700980</v>
      </c>
      <c r="Y34" s="8">
        <v>-2080772</v>
      </c>
      <c r="Z34" s="2">
        <v>-16.38</v>
      </c>
      <c r="AA34" s="6">
        <v>132824600</v>
      </c>
    </row>
    <row r="35" spans="1:27" ht="12.75">
      <c r="A35" s="27" t="s">
        <v>61</v>
      </c>
      <c r="B35" s="33"/>
      <c r="C35" s="6">
        <v>18177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154319861</v>
      </c>
      <c r="D36" s="37">
        <f>SUM(D25:D35)</f>
        <v>0</v>
      </c>
      <c r="E36" s="38">
        <f t="shared" si="1"/>
        <v>223048471</v>
      </c>
      <c r="F36" s="39">
        <f t="shared" si="1"/>
        <v>223048471</v>
      </c>
      <c r="G36" s="39">
        <f t="shared" si="1"/>
        <v>5383985</v>
      </c>
      <c r="H36" s="39">
        <f t="shared" si="1"/>
        <v>11922680</v>
      </c>
      <c r="I36" s="39">
        <f t="shared" si="1"/>
        <v>10924633</v>
      </c>
      <c r="J36" s="39">
        <f t="shared" si="1"/>
        <v>28231298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28231298</v>
      </c>
      <c r="X36" s="39">
        <f t="shared" si="1"/>
        <v>33958173</v>
      </c>
      <c r="Y36" s="39">
        <f t="shared" si="1"/>
        <v>-5726875</v>
      </c>
      <c r="Z36" s="40">
        <f>+IF(X36&lt;&gt;0,+(Y36/X36)*100,0)</f>
        <v>-16.86449680317018</v>
      </c>
      <c r="AA36" s="37">
        <f>SUM(AA25:AA35)</f>
        <v>223048471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-16643045</v>
      </c>
      <c r="D38" s="50">
        <f>+D22-D36</f>
        <v>0</v>
      </c>
      <c r="E38" s="51">
        <f t="shared" si="2"/>
        <v>-53780522</v>
      </c>
      <c r="F38" s="52">
        <f t="shared" si="2"/>
        <v>-53780522</v>
      </c>
      <c r="G38" s="52">
        <f t="shared" si="2"/>
        <v>53408342</v>
      </c>
      <c r="H38" s="52">
        <f t="shared" si="2"/>
        <v>-11311504</v>
      </c>
      <c r="I38" s="52">
        <f t="shared" si="2"/>
        <v>17070539</v>
      </c>
      <c r="J38" s="52">
        <f t="shared" si="2"/>
        <v>59167377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59167377</v>
      </c>
      <c r="X38" s="52">
        <f>IF(F22=F36,0,X22-X36)</f>
        <v>568566</v>
      </c>
      <c r="Y38" s="52">
        <f t="shared" si="2"/>
        <v>58598811</v>
      </c>
      <c r="Z38" s="53">
        <f>+IF(X38&lt;&gt;0,+(Y38/X38)*100,0)</f>
        <v>10306.421945737171</v>
      </c>
      <c r="AA38" s="50">
        <f>+AA22-AA36</f>
        <v>-53780522</v>
      </c>
    </row>
    <row r="39" spans="1:27" ht="12.75">
      <c r="A39" s="27" t="s">
        <v>64</v>
      </c>
      <c r="B39" s="33"/>
      <c r="C39" s="6">
        <v>24278000</v>
      </c>
      <c r="D39" s="6">
        <v>0</v>
      </c>
      <c r="E39" s="7">
        <v>53781000</v>
      </c>
      <c r="F39" s="8">
        <v>53781000</v>
      </c>
      <c r="G39" s="8">
        <v>0</v>
      </c>
      <c r="H39" s="8">
        <v>0</v>
      </c>
      <c r="I39" s="8">
        <v>-3603945</v>
      </c>
      <c r="J39" s="8">
        <v>-3603945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-3603945</v>
      </c>
      <c r="X39" s="8">
        <v>13445250</v>
      </c>
      <c r="Y39" s="8">
        <v>-17049195</v>
      </c>
      <c r="Z39" s="2">
        <v>-126.8</v>
      </c>
      <c r="AA39" s="6">
        <v>53781000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7634955</v>
      </c>
      <c r="D42" s="59">
        <f>SUM(D38:D41)</f>
        <v>0</v>
      </c>
      <c r="E42" s="60">
        <f t="shared" si="3"/>
        <v>478</v>
      </c>
      <c r="F42" s="61">
        <f t="shared" si="3"/>
        <v>478</v>
      </c>
      <c r="G42" s="61">
        <f t="shared" si="3"/>
        <v>53408342</v>
      </c>
      <c r="H42" s="61">
        <f t="shared" si="3"/>
        <v>-11311504</v>
      </c>
      <c r="I42" s="61">
        <f t="shared" si="3"/>
        <v>13466594</v>
      </c>
      <c r="J42" s="61">
        <f t="shared" si="3"/>
        <v>55563432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55563432</v>
      </c>
      <c r="X42" s="61">
        <f t="shared" si="3"/>
        <v>14013816</v>
      </c>
      <c r="Y42" s="61">
        <f t="shared" si="3"/>
        <v>41549616</v>
      </c>
      <c r="Z42" s="62">
        <f>+IF(X42&lt;&gt;0,+(Y42/X42)*100,0)</f>
        <v>296.49037778146936</v>
      </c>
      <c r="AA42" s="59">
        <f>SUM(AA38:AA41)</f>
        <v>478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7634955</v>
      </c>
      <c r="D44" s="67">
        <f>+D42-D43</f>
        <v>0</v>
      </c>
      <c r="E44" s="68">
        <f t="shared" si="4"/>
        <v>478</v>
      </c>
      <c r="F44" s="69">
        <f t="shared" si="4"/>
        <v>478</v>
      </c>
      <c r="G44" s="69">
        <f t="shared" si="4"/>
        <v>53408342</v>
      </c>
      <c r="H44" s="69">
        <f t="shared" si="4"/>
        <v>-11311504</v>
      </c>
      <c r="I44" s="69">
        <f t="shared" si="4"/>
        <v>13466594</v>
      </c>
      <c r="J44" s="69">
        <f t="shared" si="4"/>
        <v>55563432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55563432</v>
      </c>
      <c r="X44" s="69">
        <f t="shared" si="4"/>
        <v>14013816</v>
      </c>
      <c r="Y44" s="69">
        <f t="shared" si="4"/>
        <v>41549616</v>
      </c>
      <c r="Z44" s="70">
        <f>+IF(X44&lt;&gt;0,+(Y44/X44)*100,0)</f>
        <v>296.49037778146936</v>
      </c>
      <c r="AA44" s="67">
        <f>+AA42-AA43</f>
        <v>478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7634955</v>
      </c>
      <c r="D46" s="59">
        <f>SUM(D44:D45)</f>
        <v>0</v>
      </c>
      <c r="E46" s="60">
        <f t="shared" si="5"/>
        <v>478</v>
      </c>
      <c r="F46" s="61">
        <f t="shared" si="5"/>
        <v>478</v>
      </c>
      <c r="G46" s="61">
        <f t="shared" si="5"/>
        <v>53408342</v>
      </c>
      <c r="H46" s="61">
        <f t="shared" si="5"/>
        <v>-11311504</v>
      </c>
      <c r="I46" s="61">
        <f t="shared" si="5"/>
        <v>13466594</v>
      </c>
      <c r="J46" s="61">
        <f t="shared" si="5"/>
        <v>55563432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55563432</v>
      </c>
      <c r="X46" s="61">
        <f t="shared" si="5"/>
        <v>14013816</v>
      </c>
      <c r="Y46" s="61">
        <f t="shared" si="5"/>
        <v>41549616</v>
      </c>
      <c r="Z46" s="62">
        <f>+IF(X46&lt;&gt;0,+(Y46/X46)*100,0)</f>
        <v>296.49037778146936</v>
      </c>
      <c r="AA46" s="59">
        <f>SUM(AA44:AA45)</f>
        <v>478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7634955</v>
      </c>
      <c r="D48" s="75">
        <f>SUM(D46:D47)</f>
        <v>0</v>
      </c>
      <c r="E48" s="76">
        <f t="shared" si="6"/>
        <v>478</v>
      </c>
      <c r="F48" s="77">
        <f t="shared" si="6"/>
        <v>478</v>
      </c>
      <c r="G48" s="77">
        <f t="shared" si="6"/>
        <v>53408342</v>
      </c>
      <c r="H48" s="78">
        <f t="shared" si="6"/>
        <v>-11311504</v>
      </c>
      <c r="I48" s="78">
        <f t="shared" si="6"/>
        <v>13466594</v>
      </c>
      <c r="J48" s="78">
        <f t="shared" si="6"/>
        <v>55563432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55563432</v>
      </c>
      <c r="X48" s="78">
        <f t="shared" si="6"/>
        <v>14013816</v>
      </c>
      <c r="Y48" s="78">
        <f t="shared" si="6"/>
        <v>41549616</v>
      </c>
      <c r="Z48" s="79">
        <f>+IF(X48&lt;&gt;0,+(Y48/X48)*100,0)</f>
        <v>296.49037778146936</v>
      </c>
      <c r="AA48" s="80">
        <f>SUM(AA46:AA47)</f>
        <v>478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5604890</v>
      </c>
      <c r="D5" s="6">
        <v>0</v>
      </c>
      <c r="E5" s="7">
        <v>5689786</v>
      </c>
      <c r="F5" s="8">
        <v>5689786</v>
      </c>
      <c r="G5" s="8">
        <v>0</v>
      </c>
      <c r="H5" s="8">
        <v>6627207</v>
      </c>
      <c r="I5" s="8">
        <v>0</v>
      </c>
      <c r="J5" s="8">
        <v>6627207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6627207</v>
      </c>
      <c r="X5" s="8">
        <v>1422447</v>
      </c>
      <c r="Y5" s="8">
        <v>5204760</v>
      </c>
      <c r="Z5" s="2">
        <v>365.9</v>
      </c>
      <c r="AA5" s="6">
        <v>5689786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199794</v>
      </c>
      <c r="D10" s="6">
        <v>0</v>
      </c>
      <c r="E10" s="7">
        <v>244559</v>
      </c>
      <c r="F10" s="30">
        <v>244559</v>
      </c>
      <c r="G10" s="30">
        <v>0</v>
      </c>
      <c r="H10" s="30">
        <v>0</v>
      </c>
      <c r="I10" s="30">
        <v>16867</v>
      </c>
      <c r="J10" s="30">
        <v>16867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16867</v>
      </c>
      <c r="X10" s="30">
        <v>61140</v>
      </c>
      <c r="Y10" s="30">
        <v>-44273</v>
      </c>
      <c r="Z10" s="31">
        <v>-72.41</v>
      </c>
      <c r="AA10" s="32">
        <v>244559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61441</v>
      </c>
      <c r="D12" s="6">
        <v>0</v>
      </c>
      <c r="E12" s="7">
        <v>185394</v>
      </c>
      <c r="F12" s="8">
        <v>185394</v>
      </c>
      <c r="G12" s="8">
        <v>4003</v>
      </c>
      <c r="H12" s="8">
        <v>5511</v>
      </c>
      <c r="I12" s="8">
        <v>12126</v>
      </c>
      <c r="J12" s="8">
        <v>21640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21640</v>
      </c>
      <c r="X12" s="8">
        <v>46350</v>
      </c>
      <c r="Y12" s="8">
        <v>-24710</v>
      </c>
      <c r="Z12" s="2">
        <v>-53.31</v>
      </c>
      <c r="AA12" s="6">
        <v>185394</v>
      </c>
    </row>
    <row r="13" spans="1:27" ht="12.75">
      <c r="A13" s="27" t="s">
        <v>40</v>
      </c>
      <c r="B13" s="33"/>
      <c r="C13" s="6">
        <v>7146354</v>
      </c>
      <c r="D13" s="6">
        <v>0</v>
      </c>
      <c r="E13" s="7">
        <v>5618000</v>
      </c>
      <c r="F13" s="8">
        <v>5618000</v>
      </c>
      <c r="G13" s="8">
        <v>0</v>
      </c>
      <c r="H13" s="8">
        <v>648289</v>
      </c>
      <c r="I13" s="8">
        <v>669306</v>
      </c>
      <c r="J13" s="8">
        <v>1317595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1317595</v>
      </c>
      <c r="X13" s="8">
        <v>1404501</v>
      </c>
      <c r="Y13" s="8">
        <v>-86906</v>
      </c>
      <c r="Z13" s="2">
        <v>-6.19</v>
      </c>
      <c r="AA13" s="6">
        <v>5618000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102841</v>
      </c>
      <c r="J14" s="8">
        <v>102841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102841</v>
      </c>
      <c r="X14" s="8"/>
      <c r="Y14" s="8">
        <v>102841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38704</v>
      </c>
      <c r="D16" s="6">
        <v>0</v>
      </c>
      <c r="E16" s="7">
        <v>56180</v>
      </c>
      <c r="F16" s="8">
        <v>56180</v>
      </c>
      <c r="G16" s="8">
        <v>550</v>
      </c>
      <c r="H16" s="8">
        <v>0</v>
      </c>
      <c r="I16" s="8">
        <v>3300</v>
      </c>
      <c r="J16" s="8">
        <v>3850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3850</v>
      </c>
      <c r="X16" s="8">
        <v>14046</v>
      </c>
      <c r="Y16" s="8">
        <v>-10196</v>
      </c>
      <c r="Z16" s="2">
        <v>-72.59</v>
      </c>
      <c r="AA16" s="6">
        <v>56180</v>
      </c>
    </row>
    <row r="17" spans="1:27" ht="12.75">
      <c r="A17" s="27" t="s">
        <v>44</v>
      </c>
      <c r="B17" s="33"/>
      <c r="C17" s="6">
        <v>2418199</v>
      </c>
      <c r="D17" s="6">
        <v>0</v>
      </c>
      <c r="E17" s="7">
        <v>5618000</v>
      </c>
      <c r="F17" s="8">
        <v>5618000</v>
      </c>
      <c r="G17" s="8">
        <v>219499</v>
      </c>
      <c r="H17" s="8">
        <v>166468</v>
      </c>
      <c r="I17" s="8">
        <v>195848</v>
      </c>
      <c r="J17" s="8">
        <v>581815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581815</v>
      </c>
      <c r="X17" s="8">
        <v>1404501</v>
      </c>
      <c r="Y17" s="8">
        <v>-822686</v>
      </c>
      <c r="Z17" s="2">
        <v>-58.57</v>
      </c>
      <c r="AA17" s="6">
        <v>5618000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500000</v>
      </c>
      <c r="F18" s="8">
        <v>500000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125001</v>
      </c>
      <c r="Y18" s="8">
        <v>-125001</v>
      </c>
      <c r="Z18" s="2">
        <v>-100</v>
      </c>
      <c r="AA18" s="6">
        <v>500000</v>
      </c>
    </row>
    <row r="19" spans="1:27" ht="12.75">
      <c r="A19" s="27" t="s">
        <v>46</v>
      </c>
      <c r="B19" s="33"/>
      <c r="C19" s="6">
        <v>245981325</v>
      </c>
      <c r="D19" s="6">
        <v>0</v>
      </c>
      <c r="E19" s="7">
        <v>226856000</v>
      </c>
      <c r="F19" s="8">
        <v>226856000</v>
      </c>
      <c r="G19" s="8">
        <v>88779000</v>
      </c>
      <c r="H19" s="8">
        <v>0</v>
      </c>
      <c r="I19" s="8">
        <v>0</v>
      </c>
      <c r="J19" s="8">
        <v>88779000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88779000</v>
      </c>
      <c r="X19" s="8">
        <v>75118667</v>
      </c>
      <c r="Y19" s="8">
        <v>13660333</v>
      </c>
      <c r="Z19" s="2">
        <v>18.19</v>
      </c>
      <c r="AA19" s="6">
        <v>226856000</v>
      </c>
    </row>
    <row r="20" spans="1:27" ht="12.75">
      <c r="A20" s="27" t="s">
        <v>47</v>
      </c>
      <c r="B20" s="33"/>
      <c r="C20" s="6">
        <v>12493359</v>
      </c>
      <c r="D20" s="6">
        <v>0</v>
      </c>
      <c r="E20" s="7">
        <v>41643914</v>
      </c>
      <c r="F20" s="30">
        <v>41643914</v>
      </c>
      <c r="G20" s="30">
        <v>1736942</v>
      </c>
      <c r="H20" s="30">
        <v>140852</v>
      </c>
      <c r="I20" s="30">
        <v>480333</v>
      </c>
      <c r="J20" s="30">
        <v>2358127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2358127</v>
      </c>
      <c r="X20" s="30">
        <v>9475260</v>
      </c>
      <c r="Y20" s="30">
        <v>-7117133</v>
      </c>
      <c r="Z20" s="31">
        <v>-75.11</v>
      </c>
      <c r="AA20" s="32">
        <v>41643914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273944066</v>
      </c>
      <c r="D22" s="37">
        <f>SUM(D5:D21)</f>
        <v>0</v>
      </c>
      <c r="E22" s="38">
        <f t="shared" si="0"/>
        <v>286411833</v>
      </c>
      <c r="F22" s="39">
        <f t="shared" si="0"/>
        <v>286411833</v>
      </c>
      <c r="G22" s="39">
        <f t="shared" si="0"/>
        <v>90739994</v>
      </c>
      <c r="H22" s="39">
        <f t="shared" si="0"/>
        <v>7588327</v>
      </c>
      <c r="I22" s="39">
        <f t="shared" si="0"/>
        <v>1480621</v>
      </c>
      <c r="J22" s="39">
        <f t="shared" si="0"/>
        <v>99808942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99808942</v>
      </c>
      <c r="X22" s="39">
        <f t="shared" si="0"/>
        <v>89071913</v>
      </c>
      <c r="Y22" s="39">
        <f t="shared" si="0"/>
        <v>10737029</v>
      </c>
      <c r="Z22" s="40">
        <f>+IF(X22&lt;&gt;0,+(Y22/X22)*100,0)</f>
        <v>12.054337487957625</v>
      </c>
      <c r="AA22" s="37">
        <f>SUM(AA5:AA21)</f>
        <v>286411833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104244177</v>
      </c>
      <c r="D25" s="6">
        <v>0</v>
      </c>
      <c r="E25" s="7">
        <v>116929698</v>
      </c>
      <c r="F25" s="8">
        <v>116929698</v>
      </c>
      <c r="G25" s="8">
        <v>8882074</v>
      </c>
      <c r="H25" s="8">
        <v>8582745</v>
      </c>
      <c r="I25" s="8">
        <v>8840919</v>
      </c>
      <c r="J25" s="8">
        <v>26305738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26305738</v>
      </c>
      <c r="X25" s="8">
        <v>28217469</v>
      </c>
      <c r="Y25" s="8">
        <v>-1911731</v>
      </c>
      <c r="Z25" s="2">
        <v>-6.77</v>
      </c>
      <c r="AA25" s="6">
        <v>116929698</v>
      </c>
    </row>
    <row r="26" spans="1:27" ht="12.75">
      <c r="A26" s="29" t="s">
        <v>52</v>
      </c>
      <c r="B26" s="28"/>
      <c r="C26" s="6">
        <v>18041471</v>
      </c>
      <c r="D26" s="6">
        <v>0</v>
      </c>
      <c r="E26" s="7">
        <v>19455545</v>
      </c>
      <c r="F26" s="8">
        <v>19455545</v>
      </c>
      <c r="G26" s="8">
        <v>1504093</v>
      </c>
      <c r="H26" s="8">
        <v>1543789</v>
      </c>
      <c r="I26" s="8">
        <v>1550446</v>
      </c>
      <c r="J26" s="8">
        <v>4598328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4598328</v>
      </c>
      <c r="X26" s="8">
        <v>4696368</v>
      </c>
      <c r="Y26" s="8">
        <v>-98040</v>
      </c>
      <c r="Z26" s="2">
        <v>-2.09</v>
      </c>
      <c r="AA26" s="6">
        <v>19455545</v>
      </c>
    </row>
    <row r="27" spans="1:27" ht="12.75">
      <c r="A27" s="29" t="s">
        <v>53</v>
      </c>
      <c r="B27" s="28"/>
      <c r="C27" s="6">
        <v>5106443</v>
      </c>
      <c r="D27" s="6">
        <v>0</v>
      </c>
      <c r="E27" s="7">
        <v>7000000</v>
      </c>
      <c r="F27" s="8">
        <v>7000000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1749999</v>
      </c>
      <c r="Y27" s="8">
        <v>-1749999</v>
      </c>
      <c r="Z27" s="2">
        <v>-100</v>
      </c>
      <c r="AA27" s="6">
        <v>7000000</v>
      </c>
    </row>
    <row r="28" spans="1:27" ht="12.75">
      <c r="A28" s="29" t="s">
        <v>54</v>
      </c>
      <c r="B28" s="28"/>
      <c r="C28" s="6">
        <v>37352926</v>
      </c>
      <c r="D28" s="6">
        <v>0</v>
      </c>
      <c r="E28" s="7">
        <v>33752534</v>
      </c>
      <c r="F28" s="8">
        <v>33752534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8438133</v>
      </c>
      <c r="Y28" s="8">
        <v>-8438133</v>
      </c>
      <c r="Z28" s="2">
        <v>-100</v>
      </c>
      <c r="AA28" s="6">
        <v>33752534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117087</v>
      </c>
      <c r="F29" s="8">
        <v>117087</v>
      </c>
      <c r="G29" s="8">
        <v>3703</v>
      </c>
      <c r="H29" s="8">
        <v>3234</v>
      </c>
      <c r="I29" s="8">
        <v>2679</v>
      </c>
      <c r="J29" s="8">
        <v>9616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9616</v>
      </c>
      <c r="X29" s="8">
        <v>29271</v>
      </c>
      <c r="Y29" s="8">
        <v>-19655</v>
      </c>
      <c r="Z29" s="2">
        <v>-67.15</v>
      </c>
      <c r="AA29" s="6">
        <v>117087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7950</v>
      </c>
      <c r="H30" s="8">
        <v>3480</v>
      </c>
      <c r="I30" s="8">
        <v>0</v>
      </c>
      <c r="J30" s="8">
        <v>11430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11430</v>
      </c>
      <c r="X30" s="8"/>
      <c r="Y30" s="8">
        <v>11430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4496854</v>
      </c>
      <c r="D31" s="6">
        <v>0</v>
      </c>
      <c r="E31" s="7">
        <v>20506839</v>
      </c>
      <c r="F31" s="8">
        <v>20506839</v>
      </c>
      <c r="G31" s="8">
        <v>1509268</v>
      </c>
      <c r="H31" s="8">
        <v>2235859</v>
      </c>
      <c r="I31" s="8">
        <v>1451435</v>
      </c>
      <c r="J31" s="8">
        <v>5196562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5196562</v>
      </c>
      <c r="X31" s="8">
        <v>4740750</v>
      </c>
      <c r="Y31" s="8">
        <v>455812</v>
      </c>
      <c r="Z31" s="2">
        <v>9.61</v>
      </c>
      <c r="AA31" s="6">
        <v>20506839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1096248</v>
      </c>
      <c r="F32" s="8">
        <v>1096248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274062</v>
      </c>
      <c r="Y32" s="8">
        <v>-274062</v>
      </c>
      <c r="Z32" s="2">
        <v>-100</v>
      </c>
      <c r="AA32" s="6">
        <v>1096248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5300000</v>
      </c>
      <c r="F33" s="8">
        <v>5300000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1325001</v>
      </c>
      <c r="Y33" s="8">
        <v>-1325001</v>
      </c>
      <c r="Z33" s="2">
        <v>-100</v>
      </c>
      <c r="AA33" s="6">
        <v>5300000</v>
      </c>
    </row>
    <row r="34" spans="1:27" ht="12.75">
      <c r="A34" s="29" t="s">
        <v>60</v>
      </c>
      <c r="B34" s="28"/>
      <c r="C34" s="6">
        <v>87183055</v>
      </c>
      <c r="D34" s="6">
        <v>0</v>
      </c>
      <c r="E34" s="7">
        <v>81156990</v>
      </c>
      <c r="F34" s="8">
        <v>81156990</v>
      </c>
      <c r="G34" s="8">
        <v>5782325</v>
      </c>
      <c r="H34" s="8">
        <v>5305219</v>
      </c>
      <c r="I34" s="8">
        <v>5131876</v>
      </c>
      <c r="J34" s="8">
        <v>16219420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16219420</v>
      </c>
      <c r="X34" s="8">
        <v>20289249</v>
      </c>
      <c r="Y34" s="8">
        <v>-4069829</v>
      </c>
      <c r="Z34" s="2">
        <v>-20.06</v>
      </c>
      <c r="AA34" s="6">
        <v>81156990</v>
      </c>
    </row>
    <row r="35" spans="1:27" ht="12.75">
      <c r="A35" s="27" t="s">
        <v>61</v>
      </c>
      <c r="B35" s="33"/>
      <c r="C35" s="6">
        <v>333699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256758625</v>
      </c>
      <c r="D36" s="37">
        <f>SUM(D25:D35)</f>
        <v>0</v>
      </c>
      <c r="E36" s="38">
        <f t="shared" si="1"/>
        <v>285314941</v>
      </c>
      <c r="F36" s="39">
        <f t="shared" si="1"/>
        <v>285314941</v>
      </c>
      <c r="G36" s="39">
        <f t="shared" si="1"/>
        <v>17689413</v>
      </c>
      <c r="H36" s="39">
        <f t="shared" si="1"/>
        <v>17674326</v>
      </c>
      <c r="I36" s="39">
        <f t="shared" si="1"/>
        <v>16977355</v>
      </c>
      <c r="J36" s="39">
        <f t="shared" si="1"/>
        <v>52341094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52341094</v>
      </c>
      <c r="X36" s="39">
        <f t="shared" si="1"/>
        <v>69760302</v>
      </c>
      <c r="Y36" s="39">
        <f t="shared" si="1"/>
        <v>-17419208</v>
      </c>
      <c r="Z36" s="40">
        <f>+IF(X36&lt;&gt;0,+(Y36/X36)*100,0)</f>
        <v>-24.97008685541528</v>
      </c>
      <c r="AA36" s="37">
        <f>SUM(AA25:AA35)</f>
        <v>285314941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17185441</v>
      </c>
      <c r="D38" s="50">
        <f>+D22-D36</f>
        <v>0</v>
      </c>
      <c r="E38" s="51">
        <f t="shared" si="2"/>
        <v>1096892</v>
      </c>
      <c r="F38" s="52">
        <f t="shared" si="2"/>
        <v>1096892</v>
      </c>
      <c r="G38" s="52">
        <f t="shared" si="2"/>
        <v>73050581</v>
      </c>
      <c r="H38" s="52">
        <f t="shared" si="2"/>
        <v>-10085999</v>
      </c>
      <c r="I38" s="52">
        <f t="shared" si="2"/>
        <v>-15496734</v>
      </c>
      <c r="J38" s="52">
        <f t="shared" si="2"/>
        <v>47467848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47467848</v>
      </c>
      <c r="X38" s="52">
        <f>IF(F22=F36,0,X22-X36)</f>
        <v>19311611</v>
      </c>
      <c r="Y38" s="52">
        <f t="shared" si="2"/>
        <v>28156237</v>
      </c>
      <c r="Z38" s="53">
        <f>+IF(X38&lt;&gt;0,+(Y38/X38)*100,0)</f>
        <v>145.79952444153935</v>
      </c>
      <c r="AA38" s="50">
        <f>+AA22-AA36</f>
        <v>1096892</v>
      </c>
    </row>
    <row r="39" spans="1:27" ht="12.75">
      <c r="A39" s="27" t="s">
        <v>64</v>
      </c>
      <c r="B39" s="33"/>
      <c r="C39" s="6">
        <v>58809000</v>
      </c>
      <c r="D39" s="6">
        <v>0</v>
      </c>
      <c r="E39" s="7">
        <v>58050000</v>
      </c>
      <c r="F39" s="8">
        <v>58050000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19350000</v>
      </c>
      <c r="Y39" s="8">
        <v>-19350000</v>
      </c>
      <c r="Z39" s="2">
        <v>-100</v>
      </c>
      <c r="AA39" s="6">
        <v>58050000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75994441</v>
      </c>
      <c r="D42" s="59">
        <f>SUM(D38:D41)</f>
        <v>0</v>
      </c>
      <c r="E42" s="60">
        <f t="shared" si="3"/>
        <v>59146892</v>
      </c>
      <c r="F42" s="61">
        <f t="shared" si="3"/>
        <v>59146892</v>
      </c>
      <c r="G42" s="61">
        <f t="shared" si="3"/>
        <v>73050581</v>
      </c>
      <c r="H42" s="61">
        <f t="shared" si="3"/>
        <v>-10085999</v>
      </c>
      <c r="I42" s="61">
        <f t="shared" si="3"/>
        <v>-15496734</v>
      </c>
      <c r="J42" s="61">
        <f t="shared" si="3"/>
        <v>47467848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47467848</v>
      </c>
      <c r="X42" s="61">
        <f t="shared" si="3"/>
        <v>38661611</v>
      </c>
      <c r="Y42" s="61">
        <f t="shared" si="3"/>
        <v>8806237</v>
      </c>
      <c r="Z42" s="62">
        <f>+IF(X42&lt;&gt;0,+(Y42/X42)*100,0)</f>
        <v>22.777729050142273</v>
      </c>
      <c r="AA42" s="59">
        <f>SUM(AA38:AA41)</f>
        <v>59146892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75994441</v>
      </c>
      <c r="D44" s="67">
        <f>+D42-D43</f>
        <v>0</v>
      </c>
      <c r="E44" s="68">
        <f t="shared" si="4"/>
        <v>59146892</v>
      </c>
      <c r="F44" s="69">
        <f t="shared" si="4"/>
        <v>59146892</v>
      </c>
      <c r="G44" s="69">
        <f t="shared" si="4"/>
        <v>73050581</v>
      </c>
      <c r="H44" s="69">
        <f t="shared" si="4"/>
        <v>-10085999</v>
      </c>
      <c r="I44" s="69">
        <f t="shared" si="4"/>
        <v>-15496734</v>
      </c>
      <c r="J44" s="69">
        <f t="shared" si="4"/>
        <v>47467848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47467848</v>
      </c>
      <c r="X44" s="69">
        <f t="shared" si="4"/>
        <v>38661611</v>
      </c>
      <c r="Y44" s="69">
        <f t="shared" si="4"/>
        <v>8806237</v>
      </c>
      <c r="Z44" s="70">
        <f>+IF(X44&lt;&gt;0,+(Y44/X44)*100,0)</f>
        <v>22.777729050142273</v>
      </c>
      <c r="AA44" s="67">
        <f>+AA42-AA43</f>
        <v>59146892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75994441</v>
      </c>
      <c r="D46" s="59">
        <f>SUM(D44:D45)</f>
        <v>0</v>
      </c>
      <c r="E46" s="60">
        <f t="shared" si="5"/>
        <v>59146892</v>
      </c>
      <c r="F46" s="61">
        <f t="shared" si="5"/>
        <v>59146892</v>
      </c>
      <c r="G46" s="61">
        <f t="shared" si="5"/>
        <v>73050581</v>
      </c>
      <c r="H46" s="61">
        <f t="shared" si="5"/>
        <v>-10085999</v>
      </c>
      <c r="I46" s="61">
        <f t="shared" si="5"/>
        <v>-15496734</v>
      </c>
      <c r="J46" s="61">
        <f t="shared" si="5"/>
        <v>47467848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47467848</v>
      </c>
      <c r="X46" s="61">
        <f t="shared" si="5"/>
        <v>38661611</v>
      </c>
      <c r="Y46" s="61">
        <f t="shared" si="5"/>
        <v>8806237</v>
      </c>
      <c r="Z46" s="62">
        <f>+IF(X46&lt;&gt;0,+(Y46/X46)*100,0)</f>
        <v>22.777729050142273</v>
      </c>
      <c r="AA46" s="59">
        <f>SUM(AA44:AA45)</f>
        <v>59146892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75994441</v>
      </c>
      <c r="D48" s="75">
        <f>SUM(D46:D47)</f>
        <v>0</v>
      </c>
      <c r="E48" s="76">
        <f t="shared" si="6"/>
        <v>59146892</v>
      </c>
      <c r="F48" s="77">
        <f t="shared" si="6"/>
        <v>59146892</v>
      </c>
      <c r="G48" s="77">
        <f t="shared" si="6"/>
        <v>73050581</v>
      </c>
      <c r="H48" s="78">
        <f t="shared" si="6"/>
        <v>-10085999</v>
      </c>
      <c r="I48" s="78">
        <f t="shared" si="6"/>
        <v>-15496734</v>
      </c>
      <c r="J48" s="78">
        <f t="shared" si="6"/>
        <v>47467848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47467848</v>
      </c>
      <c r="X48" s="78">
        <f t="shared" si="6"/>
        <v>38661611</v>
      </c>
      <c r="Y48" s="78">
        <f t="shared" si="6"/>
        <v>8806237</v>
      </c>
      <c r="Z48" s="79">
        <f>+IF(X48&lt;&gt;0,+(Y48/X48)*100,0)</f>
        <v>22.777729050142273</v>
      </c>
      <c r="AA48" s="80">
        <f>SUM(AA46:AA47)</f>
        <v>59146892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32018518</v>
      </c>
      <c r="D5" s="6">
        <v>0</v>
      </c>
      <c r="E5" s="7">
        <v>15662648</v>
      </c>
      <c r="F5" s="8">
        <v>15662648</v>
      </c>
      <c r="G5" s="8">
        <v>31807392</v>
      </c>
      <c r="H5" s="8">
        <v>0</v>
      </c>
      <c r="I5" s="8">
        <v>0</v>
      </c>
      <c r="J5" s="8">
        <v>31807392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31807392</v>
      </c>
      <c r="X5" s="8">
        <v>15662648</v>
      </c>
      <c r="Y5" s="8">
        <v>16144744</v>
      </c>
      <c r="Z5" s="2">
        <v>103.08</v>
      </c>
      <c r="AA5" s="6">
        <v>15662648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1157511</v>
      </c>
      <c r="D10" s="6">
        <v>0</v>
      </c>
      <c r="E10" s="7">
        <v>1220294</v>
      </c>
      <c r="F10" s="30">
        <v>1220294</v>
      </c>
      <c r="G10" s="30">
        <v>106090</v>
      </c>
      <c r="H10" s="30">
        <v>100277</v>
      </c>
      <c r="I10" s="30">
        <v>106844</v>
      </c>
      <c r="J10" s="30">
        <v>313211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313211</v>
      </c>
      <c r="X10" s="30">
        <v>305073</v>
      </c>
      <c r="Y10" s="30">
        <v>8138</v>
      </c>
      <c r="Z10" s="31">
        <v>2.67</v>
      </c>
      <c r="AA10" s="32">
        <v>1220294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45293</v>
      </c>
      <c r="D12" s="6">
        <v>0</v>
      </c>
      <c r="E12" s="7">
        <v>45892</v>
      </c>
      <c r="F12" s="8">
        <v>45892</v>
      </c>
      <c r="G12" s="8">
        <v>2794</v>
      </c>
      <c r="H12" s="8">
        <v>5173</v>
      </c>
      <c r="I12" s="8">
        <v>3832</v>
      </c>
      <c r="J12" s="8">
        <v>11799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11799</v>
      </c>
      <c r="X12" s="8">
        <v>10555</v>
      </c>
      <c r="Y12" s="8">
        <v>1244</v>
      </c>
      <c r="Z12" s="2">
        <v>11.79</v>
      </c>
      <c r="AA12" s="6">
        <v>45892</v>
      </c>
    </row>
    <row r="13" spans="1:27" ht="12.75">
      <c r="A13" s="27" t="s">
        <v>40</v>
      </c>
      <c r="B13" s="33"/>
      <c r="C13" s="6">
        <v>3559343</v>
      </c>
      <c r="D13" s="6">
        <v>0</v>
      </c>
      <c r="E13" s="7">
        <v>3564098</v>
      </c>
      <c r="F13" s="8">
        <v>3564098</v>
      </c>
      <c r="G13" s="8">
        <v>371966</v>
      </c>
      <c r="H13" s="8">
        <v>381070</v>
      </c>
      <c r="I13" s="8">
        <v>301407</v>
      </c>
      <c r="J13" s="8">
        <v>1054443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1054443</v>
      </c>
      <c r="X13" s="8">
        <v>819743</v>
      </c>
      <c r="Y13" s="8">
        <v>234700</v>
      </c>
      <c r="Z13" s="2">
        <v>28.63</v>
      </c>
      <c r="AA13" s="6">
        <v>3564098</v>
      </c>
    </row>
    <row r="14" spans="1:27" ht="12.75">
      <c r="A14" s="27" t="s">
        <v>41</v>
      </c>
      <c r="B14" s="33"/>
      <c r="C14" s="6">
        <v>837690</v>
      </c>
      <c r="D14" s="6">
        <v>0</v>
      </c>
      <c r="E14" s="7">
        <v>216306</v>
      </c>
      <c r="F14" s="8">
        <v>216306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54078</v>
      </c>
      <c r="Y14" s="8">
        <v>-54078</v>
      </c>
      <c r="Z14" s="2">
        <v>-100</v>
      </c>
      <c r="AA14" s="6">
        <v>216306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476921</v>
      </c>
      <c r="D16" s="6">
        <v>0</v>
      </c>
      <c r="E16" s="7">
        <v>67198</v>
      </c>
      <c r="F16" s="8">
        <v>67198</v>
      </c>
      <c r="G16" s="8">
        <v>3350</v>
      </c>
      <c r="H16" s="8">
        <v>8000</v>
      </c>
      <c r="I16" s="8">
        <v>2350</v>
      </c>
      <c r="J16" s="8">
        <v>13700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13700</v>
      </c>
      <c r="X16" s="8">
        <v>15456</v>
      </c>
      <c r="Y16" s="8">
        <v>-1756</v>
      </c>
      <c r="Z16" s="2">
        <v>-11.36</v>
      </c>
      <c r="AA16" s="6">
        <v>67198</v>
      </c>
    </row>
    <row r="17" spans="1:27" ht="12.75">
      <c r="A17" s="27" t="s">
        <v>44</v>
      </c>
      <c r="B17" s="33"/>
      <c r="C17" s="6">
        <v>1591510</v>
      </c>
      <c r="D17" s="6">
        <v>0</v>
      </c>
      <c r="E17" s="7">
        <v>1515607</v>
      </c>
      <c r="F17" s="8">
        <v>1515607</v>
      </c>
      <c r="G17" s="8">
        <v>142018</v>
      </c>
      <c r="H17" s="8">
        <v>134605</v>
      </c>
      <c r="I17" s="8">
        <v>148574</v>
      </c>
      <c r="J17" s="8">
        <v>425197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425197</v>
      </c>
      <c r="X17" s="8">
        <v>348274</v>
      </c>
      <c r="Y17" s="8">
        <v>76923</v>
      </c>
      <c r="Z17" s="2">
        <v>22.09</v>
      </c>
      <c r="AA17" s="6">
        <v>1515607</v>
      </c>
    </row>
    <row r="18" spans="1:27" ht="12.75">
      <c r="A18" s="29" t="s">
        <v>45</v>
      </c>
      <c r="B18" s="28"/>
      <c r="C18" s="6">
        <v>853904</v>
      </c>
      <c r="D18" s="6">
        <v>0</v>
      </c>
      <c r="E18" s="7">
        <v>825599</v>
      </c>
      <c r="F18" s="8">
        <v>825599</v>
      </c>
      <c r="G18" s="8">
        <v>92309</v>
      </c>
      <c r="H18" s="8">
        <v>75987</v>
      </c>
      <c r="I18" s="8">
        <v>75458</v>
      </c>
      <c r="J18" s="8">
        <v>243754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243754</v>
      </c>
      <c r="X18" s="8">
        <v>189888</v>
      </c>
      <c r="Y18" s="8">
        <v>53866</v>
      </c>
      <c r="Z18" s="2">
        <v>28.37</v>
      </c>
      <c r="AA18" s="6">
        <v>825599</v>
      </c>
    </row>
    <row r="19" spans="1:27" ht="12.75">
      <c r="A19" s="27" t="s">
        <v>46</v>
      </c>
      <c r="B19" s="33"/>
      <c r="C19" s="6">
        <v>181888240</v>
      </c>
      <c r="D19" s="6">
        <v>0</v>
      </c>
      <c r="E19" s="7">
        <v>172236876</v>
      </c>
      <c r="F19" s="8">
        <v>172236876</v>
      </c>
      <c r="G19" s="8">
        <v>64718533</v>
      </c>
      <c r="H19" s="8">
        <v>0</v>
      </c>
      <c r="I19" s="8">
        <v>3930166</v>
      </c>
      <c r="J19" s="8">
        <v>68648699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68648699</v>
      </c>
      <c r="X19" s="8">
        <v>81481339</v>
      </c>
      <c r="Y19" s="8">
        <v>-12832640</v>
      </c>
      <c r="Z19" s="2">
        <v>-15.75</v>
      </c>
      <c r="AA19" s="6">
        <v>172236876</v>
      </c>
    </row>
    <row r="20" spans="1:27" ht="12.75">
      <c r="A20" s="27" t="s">
        <v>47</v>
      </c>
      <c r="B20" s="33"/>
      <c r="C20" s="6">
        <v>1177374</v>
      </c>
      <c r="D20" s="6">
        <v>0</v>
      </c>
      <c r="E20" s="7">
        <v>15034831</v>
      </c>
      <c r="F20" s="30">
        <v>15034831</v>
      </c>
      <c r="G20" s="30">
        <v>51372</v>
      </c>
      <c r="H20" s="30">
        <v>1090686</v>
      </c>
      <c r="I20" s="30">
        <v>222627</v>
      </c>
      <c r="J20" s="30">
        <v>1364685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1364685</v>
      </c>
      <c r="X20" s="30">
        <v>10677058</v>
      </c>
      <c r="Y20" s="30">
        <v>-9312373</v>
      </c>
      <c r="Z20" s="31">
        <v>-87.22</v>
      </c>
      <c r="AA20" s="32">
        <v>15034831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223606304</v>
      </c>
      <c r="D22" s="37">
        <f>SUM(D5:D21)</f>
        <v>0</v>
      </c>
      <c r="E22" s="38">
        <f t="shared" si="0"/>
        <v>210389349</v>
      </c>
      <c r="F22" s="39">
        <f t="shared" si="0"/>
        <v>210389349</v>
      </c>
      <c r="G22" s="39">
        <f t="shared" si="0"/>
        <v>97295824</v>
      </c>
      <c r="H22" s="39">
        <f t="shared" si="0"/>
        <v>1795798</v>
      </c>
      <c r="I22" s="39">
        <f t="shared" si="0"/>
        <v>4791258</v>
      </c>
      <c r="J22" s="39">
        <f t="shared" si="0"/>
        <v>103882880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103882880</v>
      </c>
      <c r="X22" s="39">
        <f t="shared" si="0"/>
        <v>109564112</v>
      </c>
      <c r="Y22" s="39">
        <f t="shared" si="0"/>
        <v>-5681232</v>
      </c>
      <c r="Z22" s="40">
        <f>+IF(X22&lt;&gt;0,+(Y22/X22)*100,0)</f>
        <v>-5.1853037425247415</v>
      </c>
      <c r="AA22" s="37">
        <f>SUM(AA5:AA21)</f>
        <v>210389349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76013504</v>
      </c>
      <c r="D25" s="6">
        <v>0</v>
      </c>
      <c r="E25" s="7">
        <v>87165001</v>
      </c>
      <c r="F25" s="8">
        <v>87165001</v>
      </c>
      <c r="G25" s="8">
        <v>6278503</v>
      </c>
      <c r="H25" s="8">
        <v>6163017</v>
      </c>
      <c r="I25" s="8">
        <v>6359325</v>
      </c>
      <c r="J25" s="8">
        <v>18800845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18800845</v>
      </c>
      <c r="X25" s="8">
        <v>22066827</v>
      </c>
      <c r="Y25" s="8">
        <v>-3265982</v>
      </c>
      <c r="Z25" s="2">
        <v>-14.8</v>
      </c>
      <c r="AA25" s="6">
        <v>87165001</v>
      </c>
    </row>
    <row r="26" spans="1:27" ht="12.75">
      <c r="A26" s="29" t="s">
        <v>52</v>
      </c>
      <c r="B26" s="28"/>
      <c r="C26" s="6">
        <v>16670098</v>
      </c>
      <c r="D26" s="6">
        <v>0</v>
      </c>
      <c r="E26" s="7">
        <v>17292705</v>
      </c>
      <c r="F26" s="8">
        <v>17292705</v>
      </c>
      <c r="G26" s="8">
        <v>1068615</v>
      </c>
      <c r="H26" s="8">
        <v>365834</v>
      </c>
      <c r="I26" s="8">
        <v>1316155</v>
      </c>
      <c r="J26" s="8">
        <v>2750604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2750604</v>
      </c>
      <c r="X26" s="8">
        <v>4323177</v>
      </c>
      <c r="Y26" s="8">
        <v>-1572573</v>
      </c>
      <c r="Z26" s="2">
        <v>-36.38</v>
      </c>
      <c r="AA26" s="6">
        <v>17292705</v>
      </c>
    </row>
    <row r="27" spans="1:27" ht="12.75">
      <c r="A27" s="29" t="s">
        <v>53</v>
      </c>
      <c r="B27" s="28"/>
      <c r="C27" s="6">
        <v>12393000</v>
      </c>
      <c r="D27" s="6">
        <v>0</v>
      </c>
      <c r="E27" s="7">
        <v>19876150</v>
      </c>
      <c r="F27" s="8">
        <v>19876150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19876150</v>
      </c>
    </row>
    <row r="28" spans="1:27" ht="12.75">
      <c r="A28" s="29" t="s">
        <v>54</v>
      </c>
      <c r="B28" s="28"/>
      <c r="C28" s="6">
        <v>97690900</v>
      </c>
      <c r="D28" s="6">
        <v>0</v>
      </c>
      <c r="E28" s="7">
        <v>14708195</v>
      </c>
      <c r="F28" s="8">
        <v>14708195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1069674</v>
      </c>
      <c r="Y28" s="8">
        <v>-1069674</v>
      </c>
      <c r="Z28" s="2">
        <v>-100</v>
      </c>
      <c r="AA28" s="6">
        <v>14708195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21610143</v>
      </c>
      <c r="D32" s="6">
        <v>0</v>
      </c>
      <c r="E32" s="7">
        <v>21188830</v>
      </c>
      <c r="F32" s="8">
        <v>21188830</v>
      </c>
      <c r="G32" s="8">
        <v>373564</v>
      </c>
      <c r="H32" s="8">
        <v>726570</v>
      </c>
      <c r="I32" s="8">
        <v>3562814</v>
      </c>
      <c r="J32" s="8">
        <v>4662948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4662948</v>
      </c>
      <c r="X32" s="8">
        <v>4467646</v>
      </c>
      <c r="Y32" s="8">
        <v>195302</v>
      </c>
      <c r="Z32" s="2">
        <v>4.37</v>
      </c>
      <c r="AA32" s="6">
        <v>21188830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4232842</v>
      </c>
      <c r="F33" s="8">
        <v>4232842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4232842</v>
      </c>
    </row>
    <row r="34" spans="1:27" ht="12.75">
      <c r="A34" s="29" t="s">
        <v>60</v>
      </c>
      <c r="B34" s="28"/>
      <c r="C34" s="6">
        <v>59951752</v>
      </c>
      <c r="D34" s="6">
        <v>0</v>
      </c>
      <c r="E34" s="7">
        <v>69950902</v>
      </c>
      <c r="F34" s="8">
        <v>69950902</v>
      </c>
      <c r="G34" s="8">
        <v>4928859</v>
      </c>
      <c r="H34" s="8">
        <v>2978144</v>
      </c>
      <c r="I34" s="8">
        <v>5803074</v>
      </c>
      <c r="J34" s="8">
        <v>13710077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13710077</v>
      </c>
      <c r="X34" s="8">
        <v>26791773</v>
      </c>
      <c r="Y34" s="8">
        <v>-13081696</v>
      </c>
      <c r="Z34" s="2">
        <v>-48.83</v>
      </c>
      <c r="AA34" s="6">
        <v>69950902</v>
      </c>
    </row>
    <row r="35" spans="1:27" ht="12.75">
      <c r="A35" s="27" t="s">
        <v>61</v>
      </c>
      <c r="B35" s="33"/>
      <c r="C35" s="6">
        <v>396424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284725821</v>
      </c>
      <c r="D36" s="37">
        <f>SUM(D25:D35)</f>
        <v>0</v>
      </c>
      <c r="E36" s="38">
        <f t="shared" si="1"/>
        <v>234414625</v>
      </c>
      <c r="F36" s="39">
        <f t="shared" si="1"/>
        <v>234414625</v>
      </c>
      <c r="G36" s="39">
        <f t="shared" si="1"/>
        <v>12649541</v>
      </c>
      <c r="H36" s="39">
        <f t="shared" si="1"/>
        <v>10233565</v>
      </c>
      <c r="I36" s="39">
        <f t="shared" si="1"/>
        <v>17041368</v>
      </c>
      <c r="J36" s="39">
        <f t="shared" si="1"/>
        <v>39924474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39924474</v>
      </c>
      <c r="X36" s="39">
        <f t="shared" si="1"/>
        <v>58719097</v>
      </c>
      <c r="Y36" s="39">
        <f t="shared" si="1"/>
        <v>-18794623</v>
      </c>
      <c r="Z36" s="40">
        <f>+IF(X36&lt;&gt;0,+(Y36/X36)*100,0)</f>
        <v>-32.00768397375048</v>
      </c>
      <c r="AA36" s="37">
        <f>SUM(AA25:AA35)</f>
        <v>234414625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-61119517</v>
      </c>
      <c r="D38" s="50">
        <f>+D22-D36</f>
        <v>0</v>
      </c>
      <c r="E38" s="51">
        <f t="shared" si="2"/>
        <v>-24025276</v>
      </c>
      <c r="F38" s="52">
        <f t="shared" si="2"/>
        <v>-24025276</v>
      </c>
      <c r="G38" s="52">
        <f t="shared" si="2"/>
        <v>84646283</v>
      </c>
      <c r="H38" s="52">
        <f t="shared" si="2"/>
        <v>-8437767</v>
      </c>
      <c r="I38" s="52">
        <f t="shared" si="2"/>
        <v>-12250110</v>
      </c>
      <c r="J38" s="52">
        <f t="shared" si="2"/>
        <v>63958406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63958406</v>
      </c>
      <c r="X38" s="52">
        <f>IF(F22=F36,0,X22-X36)</f>
        <v>50845015</v>
      </c>
      <c r="Y38" s="52">
        <f t="shared" si="2"/>
        <v>13113391</v>
      </c>
      <c r="Z38" s="53">
        <f>+IF(X38&lt;&gt;0,+(Y38/X38)*100,0)</f>
        <v>25.79090791889824</v>
      </c>
      <c r="AA38" s="50">
        <f>+AA22-AA36</f>
        <v>-24025276</v>
      </c>
    </row>
    <row r="39" spans="1:27" ht="12.75">
      <c r="A39" s="27" t="s">
        <v>64</v>
      </c>
      <c r="B39" s="33"/>
      <c r="C39" s="6">
        <v>38278109</v>
      </c>
      <c r="D39" s="6">
        <v>0</v>
      </c>
      <c r="E39" s="7">
        <v>40828221</v>
      </c>
      <c r="F39" s="8">
        <v>40828221</v>
      </c>
      <c r="G39" s="8">
        <v>3436636</v>
      </c>
      <c r="H39" s="8">
        <v>0</v>
      </c>
      <c r="I39" s="8">
        <v>5908126</v>
      </c>
      <c r="J39" s="8">
        <v>9344762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9344762</v>
      </c>
      <c r="X39" s="8">
        <v>24142834</v>
      </c>
      <c r="Y39" s="8">
        <v>-14798072</v>
      </c>
      <c r="Z39" s="2">
        <v>-61.29</v>
      </c>
      <c r="AA39" s="6">
        <v>40828221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-22841408</v>
      </c>
      <c r="D42" s="59">
        <f>SUM(D38:D41)</f>
        <v>0</v>
      </c>
      <c r="E42" s="60">
        <f t="shared" si="3"/>
        <v>16802945</v>
      </c>
      <c r="F42" s="61">
        <f t="shared" si="3"/>
        <v>16802945</v>
      </c>
      <c r="G42" s="61">
        <f t="shared" si="3"/>
        <v>88082919</v>
      </c>
      <c r="H42" s="61">
        <f t="shared" si="3"/>
        <v>-8437767</v>
      </c>
      <c r="I42" s="61">
        <f t="shared" si="3"/>
        <v>-6341984</v>
      </c>
      <c r="J42" s="61">
        <f t="shared" si="3"/>
        <v>73303168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73303168</v>
      </c>
      <c r="X42" s="61">
        <f t="shared" si="3"/>
        <v>74987849</v>
      </c>
      <c r="Y42" s="61">
        <f t="shared" si="3"/>
        <v>-1684681</v>
      </c>
      <c r="Z42" s="62">
        <f>+IF(X42&lt;&gt;0,+(Y42/X42)*100,0)</f>
        <v>-2.2466053133488333</v>
      </c>
      <c r="AA42" s="59">
        <f>SUM(AA38:AA41)</f>
        <v>16802945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-22841408</v>
      </c>
      <c r="D44" s="67">
        <f>+D42-D43</f>
        <v>0</v>
      </c>
      <c r="E44" s="68">
        <f t="shared" si="4"/>
        <v>16802945</v>
      </c>
      <c r="F44" s="69">
        <f t="shared" si="4"/>
        <v>16802945</v>
      </c>
      <c r="G44" s="69">
        <f t="shared" si="4"/>
        <v>88082919</v>
      </c>
      <c r="H44" s="69">
        <f t="shared" si="4"/>
        <v>-8437767</v>
      </c>
      <c r="I44" s="69">
        <f t="shared" si="4"/>
        <v>-6341984</v>
      </c>
      <c r="J44" s="69">
        <f t="shared" si="4"/>
        <v>73303168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73303168</v>
      </c>
      <c r="X44" s="69">
        <f t="shared" si="4"/>
        <v>74987849</v>
      </c>
      <c r="Y44" s="69">
        <f t="shared" si="4"/>
        <v>-1684681</v>
      </c>
      <c r="Z44" s="70">
        <f>+IF(X44&lt;&gt;0,+(Y44/X44)*100,0)</f>
        <v>-2.2466053133488333</v>
      </c>
      <c r="AA44" s="67">
        <f>+AA42-AA43</f>
        <v>16802945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-22841408</v>
      </c>
      <c r="D46" s="59">
        <f>SUM(D44:D45)</f>
        <v>0</v>
      </c>
      <c r="E46" s="60">
        <f t="shared" si="5"/>
        <v>16802945</v>
      </c>
      <c r="F46" s="61">
        <f t="shared" si="5"/>
        <v>16802945</v>
      </c>
      <c r="G46" s="61">
        <f t="shared" si="5"/>
        <v>88082919</v>
      </c>
      <c r="H46" s="61">
        <f t="shared" si="5"/>
        <v>-8437767</v>
      </c>
      <c r="I46" s="61">
        <f t="shared" si="5"/>
        <v>-6341984</v>
      </c>
      <c r="J46" s="61">
        <f t="shared" si="5"/>
        <v>73303168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73303168</v>
      </c>
      <c r="X46" s="61">
        <f t="shared" si="5"/>
        <v>74987849</v>
      </c>
      <c r="Y46" s="61">
        <f t="shared" si="5"/>
        <v>-1684681</v>
      </c>
      <c r="Z46" s="62">
        <f>+IF(X46&lt;&gt;0,+(Y46/X46)*100,0)</f>
        <v>-2.2466053133488333</v>
      </c>
      <c r="AA46" s="59">
        <f>SUM(AA44:AA45)</f>
        <v>16802945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-22841408</v>
      </c>
      <c r="D48" s="75">
        <f>SUM(D46:D47)</f>
        <v>0</v>
      </c>
      <c r="E48" s="76">
        <f t="shared" si="6"/>
        <v>16802945</v>
      </c>
      <c r="F48" s="77">
        <f t="shared" si="6"/>
        <v>16802945</v>
      </c>
      <c r="G48" s="77">
        <f t="shared" si="6"/>
        <v>88082919</v>
      </c>
      <c r="H48" s="78">
        <f t="shared" si="6"/>
        <v>-8437767</v>
      </c>
      <c r="I48" s="78">
        <f t="shared" si="6"/>
        <v>-6341984</v>
      </c>
      <c r="J48" s="78">
        <f t="shared" si="6"/>
        <v>73303168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73303168</v>
      </c>
      <c r="X48" s="78">
        <f t="shared" si="6"/>
        <v>74987849</v>
      </c>
      <c r="Y48" s="78">
        <f t="shared" si="6"/>
        <v>-1684681</v>
      </c>
      <c r="Z48" s="79">
        <f>+IF(X48&lt;&gt;0,+(Y48/X48)*100,0)</f>
        <v>-2.2466053133488333</v>
      </c>
      <c r="AA48" s="80">
        <f>SUM(AA46:AA47)</f>
        <v>16802945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180579393</v>
      </c>
      <c r="D5" s="6">
        <v>0</v>
      </c>
      <c r="E5" s="7">
        <v>202177486</v>
      </c>
      <c r="F5" s="8">
        <v>202177486</v>
      </c>
      <c r="G5" s="8">
        <v>186224901</v>
      </c>
      <c r="H5" s="8">
        <v>-433014</v>
      </c>
      <c r="I5" s="8">
        <v>-114778</v>
      </c>
      <c r="J5" s="8">
        <v>185677109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185677109</v>
      </c>
      <c r="X5" s="8">
        <v>202177000</v>
      </c>
      <c r="Y5" s="8">
        <v>-16499891</v>
      </c>
      <c r="Z5" s="2">
        <v>-8.16</v>
      </c>
      <c r="AA5" s="6">
        <v>202177486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281197609</v>
      </c>
      <c r="D7" s="6">
        <v>0</v>
      </c>
      <c r="E7" s="7">
        <v>310447000</v>
      </c>
      <c r="F7" s="8">
        <v>310447000</v>
      </c>
      <c r="G7" s="8">
        <v>27440454</v>
      </c>
      <c r="H7" s="8">
        <v>28405977</v>
      </c>
      <c r="I7" s="8">
        <v>29943844</v>
      </c>
      <c r="J7" s="8">
        <v>85790275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85790275</v>
      </c>
      <c r="X7" s="8">
        <v>80125532</v>
      </c>
      <c r="Y7" s="8">
        <v>5664743</v>
      </c>
      <c r="Z7" s="2">
        <v>7.07</v>
      </c>
      <c r="AA7" s="6">
        <v>310447000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34933957</v>
      </c>
      <c r="D10" s="6">
        <v>0</v>
      </c>
      <c r="E10" s="7">
        <v>38789000</v>
      </c>
      <c r="F10" s="30">
        <v>38789000</v>
      </c>
      <c r="G10" s="30">
        <v>32040304</v>
      </c>
      <c r="H10" s="30">
        <v>283687</v>
      </c>
      <c r="I10" s="30">
        <v>283166</v>
      </c>
      <c r="J10" s="30">
        <v>32607157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32607157</v>
      </c>
      <c r="X10" s="30">
        <v>33423282</v>
      </c>
      <c r="Y10" s="30">
        <v>-816125</v>
      </c>
      <c r="Z10" s="31">
        <v>-2.44</v>
      </c>
      <c r="AA10" s="32">
        <v>38789000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6500052</v>
      </c>
      <c r="F11" s="8">
        <v>6500052</v>
      </c>
      <c r="G11" s="8">
        <v>3588764</v>
      </c>
      <c r="H11" s="8">
        <v>22908</v>
      </c>
      <c r="I11" s="8">
        <v>18815</v>
      </c>
      <c r="J11" s="8">
        <v>3630487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3630487</v>
      </c>
      <c r="X11" s="8">
        <v>4134592</v>
      </c>
      <c r="Y11" s="8">
        <v>-504105</v>
      </c>
      <c r="Z11" s="2">
        <v>-12.19</v>
      </c>
      <c r="AA11" s="6">
        <v>6500052</v>
      </c>
    </row>
    <row r="12" spans="1:27" ht="12.75">
      <c r="A12" s="29" t="s">
        <v>39</v>
      </c>
      <c r="B12" s="33"/>
      <c r="C12" s="6">
        <v>15193297</v>
      </c>
      <c r="D12" s="6">
        <v>0</v>
      </c>
      <c r="E12" s="7">
        <v>18155696</v>
      </c>
      <c r="F12" s="8">
        <v>18155696</v>
      </c>
      <c r="G12" s="8">
        <v>1294779</v>
      </c>
      <c r="H12" s="8">
        <v>1267886</v>
      </c>
      <c r="I12" s="8">
        <v>1404210</v>
      </c>
      <c r="J12" s="8">
        <v>3966875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3966875</v>
      </c>
      <c r="X12" s="8">
        <v>4523250</v>
      </c>
      <c r="Y12" s="8">
        <v>-556375</v>
      </c>
      <c r="Z12" s="2">
        <v>-12.3</v>
      </c>
      <c r="AA12" s="6">
        <v>18155696</v>
      </c>
    </row>
    <row r="13" spans="1:27" ht="12.75">
      <c r="A13" s="27" t="s">
        <v>40</v>
      </c>
      <c r="B13" s="33"/>
      <c r="C13" s="6">
        <v>3340930</v>
      </c>
      <c r="D13" s="6">
        <v>0</v>
      </c>
      <c r="E13" s="7">
        <v>4738000</v>
      </c>
      <c r="F13" s="8">
        <v>4738000</v>
      </c>
      <c r="G13" s="8">
        <v>91224</v>
      </c>
      <c r="H13" s="8">
        <v>185109</v>
      </c>
      <c r="I13" s="8">
        <v>148937</v>
      </c>
      <c r="J13" s="8">
        <v>425270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425270</v>
      </c>
      <c r="X13" s="8">
        <v>1177749</v>
      </c>
      <c r="Y13" s="8">
        <v>-752479</v>
      </c>
      <c r="Z13" s="2">
        <v>-63.89</v>
      </c>
      <c r="AA13" s="6">
        <v>4738000</v>
      </c>
    </row>
    <row r="14" spans="1:27" ht="12.75">
      <c r="A14" s="27" t="s">
        <v>41</v>
      </c>
      <c r="B14" s="33"/>
      <c r="C14" s="6">
        <v>32000110</v>
      </c>
      <c r="D14" s="6">
        <v>0</v>
      </c>
      <c r="E14" s="7">
        <v>30271493</v>
      </c>
      <c r="F14" s="8">
        <v>30271493</v>
      </c>
      <c r="G14" s="8">
        <v>2438330</v>
      </c>
      <c r="H14" s="8">
        <v>2782273</v>
      </c>
      <c r="I14" s="8">
        <v>3523057</v>
      </c>
      <c r="J14" s="8">
        <v>8743660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8743660</v>
      </c>
      <c r="X14" s="8">
        <v>6119120</v>
      </c>
      <c r="Y14" s="8">
        <v>2624540</v>
      </c>
      <c r="Z14" s="2">
        <v>42.89</v>
      </c>
      <c r="AA14" s="6">
        <v>30271493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1025516</v>
      </c>
      <c r="D16" s="6">
        <v>0</v>
      </c>
      <c r="E16" s="7">
        <v>2528095</v>
      </c>
      <c r="F16" s="8">
        <v>2528095</v>
      </c>
      <c r="G16" s="8">
        <v>21510</v>
      </c>
      <c r="H16" s="8">
        <v>28942</v>
      </c>
      <c r="I16" s="8">
        <v>222802</v>
      </c>
      <c r="J16" s="8">
        <v>273254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273254</v>
      </c>
      <c r="X16" s="8">
        <v>632001</v>
      </c>
      <c r="Y16" s="8">
        <v>-358747</v>
      </c>
      <c r="Z16" s="2">
        <v>-56.76</v>
      </c>
      <c r="AA16" s="6">
        <v>2528095</v>
      </c>
    </row>
    <row r="17" spans="1:27" ht="12.75">
      <c r="A17" s="27" t="s">
        <v>44</v>
      </c>
      <c r="B17" s="33"/>
      <c r="C17" s="6">
        <v>13979591</v>
      </c>
      <c r="D17" s="6">
        <v>0</v>
      </c>
      <c r="E17" s="7">
        <v>16136471</v>
      </c>
      <c r="F17" s="8">
        <v>16136471</v>
      </c>
      <c r="G17" s="8">
        <v>1384218</v>
      </c>
      <c r="H17" s="8">
        <v>1204998</v>
      </c>
      <c r="I17" s="8">
        <v>1340093</v>
      </c>
      <c r="J17" s="8">
        <v>3929309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3929309</v>
      </c>
      <c r="X17" s="8">
        <v>4011501</v>
      </c>
      <c r="Y17" s="8">
        <v>-82192</v>
      </c>
      <c r="Z17" s="2">
        <v>-2.05</v>
      </c>
      <c r="AA17" s="6">
        <v>16136471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264689176</v>
      </c>
      <c r="D19" s="6">
        <v>0</v>
      </c>
      <c r="E19" s="7">
        <v>279125643</v>
      </c>
      <c r="F19" s="8">
        <v>279125643</v>
      </c>
      <c r="G19" s="8">
        <v>103967693</v>
      </c>
      <c r="H19" s="8">
        <v>2852432</v>
      </c>
      <c r="I19" s="8">
        <v>1229344</v>
      </c>
      <c r="J19" s="8">
        <v>108049469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108049469</v>
      </c>
      <c r="X19" s="8">
        <v>146654000</v>
      </c>
      <c r="Y19" s="8">
        <v>-38604531</v>
      </c>
      <c r="Z19" s="2">
        <v>-26.32</v>
      </c>
      <c r="AA19" s="6">
        <v>279125643</v>
      </c>
    </row>
    <row r="20" spans="1:27" ht="12.75">
      <c r="A20" s="27" t="s">
        <v>47</v>
      </c>
      <c r="B20" s="33"/>
      <c r="C20" s="6">
        <v>127934109</v>
      </c>
      <c r="D20" s="6">
        <v>0</v>
      </c>
      <c r="E20" s="7">
        <v>6033002</v>
      </c>
      <c r="F20" s="30">
        <v>6033002</v>
      </c>
      <c r="G20" s="30">
        <v>649795</v>
      </c>
      <c r="H20" s="30">
        <v>407728</v>
      </c>
      <c r="I20" s="30">
        <v>279443</v>
      </c>
      <c r="J20" s="30">
        <v>1336966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1336966</v>
      </c>
      <c r="X20" s="30">
        <v>1503999</v>
      </c>
      <c r="Y20" s="30">
        <v>-167033</v>
      </c>
      <c r="Z20" s="31">
        <v>-11.11</v>
      </c>
      <c r="AA20" s="32">
        <v>6033002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1336493</v>
      </c>
      <c r="F21" s="8">
        <v>1336493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1336493</v>
      </c>
    </row>
    <row r="22" spans="1:27" ht="24.75" customHeight="1">
      <c r="A22" s="35" t="s">
        <v>49</v>
      </c>
      <c r="B22" s="36"/>
      <c r="C22" s="37">
        <f aca="true" t="shared" si="0" ref="C22:Y22">SUM(C5:C21)</f>
        <v>954873688</v>
      </c>
      <c r="D22" s="37">
        <f>SUM(D5:D21)</f>
        <v>0</v>
      </c>
      <c r="E22" s="38">
        <f t="shared" si="0"/>
        <v>916238431</v>
      </c>
      <c r="F22" s="39">
        <f t="shared" si="0"/>
        <v>916238431</v>
      </c>
      <c r="G22" s="39">
        <f t="shared" si="0"/>
        <v>359141972</v>
      </c>
      <c r="H22" s="39">
        <f t="shared" si="0"/>
        <v>37008926</v>
      </c>
      <c r="I22" s="39">
        <f t="shared" si="0"/>
        <v>38278933</v>
      </c>
      <c r="J22" s="39">
        <f t="shared" si="0"/>
        <v>434429831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434429831</v>
      </c>
      <c r="X22" s="39">
        <f t="shared" si="0"/>
        <v>484482026</v>
      </c>
      <c r="Y22" s="39">
        <f t="shared" si="0"/>
        <v>-50052195</v>
      </c>
      <c r="Z22" s="40">
        <f>+IF(X22&lt;&gt;0,+(Y22/X22)*100,0)</f>
        <v>-10.331073665052747</v>
      </c>
      <c r="AA22" s="37">
        <f>SUM(AA5:AA21)</f>
        <v>916238431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328907203</v>
      </c>
      <c r="D25" s="6">
        <v>0</v>
      </c>
      <c r="E25" s="7">
        <v>382481159</v>
      </c>
      <c r="F25" s="8">
        <v>382481159</v>
      </c>
      <c r="G25" s="8">
        <v>30402662</v>
      </c>
      <c r="H25" s="8">
        <v>28854927</v>
      </c>
      <c r="I25" s="8">
        <v>29356260</v>
      </c>
      <c r="J25" s="8">
        <v>88613849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88613849</v>
      </c>
      <c r="X25" s="8">
        <v>95620251</v>
      </c>
      <c r="Y25" s="8">
        <v>-7006402</v>
      </c>
      <c r="Z25" s="2">
        <v>-7.33</v>
      </c>
      <c r="AA25" s="6">
        <v>382481159</v>
      </c>
    </row>
    <row r="26" spans="1:27" ht="12.75">
      <c r="A26" s="29" t="s">
        <v>52</v>
      </c>
      <c r="B26" s="28"/>
      <c r="C26" s="6">
        <v>22687263</v>
      </c>
      <c r="D26" s="6">
        <v>0</v>
      </c>
      <c r="E26" s="7">
        <v>24890466</v>
      </c>
      <c r="F26" s="8">
        <v>24890466</v>
      </c>
      <c r="G26" s="8">
        <v>1827465</v>
      </c>
      <c r="H26" s="8">
        <v>1895263</v>
      </c>
      <c r="I26" s="8">
        <v>1863182</v>
      </c>
      <c r="J26" s="8">
        <v>5585910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5585910</v>
      </c>
      <c r="X26" s="8">
        <v>4200000</v>
      </c>
      <c r="Y26" s="8">
        <v>1385910</v>
      </c>
      <c r="Z26" s="2">
        <v>33</v>
      </c>
      <c r="AA26" s="6">
        <v>24890466</v>
      </c>
    </row>
    <row r="27" spans="1:27" ht="12.75">
      <c r="A27" s="29" t="s">
        <v>53</v>
      </c>
      <c r="B27" s="28"/>
      <c r="C27" s="6">
        <v>62068327</v>
      </c>
      <c r="D27" s="6">
        <v>0</v>
      </c>
      <c r="E27" s="7">
        <v>28053000</v>
      </c>
      <c r="F27" s="8">
        <v>28053000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28053000</v>
      </c>
    </row>
    <row r="28" spans="1:27" ht="12.75">
      <c r="A28" s="29" t="s">
        <v>54</v>
      </c>
      <c r="B28" s="28"/>
      <c r="C28" s="6">
        <v>170114157</v>
      </c>
      <c r="D28" s="6">
        <v>0</v>
      </c>
      <c r="E28" s="7">
        <v>241339479</v>
      </c>
      <c r="F28" s="8">
        <v>241339479</v>
      </c>
      <c r="G28" s="8">
        <v>12602985</v>
      </c>
      <c r="H28" s="8">
        <v>14946483</v>
      </c>
      <c r="I28" s="8">
        <v>0</v>
      </c>
      <c r="J28" s="8">
        <v>27549468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27549468</v>
      </c>
      <c r="X28" s="8">
        <v>58565127</v>
      </c>
      <c r="Y28" s="8">
        <v>-31015659</v>
      </c>
      <c r="Z28" s="2">
        <v>-52.96</v>
      </c>
      <c r="AA28" s="6">
        <v>241339479</v>
      </c>
    </row>
    <row r="29" spans="1:27" ht="12.75">
      <c r="A29" s="29" t="s">
        <v>55</v>
      </c>
      <c r="B29" s="28"/>
      <c r="C29" s="6">
        <v>14181970</v>
      </c>
      <c r="D29" s="6">
        <v>0</v>
      </c>
      <c r="E29" s="7">
        <v>17400000</v>
      </c>
      <c r="F29" s="8">
        <v>17400000</v>
      </c>
      <c r="G29" s="8">
        <v>0</v>
      </c>
      <c r="H29" s="8">
        <v>0</v>
      </c>
      <c r="I29" s="8">
        <v>83746</v>
      </c>
      <c r="J29" s="8">
        <v>83746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83746</v>
      </c>
      <c r="X29" s="8">
        <v>4350000</v>
      </c>
      <c r="Y29" s="8">
        <v>-4266254</v>
      </c>
      <c r="Z29" s="2">
        <v>-98.07</v>
      </c>
      <c r="AA29" s="6">
        <v>17400000</v>
      </c>
    </row>
    <row r="30" spans="1:27" ht="12.75">
      <c r="A30" s="29" t="s">
        <v>56</v>
      </c>
      <c r="B30" s="28"/>
      <c r="C30" s="6">
        <v>230462951</v>
      </c>
      <c r="D30" s="6">
        <v>0</v>
      </c>
      <c r="E30" s="7">
        <v>246022114</v>
      </c>
      <c r="F30" s="8">
        <v>246022114</v>
      </c>
      <c r="G30" s="8">
        <v>31363417</v>
      </c>
      <c r="H30" s="8">
        <v>29952672</v>
      </c>
      <c r="I30" s="8">
        <v>0</v>
      </c>
      <c r="J30" s="8">
        <v>61316089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61316089</v>
      </c>
      <c r="X30" s="8">
        <v>87752522</v>
      </c>
      <c r="Y30" s="8">
        <v>-26436433</v>
      </c>
      <c r="Z30" s="2">
        <v>-30.13</v>
      </c>
      <c r="AA30" s="6">
        <v>246022114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8642297</v>
      </c>
      <c r="D32" s="6">
        <v>0</v>
      </c>
      <c r="E32" s="7">
        <v>7934794</v>
      </c>
      <c r="F32" s="8">
        <v>7934794</v>
      </c>
      <c r="G32" s="8">
        <v>402162</v>
      </c>
      <c r="H32" s="8">
        <v>642915</v>
      </c>
      <c r="I32" s="8">
        <v>340235</v>
      </c>
      <c r="J32" s="8">
        <v>1385312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1385312</v>
      </c>
      <c r="X32" s="8">
        <v>1983750</v>
      </c>
      <c r="Y32" s="8">
        <v>-598438</v>
      </c>
      <c r="Z32" s="2">
        <v>-30.17</v>
      </c>
      <c r="AA32" s="6">
        <v>7934794</v>
      </c>
    </row>
    <row r="33" spans="1:27" ht="12.75">
      <c r="A33" s="29" t="s">
        <v>59</v>
      </c>
      <c r="B33" s="28"/>
      <c r="C33" s="6">
        <v>37948565</v>
      </c>
      <c r="D33" s="6">
        <v>0</v>
      </c>
      <c r="E33" s="7">
        <v>24000000</v>
      </c>
      <c r="F33" s="8">
        <v>24000000</v>
      </c>
      <c r="G33" s="8">
        <v>3966255</v>
      </c>
      <c r="H33" s="8">
        <v>2644701</v>
      </c>
      <c r="I33" s="8">
        <v>59001</v>
      </c>
      <c r="J33" s="8">
        <v>6669957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6669957</v>
      </c>
      <c r="X33" s="8">
        <v>6000000</v>
      </c>
      <c r="Y33" s="8">
        <v>669957</v>
      </c>
      <c r="Z33" s="2">
        <v>11.17</v>
      </c>
      <c r="AA33" s="6">
        <v>24000000</v>
      </c>
    </row>
    <row r="34" spans="1:27" ht="12.75">
      <c r="A34" s="29" t="s">
        <v>60</v>
      </c>
      <c r="B34" s="28"/>
      <c r="C34" s="6">
        <v>139122115</v>
      </c>
      <c r="D34" s="6">
        <v>0</v>
      </c>
      <c r="E34" s="7">
        <v>178391424</v>
      </c>
      <c r="F34" s="8">
        <v>178391424</v>
      </c>
      <c r="G34" s="8">
        <v>15484058</v>
      </c>
      <c r="H34" s="8">
        <v>24345810</v>
      </c>
      <c r="I34" s="8">
        <v>6863680</v>
      </c>
      <c r="J34" s="8">
        <v>46693548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46693548</v>
      </c>
      <c r="X34" s="8">
        <v>37982671</v>
      </c>
      <c r="Y34" s="8">
        <v>8710877</v>
      </c>
      <c r="Z34" s="2">
        <v>22.93</v>
      </c>
      <c r="AA34" s="6">
        <v>178391424</v>
      </c>
    </row>
    <row r="35" spans="1:27" ht="12.75">
      <c r="A35" s="27" t="s">
        <v>61</v>
      </c>
      <c r="B35" s="33"/>
      <c r="C35" s="6">
        <v>5669683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1019804531</v>
      </c>
      <c r="D36" s="37">
        <f>SUM(D25:D35)</f>
        <v>0</v>
      </c>
      <c r="E36" s="38">
        <f t="shared" si="1"/>
        <v>1150512436</v>
      </c>
      <c r="F36" s="39">
        <f t="shared" si="1"/>
        <v>1150512436</v>
      </c>
      <c r="G36" s="39">
        <f t="shared" si="1"/>
        <v>96049004</v>
      </c>
      <c r="H36" s="39">
        <f t="shared" si="1"/>
        <v>103282771</v>
      </c>
      <c r="I36" s="39">
        <f t="shared" si="1"/>
        <v>38566104</v>
      </c>
      <c r="J36" s="39">
        <f t="shared" si="1"/>
        <v>237897879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237897879</v>
      </c>
      <c r="X36" s="39">
        <f t="shared" si="1"/>
        <v>296454321</v>
      </c>
      <c r="Y36" s="39">
        <f t="shared" si="1"/>
        <v>-58556442</v>
      </c>
      <c r="Z36" s="40">
        <f>+IF(X36&lt;&gt;0,+(Y36/X36)*100,0)</f>
        <v>-19.752264633039367</v>
      </c>
      <c r="AA36" s="37">
        <f>SUM(AA25:AA35)</f>
        <v>1150512436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-64930843</v>
      </c>
      <c r="D38" s="50">
        <f>+D22-D36</f>
        <v>0</v>
      </c>
      <c r="E38" s="51">
        <f t="shared" si="2"/>
        <v>-234274005</v>
      </c>
      <c r="F38" s="52">
        <f t="shared" si="2"/>
        <v>-234274005</v>
      </c>
      <c r="G38" s="52">
        <f t="shared" si="2"/>
        <v>263092968</v>
      </c>
      <c r="H38" s="52">
        <f t="shared" si="2"/>
        <v>-66273845</v>
      </c>
      <c r="I38" s="52">
        <f t="shared" si="2"/>
        <v>-287171</v>
      </c>
      <c r="J38" s="52">
        <f t="shared" si="2"/>
        <v>196531952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196531952</v>
      </c>
      <c r="X38" s="52">
        <f>IF(F22=F36,0,X22-X36)</f>
        <v>188027705</v>
      </c>
      <c r="Y38" s="52">
        <f t="shared" si="2"/>
        <v>8504247</v>
      </c>
      <c r="Z38" s="53">
        <f>+IF(X38&lt;&gt;0,+(Y38/X38)*100,0)</f>
        <v>4.522869116548542</v>
      </c>
      <c r="AA38" s="50">
        <f>+AA22-AA36</f>
        <v>-234274005</v>
      </c>
    </row>
    <row r="39" spans="1:27" ht="12.75">
      <c r="A39" s="27" t="s">
        <v>64</v>
      </c>
      <c r="B39" s="33"/>
      <c r="C39" s="6">
        <v>204073130</v>
      </c>
      <c r="D39" s="6">
        <v>0</v>
      </c>
      <c r="E39" s="7">
        <v>251339099</v>
      </c>
      <c r="F39" s="8">
        <v>251339099</v>
      </c>
      <c r="G39" s="8">
        <v>4513141</v>
      </c>
      <c r="H39" s="8">
        <v>22548581</v>
      </c>
      <c r="I39" s="8">
        <v>21390544</v>
      </c>
      <c r="J39" s="8">
        <v>48452266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48452266</v>
      </c>
      <c r="X39" s="8">
        <v>97113160</v>
      </c>
      <c r="Y39" s="8">
        <v>-48660894</v>
      </c>
      <c r="Z39" s="2">
        <v>-50.11</v>
      </c>
      <c r="AA39" s="6">
        <v>251339099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139142287</v>
      </c>
      <c r="D42" s="59">
        <f>SUM(D38:D41)</f>
        <v>0</v>
      </c>
      <c r="E42" s="60">
        <f t="shared" si="3"/>
        <v>17065094</v>
      </c>
      <c r="F42" s="61">
        <f t="shared" si="3"/>
        <v>17065094</v>
      </c>
      <c r="G42" s="61">
        <f t="shared" si="3"/>
        <v>267606109</v>
      </c>
      <c r="H42" s="61">
        <f t="shared" si="3"/>
        <v>-43725264</v>
      </c>
      <c r="I42" s="61">
        <f t="shared" si="3"/>
        <v>21103373</v>
      </c>
      <c r="J42" s="61">
        <f t="shared" si="3"/>
        <v>244984218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244984218</v>
      </c>
      <c r="X42" s="61">
        <f t="shared" si="3"/>
        <v>285140865</v>
      </c>
      <c r="Y42" s="61">
        <f t="shared" si="3"/>
        <v>-40156647</v>
      </c>
      <c r="Z42" s="62">
        <f>+IF(X42&lt;&gt;0,+(Y42/X42)*100,0)</f>
        <v>-14.08309082600279</v>
      </c>
      <c r="AA42" s="59">
        <f>SUM(AA38:AA41)</f>
        <v>17065094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139142287</v>
      </c>
      <c r="D44" s="67">
        <f>+D42-D43</f>
        <v>0</v>
      </c>
      <c r="E44" s="68">
        <f t="shared" si="4"/>
        <v>17065094</v>
      </c>
      <c r="F44" s="69">
        <f t="shared" si="4"/>
        <v>17065094</v>
      </c>
      <c r="G44" s="69">
        <f t="shared" si="4"/>
        <v>267606109</v>
      </c>
      <c r="H44" s="69">
        <f t="shared" si="4"/>
        <v>-43725264</v>
      </c>
      <c r="I44" s="69">
        <f t="shared" si="4"/>
        <v>21103373</v>
      </c>
      <c r="J44" s="69">
        <f t="shared" si="4"/>
        <v>244984218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244984218</v>
      </c>
      <c r="X44" s="69">
        <f t="shared" si="4"/>
        <v>285140865</v>
      </c>
      <c r="Y44" s="69">
        <f t="shared" si="4"/>
        <v>-40156647</v>
      </c>
      <c r="Z44" s="70">
        <f>+IF(X44&lt;&gt;0,+(Y44/X44)*100,0)</f>
        <v>-14.08309082600279</v>
      </c>
      <c r="AA44" s="67">
        <f>+AA42-AA43</f>
        <v>17065094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139142287</v>
      </c>
      <c r="D46" s="59">
        <f>SUM(D44:D45)</f>
        <v>0</v>
      </c>
      <c r="E46" s="60">
        <f t="shared" si="5"/>
        <v>17065094</v>
      </c>
      <c r="F46" s="61">
        <f t="shared" si="5"/>
        <v>17065094</v>
      </c>
      <c r="G46" s="61">
        <f t="shared" si="5"/>
        <v>267606109</v>
      </c>
      <c r="H46" s="61">
        <f t="shared" si="5"/>
        <v>-43725264</v>
      </c>
      <c r="I46" s="61">
        <f t="shared" si="5"/>
        <v>21103373</v>
      </c>
      <c r="J46" s="61">
        <f t="shared" si="5"/>
        <v>244984218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244984218</v>
      </c>
      <c r="X46" s="61">
        <f t="shared" si="5"/>
        <v>285140865</v>
      </c>
      <c r="Y46" s="61">
        <f t="shared" si="5"/>
        <v>-40156647</v>
      </c>
      <c r="Z46" s="62">
        <f>+IF(X46&lt;&gt;0,+(Y46/X46)*100,0)</f>
        <v>-14.08309082600279</v>
      </c>
      <c r="AA46" s="59">
        <f>SUM(AA44:AA45)</f>
        <v>17065094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139142287</v>
      </c>
      <c r="D48" s="75">
        <f>SUM(D46:D47)</f>
        <v>0</v>
      </c>
      <c r="E48" s="76">
        <f t="shared" si="6"/>
        <v>17065094</v>
      </c>
      <c r="F48" s="77">
        <f t="shared" si="6"/>
        <v>17065094</v>
      </c>
      <c r="G48" s="77">
        <f t="shared" si="6"/>
        <v>267606109</v>
      </c>
      <c r="H48" s="78">
        <f t="shared" si="6"/>
        <v>-43725264</v>
      </c>
      <c r="I48" s="78">
        <f t="shared" si="6"/>
        <v>21103373</v>
      </c>
      <c r="J48" s="78">
        <f t="shared" si="6"/>
        <v>244984218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244984218</v>
      </c>
      <c r="X48" s="78">
        <f t="shared" si="6"/>
        <v>285140865</v>
      </c>
      <c r="Y48" s="78">
        <f t="shared" si="6"/>
        <v>-40156647</v>
      </c>
      <c r="Z48" s="79">
        <f>+IF(X48&lt;&gt;0,+(Y48/X48)*100,0)</f>
        <v>-14.08309082600279</v>
      </c>
      <c r="AA48" s="80">
        <f>SUM(AA46:AA47)</f>
        <v>17065094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236406590</v>
      </c>
      <c r="F8" s="8">
        <v>236406590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37418786</v>
      </c>
      <c r="Y8" s="8">
        <v>-37418786</v>
      </c>
      <c r="Z8" s="2">
        <v>-100</v>
      </c>
      <c r="AA8" s="6">
        <v>236406590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18272752</v>
      </c>
      <c r="Y9" s="8">
        <v>-18272752</v>
      </c>
      <c r="Z9" s="2">
        <v>-100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24015854</v>
      </c>
      <c r="H11" s="8">
        <v>24015854</v>
      </c>
      <c r="I11" s="8">
        <v>19700456</v>
      </c>
      <c r="J11" s="8">
        <v>67732164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67732164</v>
      </c>
      <c r="X11" s="8"/>
      <c r="Y11" s="8">
        <v>67732164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50000</v>
      </c>
      <c r="F12" s="8">
        <v>50000</v>
      </c>
      <c r="G12" s="8">
        <v>0</v>
      </c>
      <c r="H12" s="8">
        <v>4657</v>
      </c>
      <c r="I12" s="8">
        <v>3951</v>
      </c>
      <c r="J12" s="8">
        <v>8608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8608</v>
      </c>
      <c r="X12" s="8">
        <v>12501</v>
      </c>
      <c r="Y12" s="8">
        <v>-3893</v>
      </c>
      <c r="Z12" s="2">
        <v>-31.14</v>
      </c>
      <c r="AA12" s="6">
        <v>50000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24100000</v>
      </c>
      <c r="F13" s="8">
        <v>24100000</v>
      </c>
      <c r="G13" s="8">
        <v>2892274</v>
      </c>
      <c r="H13" s="8">
        <v>3908260</v>
      </c>
      <c r="I13" s="8">
        <v>3333725</v>
      </c>
      <c r="J13" s="8">
        <v>10134259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10134259</v>
      </c>
      <c r="X13" s="8">
        <v>5998003</v>
      </c>
      <c r="Y13" s="8">
        <v>4136256</v>
      </c>
      <c r="Z13" s="2">
        <v>68.96</v>
      </c>
      <c r="AA13" s="6">
        <v>24100000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15460000</v>
      </c>
      <c r="F14" s="8">
        <v>15460000</v>
      </c>
      <c r="G14" s="8">
        <v>60119</v>
      </c>
      <c r="H14" s="8">
        <v>3618216</v>
      </c>
      <c r="I14" s="8">
        <v>3645802</v>
      </c>
      <c r="J14" s="8">
        <v>7324137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7324137</v>
      </c>
      <c r="X14" s="8">
        <v>4195887</v>
      </c>
      <c r="Y14" s="8">
        <v>3128250</v>
      </c>
      <c r="Z14" s="2">
        <v>74.56</v>
      </c>
      <c r="AA14" s="6">
        <v>15460000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676566001</v>
      </c>
      <c r="F19" s="8">
        <v>676566001</v>
      </c>
      <c r="G19" s="8">
        <v>278876000</v>
      </c>
      <c r="H19" s="8">
        <v>2513000</v>
      </c>
      <c r="I19" s="8">
        <v>0</v>
      </c>
      <c r="J19" s="8">
        <v>281389000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281389000</v>
      </c>
      <c r="X19" s="8">
        <v>270832251</v>
      </c>
      <c r="Y19" s="8">
        <v>10556749</v>
      </c>
      <c r="Z19" s="2">
        <v>3.9</v>
      </c>
      <c r="AA19" s="6">
        <v>676566001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184464706</v>
      </c>
      <c r="F20" s="30">
        <v>184464706</v>
      </c>
      <c r="G20" s="30">
        <v>0</v>
      </c>
      <c r="H20" s="30">
        <v>0</v>
      </c>
      <c r="I20" s="30">
        <v>146754</v>
      </c>
      <c r="J20" s="30">
        <v>146754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146754</v>
      </c>
      <c r="X20" s="30">
        <v>144419919</v>
      </c>
      <c r="Y20" s="30">
        <v>-144273165</v>
      </c>
      <c r="Z20" s="31">
        <v>-99.9</v>
      </c>
      <c r="AA20" s="32">
        <v>184464706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1137047297</v>
      </c>
      <c r="F22" s="39">
        <f t="shared" si="0"/>
        <v>1137047297</v>
      </c>
      <c r="G22" s="39">
        <f t="shared" si="0"/>
        <v>305844247</v>
      </c>
      <c r="H22" s="39">
        <f t="shared" si="0"/>
        <v>34059987</v>
      </c>
      <c r="I22" s="39">
        <f t="shared" si="0"/>
        <v>26830688</v>
      </c>
      <c r="J22" s="39">
        <f t="shared" si="0"/>
        <v>366734922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366734922</v>
      </c>
      <c r="X22" s="39">
        <f t="shared" si="0"/>
        <v>481150099</v>
      </c>
      <c r="Y22" s="39">
        <f t="shared" si="0"/>
        <v>-114415177</v>
      </c>
      <c r="Z22" s="40">
        <f>+IF(X22&lt;&gt;0,+(Y22/X22)*100,0)</f>
        <v>-23.779518540637355</v>
      </c>
      <c r="AA22" s="37">
        <f>SUM(AA5:AA21)</f>
        <v>1137047297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434776158</v>
      </c>
      <c r="F25" s="8">
        <v>434776158</v>
      </c>
      <c r="G25" s="8">
        <v>30162242</v>
      </c>
      <c r="H25" s="8">
        <v>27147892</v>
      </c>
      <c r="I25" s="8">
        <v>27925033</v>
      </c>
      <c r="J25" s="8">
        <v>85235167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85235167</v>
      </c>
      <c r="X25" s="8">
        <v>98865429</v>
      </c>
      <c r="Y25" s="8">
        <v>-13630262</v>
      </c>
      <c r="Z25" s="2">
        <v>-13.79</v>
      </c>
      <c r="AA25" s="6">
        <v>434776158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19777572</v>
      </c>
      <c r="F26" s="8">
        <v>19777572</v>
      </c>
      <c r="G26" s="8">
        <v>1403763</v>
      </c>
      <c r="H26" s="8">
        <v>990592</v>
      </c>
      <c r="I26" s="8">
        <v>1418760</v>
      </c>
      <c r="J26" s="8">
        <v>3813115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3813115</v>
      </c>
      <c r="X26" s="8">
        <v>4832529</v>
      </c>
      <c r="Y26" s="8">
        <v>-1019414</v>
      </c>
      <c r="Z26" s="2">
        <v>-21.09</v>
      </c>
      <c r="AA26" s="6">
        <v>19777572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43500000</v>
      </c>
      <c r="F27" s="8">
        <v>43500000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10875000</v>
      </c>
      <c r="Y27" s="8">
        <v>-10875000</v>
      </c>
      <c r="Z27" s="2">
        <v>-100</v>
      </c>
      <c r="AA27" s="6">
        <v>43500000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160041150</v>
      </c>
      <c r="F28" s="8">
        <v>160041150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40010289</v>
      </c>
      <c r="Y28" s="8">
        <v>-40010289</v>
      </c>
      <c r="Z28" s="2">
        <v>-100</v>
      </c>
      <c r="AA28" s="6">
        <v>160041150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51000000</v>
      </c>
      <c r="F30" s="8">
        <v>51000000</v>
      </c>
      <c r="G30" s="8">
        <v>0</v>
      </c>
      <c r="H30" s="8">
        <v>0</v>
      </c>
      <c r="I30" s="8">
        <v>2869671</v>
      </c>
      <c r="J30" s="8">
        <v>2869671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2869671</v>
      </c>
      <c r="X30" s="8">
        <v>12750000</v>
      </c>
      <c r="Y30" s="8">
        <v>-9880329</v>
      </c>
      <c r="Z30" s="2">
        <v>-77.49</v>
      </c>
      <c r="AA30" s="6">
        <v>51000000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64528385</v>
      </c>
      <c r="F31" s="8">
        <v>64528385</v>
      </c>
      <c r="G31" s="8">
        <v>1409514</v>
      </c>
      <c r="H31" s="8">
        <v>1683057</v>
      </c>
      <c r="I31" s="8">
        <v>4948548</v>
      </c>
      <c r="J31" s="8">
        <v>8041119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8041119</v>
      </c>
      <c r="X31" s="8">
        <v>16200000</v>
      </c>
      <c r="Y31" s="8">
        <v>-8158881</v>
      </c>
      <c r="Z31" s="2">
        <v>-50.36</v>
      </c>
      <c r="AA31" s="6">
        <v>64528385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1073152</v>
      </c>
      <c r="H32" s="8">
        <v>1117273</v>
      </c>
      <c r="I32" s="8">
        <v>1267098</v>
      </c>
      <c r="J32" s="8">
        <v>3457523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3457523</v>
      </c>
      <c r="X32" s="8">
        <v>3750000</v>
      </c>
      <c r="Y32" s="8">
        <v>-292477</v>
      </c>
      <c r="Z32" s="2">
        <v>-7.8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16481579</v>
      </c>
      <c r="F33" s="8">
        <v>16481579</v>
      </c>
      <c r="G33" s="8">
        <v>7000000</v>
      </c>
      <c r="H33" s="8">
        <v>7000000</v>
      </c>
      <c r="I33" s="8">
        <v>4500000</v>
      </c>
      <c r="J33" s="8">
        <v>18500000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18500000</v>
      </c>
      <c r="X33" s="8">
        <v>2430000</v>
      </c>
      <c r="Y33" s="8">
        <v>16070000</v>
      </c>
      <c r="Z33" s="2">
        <v>661.32</v>
      </c>
      <c r="AA33" s="6">
        <v>16481579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344656080</v>
      </c>
      <c r="F34" s="8">
        <v>344656080</v>
      </c>
      <c r="G34" s="8">
        <v>15235745</v>
      </c>
      <c r="H34" s="8">
        <v>21047645</v>
      </c>
      <c r="I34" s="8">
        <v>33800160</v>
      </c>
      <c r="J34" s="8">
        <v>70083550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70083550</v>
      </c>
      <c r="X34" s="8">
        <v>91430442</v>
      </c>
      <c r="Y34" s="8">
        <v>-21346892</v>
      </c>
      <c r="Z34" s="2">
        <v>-23.35</v>
      </c>
      <c r="AA34" s="6">
        <v>344656080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1134760924</v>
      </c>
      <c r="F36" s="39">
        <f t="shared" si="1"/>
        <v>1134760924</v>
      </c>
      <c r="G36" s="39">
        <f t="shared" si="1"/>
        <v>56284416</v>
      </c>
      <c r="H36" s="39">
        <f t="shared" si="1"/>
        <v>58986459</v>
      </c>
      <c r="I36" s="39">
        <f t="shared" si="1"/>
        <v>76729270</v>
      </c>
      <c r="J36" s="39">
        <f t="shared" si="1"/>
        <v>192000145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192000145</v>
      </c>
      <c r="X36" s="39">
        <f t="shared" si="1"/>
        <v>281143689</v>
      </c>
      <c r="Y36" s="39">
        <f t="shared" si="1"/>
        <v>-89143544</v>
      </c>
      <c r="Z36" s="40">
        <f>+IF(X36&lt;&gt;0,+(Y36/X36)*100,0)</f>
        <v>-31.70746756474409</v>
      </c>
      <c r="AA36" s="37">
        <f>SUM(AA25:AA35)</f>
        <v>1134760924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2286373</v>
      </c>
      <c r="F38" s="52">
        <f t="shared" si="2"/>
        <v>2286373</v>
      </c>
      <c r="G38" s="52">
        <f t="shared" si="2"/>
        <v>249559831</v>
      </c>
      <c r="H38" s="52">
        <f t="shared" si="2"/>
        <v>-24926472</v>
      </c>
      <c r="I38" s="52">
        <f t="shared" si="2"/>
        <v>-49898582</v>
      </c>
      <c r="J38" s="52">
        <f t="shared" si="2"/>
        <v>174734777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174734777</v>
      </c>
      <c r="X38" s="52">
        <f>IF(F22=F36,0,X22-X36)</f>
        <v>200006410</v>
      </c>
      <c r="Y38" s="52">
        <f t="shared" si="2"/>
        <v>-25271633</v>
      </c>
      <c r="Z38" s="53">
        <f>+IF(X38&lt;&gt;0,+(Y38/X38)*100,0)</f>
        <v>-12.635411535060301</v>
      </c>
      <c r="AA38" s="50">
        <f>+AA22-AA36</f>
        <v>2286373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1074794000</v>
      </c>
      <c r="F39" s="8">
        <v>1074794000</v>
      </c>
      <c r="G39" s="8">
        <v>189883000</v>
      </c>
      <c r="H39" s="8">
        <v>171592000</v>
      </c>
      <c r="I39" s="8">
        <v>27435000</v>
      </c>
      <c r="J39" s="8">
        <v>388910000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388910000</v>
      </c>
      <c r="X39" s="8">
        <v>217676849</v>
      </c>
      <c r="Y39" s="8">
        <v>171233151</v>
      </c>
      <c r="Z39" s="2">
        <v>78.66</v>
      </c>
      <c r="AA39" s="6">
        <v>1074794000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31068157</v>
      </c>
      <c r="Y40" s="30">
        <v>-31068157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1077080373</v>
      </c>
      <c r="F42" s="61">
        <f t="shared" si="3"/>
        <v>1077080373</v>
      </c>
      <c r="G42" s="61">
        <f t="shared" si="3"/>
        <v>439442831</v>
      </c>
      <c r="H42" s="61">
        <f t="shared" si="3"/>
        <v>146665528</v>
      </c>
      <c r="I42" s="61">
        <f t="shared" si="3"/>
        <v>-22463582</v>
      </c>
      <c r="J42" s="61">
        <f t="shared" si="3"/>
        <v>563644777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563644777</v>
      </c>
      <c r="X42" s="61">
        <f t="shared" si="3"/>
        <v>448751416</v>
      </c>
      <c r="Y42" s="61">
        <f t="shared" si="3"/>
        <v>114893361</v>
      </c>
      <c r="Z42" s="62">
        <f>+IF(X42&lt;&gt;0,+(Y42/X42)*100,0)</f>
        <v>25.60289659342267</v>
      </c>
      <c r="AA42" s="59">
        <f>SUM(AA38:AA41)</f>
        <v>1077080373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1077080373</v>
      </c>
      <c r="F44" s="69">
        <f t="shared" si="4"/>
        <v>1077080373</v>
      </c>
      <c r="G44" s="69">
        <f t="shared" si="4"/>
        <v>439442831</v>
      </c>
      <c r="H44" s="69">
        <f t="shared" si="4"/>
        <v>146665528</v>
      </c>
      <c r="I44" s="69">
        <f t="shared" si="4"/>
        <v>-22463582</v>
      </c>
      <c r="J44" s="69">
        <f t="shared" si="4"/>
        <v>563644777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563644777</v>
      </c>
      <c r="X44" s="69">
        <f t="shared" si="4"/>
        <v>448751416</v>
      </c>
      <c r="Y44" s="69">
        <f t="shared" si="4"/>
        <v>114893361</v>
      </c>
      <c r="Z44" s="70">
        <f>+IF(X44&lt;&gt;0,+(Y44/X44)*100,0)</f>
        <v>25.60289659342267</v>
      </c>
      <c r="AA44" s="67">
        <f>+AA42-AA43</f>
        <v>1077080373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1077080373</v>
      </c>
      <c r="F46" s="61">
        <f t="shared" si="5"/>
        <v>1077080373</v>
      </c>
      <c r="G46" s="61">
        <f t="shared" si="5"/>
        <v>439442831</v>
      </c>
      <c r="H46" s="61">
        <f t="shared" si="5"/>
        <v>146665528</v>
      </c>
      <c r="I46" s="61">
        <f t="shared" si="5"/>
        <v>-22463582</v>
      </c>
      <c r="J46" s="61">
        <f t="shared" si="5"/>
        <v>563644777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563644777</v>
      </c>
      <c r="X46" s="61">
        <f t="shared" si="5"/>
        <v>448751416</v>
      </c>
      <c r="Y46" s="61">
        <f t="shared" si="5"/>
        <v>114893361</v>
      </c>
      <c r="Z46" s="62">
        <f>+IF(X46&lt;&gt;0,+(Y46/X46)*100,0)</f>
        <v>25.60289659342267</v>
      </c>
      <c r="AA46" s="59">
        <f>SUM(AA44:AA45)</f>
        <v>1077080373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1077080373</v>
      </c>
      <c r="F48" s="77">
        <f t="shared" si="6"/>
        <v>1077080373</v>
      </c>
      <c r="G48" s="77">
        <f t="shared" si="6"/>
        <v>439442831</v>
      </c>
      <c r="H48" s="78">
        <f t="shared" si="6"/>
        <v>146665528</v>
      </c>
      <c r="I48" s="78">
        <f t="shared" si="6"/>
        <v>-22463582</v>
      </c>
      <c r="J48" s="78">
        <f t="shared" si="6"/>
        <v>563644777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563644777</v>
      </c>
      <c r="X48" s="78">
        <f t="shared" si="6"/>
        <v>448751416</v>
      </c>
      <c r="Y48" s="78">
        <f t="shared" si="6"/>
        <v>114893361</v>
      </c>
      <c r="Z48" s="79">
        <f>+IF(X48&lt;&gt;0,+(Y48/X48)*100,0)</f>
        <v>25.60289659342267</v>
      </c>
      <c r="AA48" s="80">
        <f>SUM(AA46:AA47)</f>
        <v>1077080373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24193575</v>
      </c>
      <c r="D5" s="6">
        <v>0</v>
      </c>
      <c r="E5" s="7">
        <v>36427412</v>
      </c>
      <c r="F5" s="8">
        <v>36427412</v>
      </c>
      <c r="G5" s="8">
        <v>15793534</v>
      </c>
      <c r="H5" s="8">
        <v>1827904</v>
      </c>
      <c r="I5" s="8">
        <v>1827482</v>
      </c>
      <c r="J5" s="8">
        <v>19448920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19448920</v>
      </c>
      <c r="X5" s="8">
        <v>9192768</v>
      </c>
      <c r="Y5" s="8">
        <v>10256152</v>
      </c>
      <c r="Z5" s="2">
        <v>111.57</v>
      </c>
      <c r="AA5" s="6">
        <v>36427412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47025258</v>
      </c>
      <c r="D7" s="6">
        <v>0</v>
      </c>
      <c r="E7" s="7">
        <v>49536030</v>
      </c>
      <c r="F7" s="8">
        <v>49536030</v>
      </c>
      <c r="G7" s="8">
        <v>9916449</v>
      </c>
      <c r="H7" s="8">
        <v>-3785549</v>
      </c>
      <c r="I7" s="8">
        <v>5287773</v>
      </c>
      <c r="J7" s="8">
        <v>11418673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11418673</v>
      </c>
      <c r="X7" s="8">
        <v>12384009</v>
      </c>
      <c r="Y7" s="8">
        <v>-965336</v>
      </c>
      <c r="Z7" s="2">
        <v>-7.8</v>
      </c>
      <c r="AA7" s="6">
        <v>49536030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2019606</v>
      </c>
      <c r="Y10" s="30">
        <v>-2019606</v>
      </c>
      <c r="Z10" s="31">
        <v>-100</v>
      </c>
      <c r="AA10" s="32">
        <v>0</v>
      </c>
    </row>
    <row r="11" spans="1:27" ht="12.75">
      <c r="A11" s="29" t="s">
        <v>38</v>
      </c>
      <c r="B11" s="33"/>
      <c r="C11" s="6">
        <v>7619397</v>
      </c>
      <c r="D11" s="6">
        <v>0</v>
      </c>
      <c r="E11" s="7">
        <v>8078420</v>
      </c>
      <c r="F11" s="8">
        <v>8078420</v>
      </c>
      <c r="G11" s="8">
        <v>728340</v>
      </c>
      <c r="H11" s="8">
        <v>715544</v>
      </c>
      <c r="I11" s="8">
        <v>730303</v>
      </c>
      <c r="J11" s="8">
        <v>2174187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2174187</v>
      </c>
      <c r="X11" s="8"/>
      <c r="Y11" s="8">
        <v>2174187</v>
      </c>
      <c r="Z11" s="2">
        <v>0</v>
      </c>
      <c r="AA11" s="6">
        <v>8078420</v>
      </c>
    </row>
    <row r="12" spans="1:27" ht="12.75">
      <c r="A12" s="29" t="s">
        <v>39</v>
      </c>
      <c r="B12" s="33"/>
      <c r="C12" s="6">
        <v>587860</v>
      </c>
      <c r="D12" s="6">
        <v>0</v>
      </c>
      <c r="E12" s="7">
        <v>773876</v>
      </c>
      <c r="F12" s="8">
        <v>773876</v>
      </c>
      <c r="G12" s="8">
        <v>44211</v>
      </c>
      <c r="H12" s="8">
        <v>56296</v>
      </c>
      <c r="I12" s="8">
        <v>57793</v>
      </c>
      <c r="J12" s="8">
        <v>158300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158300</v>
      </c>
      <c r="X12" s="8">
        <v>183435</v>
      </c>
      <c r="Y12" s="8">
        <v>-25135</v>
      </c>
      <c r="Z12" s="2">
        <v>-13.7</v>
      </c>
      <c r="AA12" s="6">
        <v>773876</v>
      </c>
    </row>
    <row r="13" spans="1:27" ht="12.75">
      <c r="A13" s="27" t="s">
        <v>40</v>
      </c>
      <c r="B13" s="33"/>
      <c r="C13" s="6">
        <v>4279192</v>
      </c>
      <c r="D13" s="6">
        <v>0</v>
      </c>
      <c r="E13" s="7">
        <v>5987310</v>
      </c>
      <c r="F13" s="8">
        <v>5987310</v>
      </c>
      <c r="G13" s="8">
        <v>12542</v>
      </c>
      <c r="H13" s="8">
        <v>686385</v>
      </c>
      <c r="I13" s="8">
        <v>396493</v>
      </c>
      <c r="J13" s="8">
        <v>1095420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1095420</v>
      </c>
      <c r="X13" s="8">
        <v>1400001</v>
      </c>
      <c r="Y13" s="8">
        <v>-304581</v>
      </c>
      <c r="Z13" s="2">
        <v>-21.76</v>
      </c>
      <c r="AA13" s="6">
        <v>5987310</v>
      </c>
    </row>
    <row r="14" spans="1:27" ht="12.75">
      <c r="A14" s="27" t="s">
        <v>41</v>
      </c>
      <c r="B14" s="33"/>
      <c r="C14" s="6">
        <v>5392811</v>
      </c>
      <c r="D14" s="6">
        <v>0</v>
      </c>
      <c r="E14" s="7">
        <v>4277007</v>
      </c>
      <c r="F14" s="8">
        <v>4277007</v>
      </c>
      <c r="G14" s="8">
        <v>413975</v>
      </c>
      <c r="H14" s="8">
        <v>452532</v>
      </c>
      <c r="I14" s="8">
        <v>455396</v>
      </c>
      <c r="J14" s="8">
        <v>1321903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1321903</v>
      </c>
      <c r="X14" s="8">
        <v>1069251</v>
      </c>
      <c r="Y14" s="8">
        <v>252652</v>
      </c>
      <c r="Z14" s="2">
        <v>23.63</v>
      </c>
      <c r="AA14" s="6">
        <v>4277007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2737103</v>
      </c>
      <c r="D16" s="6">
        <v>0</v>
      </c>
      <c r="E16" s="7">
        <v>2730000</v>
      </c>
      <c r="F16" s="8">
        <v>2730000</v>
      </c>
      <c r="G16" s="8">
        <v>156079</v>
      </c>
      <c r="H16" s="8">
        <v>146211</v>
      </c>
      <c r="I16" s="8">
        <v>279459</v>
      </c>
      <c r="J16" s="8">
        <v>581749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581749</v>
      </c>
      <c r="X16" s="8">
        <v>682500</v>
      </c>
      <c r="Y16" s="8">
        <v>-100751</v>
      </c>
      <c r="Z16" s="2">
        <v>-14.76</v>
      </c>
      <c r="AA16" s="6">
        <v>2730000</v>
      </c>
    </row>
    <row r="17" spans="1:27" ht="12.75">
      <c r="A17" s="27" t="s">
        <v>44</v>
      </c>
      <c r="B17" s="33"/>
      <c r="C17" s="6">
        <v>2394906</v>
      </c>
      <c r="D17" s="6">
        <v>0</v>
      </c>
      <c r="E17" s="7">
        <v>388500</v>
      </c>
      <c r="F17" s="8">
        <v>388500</v>
      </c>
      <c r="G17" s="8">
        <v>194725</v>
      </c>
      <c r="H17" s="8">
        <v>218085</v>
      </c>
      <c r="I17" s="8">
        <v>204400</v>
      </c>
      <c r="J17" s="8">
        <v>617210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617210</v>
      </c>
      <c r="X17" s="8">
        <v>511875</v>
      </c>
      <c r="Y17" s="8">
        <v>105335</v>
      </c>
      <c r="Z17" s="2">
        <v>20.58</v>
      </c>
      <c r="AA17" s="6">
        <v>388500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1659000</v>
      </c>
      <c r="F18" s="8">
        <v>1659000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1659000</v>
      </c>
    </row>
    <row r="19" spans="1:27" ht="12.75">
      <c r="A19" s="27" t="s">
        <v>46</v>
      </c>
      <c r="B19" s="33"/>
      <c r="C19" s="6">
        <v>182560339</v>
      </c>
      <c r="D19" s="6">
        <v>0</v>
      </c>
      <c r="E19" s="7">
        <v>177381600</v>
      </c>
      <c r="F19" s="8">
        <v>177381600</v>
      </c>
      <c r="G19" s="8">
        <v>70944000</v>
      </c>
      <c r="H19" s="8">
        <v>54492</v>
      </c>
      <c r="I19" s="8">
        <v>2225598</v>
      </c>
      <c r="J19" s="8">
        <v>73224090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73224090</v>
      </c>
      <c r="X19" s="8">
        <v>43632750</v>
      </c>
      <c r="Y19" s="8">
        <v>29591340</v>
      </c>
      <c r="Z19" s="2">
        <v>67.82</v>
      </c>
      <c r="AA19" s="6">
        <v>177381600</v>
      </c>
    </row>
    <row r="20" spans="1:27" ht="12.75">
      <c r="A20" s="27" t="s">
        <v>47</v>
      </c>
      <c r="B20" s="33"/>
      <c r="C20" s="6">
        <v>1868080</v>
      </c>
      <c r="D20" s="6">
        <v>0</v>
      </c>
      <c r="E20" s="7">
        <v>2102912</v>
      </c>
      <c r="F20" s="30">
        <v>2102912</v>
      </c>
      <c r="G20" s="30">
        <v>68765</v>
      </c>
      <c r="H20" s="30">
        <v>121866</v>
      </c>
      <c r="I20" s="30">
        <v>192767</v>
      </c>
      <c r="J20" s="30">
        <v>383398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383398</v>
      </c>
      <c r="X20" s="30">
        <v>535839</v>
      </c>
      <c r="Y20" s="30">
        <v>-152441</v>
      </c>
      <c r="Z20" s="31">
        <v>-28.45</v>
      </c>
      <c r="AA20" s="32">
        <v>2102912</v>
      </c>
    </row>
    <row r="21" spans="1:27" ht="12.75">
      <c r="A21" s="27" t="s">
        <v>48</v>
      </c>
      <c r="B21" s="33"/>
      <c r="C21" s="6">
        <v>-285707</v>
      </c>
      <c r="D21" s="6">
        <v>0</v>
      </c>
      <c r="E21" s="7">
        <v>15000</v>
      </c>
      <c r="F21" s="8">
        <v>15000</v>
      </c>
      <c r="G21" s="8">
        <v>33500</v>
      </c>
      <c r="H21" s="8">
        <v>17800</v>
      </c>
      <c r="I21" s="34">
        <v>3000</v>
      </c>
      <c r="J21" s="8">
        <v>54300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54300</v>
      </c>
      <c r="X21" s="8">
        <v>3750</v>
      </c>
      <c r="Y21" s="8">
        <v>50550</v>
      </c>
      <c r="Z21" s="2">
        <v>1348</v>
      </c>
      <c r="AA21" s="6">
        <v>15000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278372814</v>
      </c>
      <c r="D22" s="37">
        <f>SUM(D5:D21)</f>
        <v>0</v>
      </c>
      <c r="E22" s="38">
        <f t="shared" si="0"/>
        <v>289357067</v>
      </c>
      <c r="F22" s="39">
        <f t="shared" si="0"/>
        <v>289357067</v>
      </c>
      <c r="G22" s="39">
        <f t="shared" si="0"/>
        <v>98306120</v>
      </c>
      <c r="H22" s="39">
        <f t="shared" si="0"/>
        <v>511566</v>
      </c>
      <c r="I22" s="39">
        <f t="shared" si="0"/>
        <v>11660464</v>
      </c>
      <c r="J22" s="39">
        <f t="shared" si="0"/>
        <v>110478150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110478150</v>
      </c>
      <c r="X22" s="39">
        <f t="shared" si="0"/>
        <v>71615784</v>
      </c>
      <c r="Y22" s="39">
        <f t="shared" si="0"/>
        <v>38862366</v>
      </c>
      <c r="Z22" s="40">
        <f>+IF(X22&lt;&gt;0,+(Y22/X22)*100,0)</f>
        <v>54.26508491480034</v>
      </c>
      <c r="AA22" s="37">
        <f>SUM(AA5:AA21)</f>
        <v>289357067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83226751</v>
      </c>
      <c r="D25" s="6">
        <v>0</v>
      </c>
      <c r="E25" s="7">
        <v>95663331</v>
      </c>
      <c r="F25" s="8">
        <v>95663331</v>
      </c>
      <c r="G25" s="8">
        <v>6271268</v>
      </c>
      <c r="H25" s="8">
        <v>6924281</v>
      </c>
      <c r="I25" s="8">
        <v>6551095</v>
      </c>
      <c r="J25" s="8">
        <v>19746644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19746644</v>
      </c>
      <c r="X25" s="8">
        <v>25231698</v>
      </c>
      <c r="Y25" s="8">
        <v>-5485054</v>
      </c>
      <c r="Z25" s="2">
        <v>-21.74</v>
      </c>
      <c r="AA25" s="6">
        <v>95663331</v>
      </c>
    </row>
    <row r="26" spans="1:27" ht="12.75">
      <c r="A26" s="29" t="s">
        <v>52</v>
      </c>
      <c r="B26" s="28"/>
      <c r="C26" s="6">
        <v>16874929</v>
      </c>
      <c r="D26" s="6">
        <v>0</v>
      </c>
      <c r="E26" s="7">
        <v>18681667</v>
      </c>
      <c r="F26" s="8">
        <v>18681667</v>
      </c>
      <c r="G26" s="8">
        <v>1283450</v>
      </c>
      <c r="H26" s="8">
        <v>1244319</v>
      </c>
      <c r="I26" s="8">
        <v>1565174</v>
      </c>
      <c r="J26" s="8">
        <v>4092943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4092943</v>
      </c>
      <c r="X26" s="8">
        <v>4670418</v>
      </c>
      <c r="Y26" s="8">
        <v>-577475</v>
      </c>
      <c r="Z26" s="2">
        <v>-12.36</v>
      </c>
      <c r="AA26" s="6">
        <v>18681667</v>
      </c>
    </row>
    <row r="27" spans="1:27" ht="12.75">
      <c r="A27" s="29" t="s">
        <v>53</v>
      </c>
      <c r="B27" s="28"/>
      <c r="C27" s="6">
        <v>6682271</v>
      </c>
      <c r="D27" s="6">
        <v>0</v>
      </c>
      <c r="E27" s="7">
        <v>5000000</v>
      </c>
      <c r="F27" s="8">
        <v>5000000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1250001</v>
      </c>
      <c r="Y27" s="8">
        <v>-1250001</v>
      </c>
      <c r="Z27" s="2">
        <v>-100</v>
      </c>
      <c r="AA27" s="6">
        <v>5000000</v>
      </c>
    </row>
    <row r="28" spans="1:27" ht="12.75">
      <c r="A28" s="29" t="s">
        <v>54</v>
      </c>
      <c r="B28" s="28"/>
      <c r="C28" s="6">
        <v>22849681</v>
      </c>
      <c r="D28" s="6">
        <v>0</v>
      </c>
      <c r="E28" s="7">
        <v>14320000</v>
      </c>
      <c r="F28" s="8">
        <v>14320000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3699999</v>
      </c>
      <c r="Y28" s="8">
        <v>-3699999</v>
      </c>
      <c r="Z28" s="2">
        <v>-100</v>
      </c>
      <c r="AA28" s="6">
        <v>14320000</v>
      </c>
    </row>
    <row r="29" spans="1:27" ht="12.75">
      <c r="A29" s="29" t="s">
        <v>55</v>
      </c>
      <c r="B29" s="28"/>
      <c r="C29" s="6">
        <v>5439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34110668</v>
      </c>
      <c r="D30" s="6">
        <v>0</v>
      </c>
      <c r="E30" s="7">
        <v>39100000</v>
      </c>
      <c r="F30" s="8">
        <v>39100000</v>
      </c>
      <c r="G30" s="8">
        <v>4443860</v>
      </c>
      <c r="H30" s="8">
        <v>4764288</v>
      </c>
      <c r="I30" s="8">
        <v>3680628</v>
      </c>
      <c r="J30" s="8">
        <v>12888776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12888776</v>
      </c>
      <c r="X30" s="8">
        <v>9774999</v>
      </c>
      <c r="Y30" s="8">
        <v>3113777</v>
      </c>
      <c r="Z30" s="2">
        <v>31.85</v>
      </c>
      <c r="AA30" s="6">
        <v>39100000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11242080</v>
      </c>
      <c r="F31" s="8">
        <v>11242080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11242080</v>
      </c>
    </row>
    <row r="32" spans="1:27" ht="12.75">
      <c r="A32" s="29" t="s">
        <v>58</v>
      </c>
      <c r="B32" s="28"/>
      <c r="C32" s="6">
        <v>15099374</v>
      </c>
      <c r="D32" s="6">
        <v>0</v>
      </c>
      <c r="E32" s="7">
        <v>24408000</v>
      </c>
      <c r="F32" s="8">
        <v>24408000</v>
      </c>
      <c r="G32" s="8">
        <v>644159</v>
      </c>
      <c r="H32" s="8">
        <v>1576143</v>
      </c>
      <c r="I32" s="8">
        <v>1078162</v>
      </c>
      <c r="J32" s="8">
        <v>3298464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3298464</v>
      </c>
      <c r="X32" s="8">
        <v>6102000</v>
      </c>
      <c r="Y32" s="8">
        <v>-2803536</v>
      </c>
      <c r="Z32" s="2">
        <v>-45.94</v>
      </c>
      <c r="AA32" s="6">
        <v>24408000</v>
      </c>
    </row>
    <row r="33" spans="1:27" ht="12.75">
      <c r="A33" s="29" t="s">
        <v>59</v>
      </c>
      <c r="B33" s="28"/>
      <c r="C33" s="6">
        <v>17804889</v>
      </c>
      <c r="D33" s="6">
        <v>0</v>
      </c>
      <c r="E33" s="7">
        <v>19115600</v>
      </c>
      <c r="F33" s="8">
        <v>19115600</v>
      </c>
      <c r="G33" s="8">
        <v>722031</v>
      </c>
      <c r="H33" s="8">
        <v>1555103</v>
      </c>
      <c r="I33" s="8">
        <v>3453894</v>
      </c>
      <c r="J33" s="8">
        <v>5731028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5731028</v>
      </c>
      <c r="X33" s="8">
        <v>4478901</v>
      </c>
      <c r="Y33" s="8">
        <v>1252127</v>
      </c>
      <c r="Z33" s="2">
        <v>27.96</v>
      </c>
      <c r="AA33" s="6">
        <v>19115600</v>
      </c>
    </row>
    <row r="34" spans="1:27" ht="12.75">
      <c r="A34" s="29" t="s">
        <v>60</v>
      </c>
      <c r="B34" s="28"/>
      <c r="C34" s="6">
        <v>63937976</v>
      </c>
      <c r="D34" s="6">
        <v>0</v>
      </c>
      <c r="E34" s="7">
        <v>61819355</v>
      </c>
      <c r="F34" s="8">
        <v>61819355</v>
      </c>
      <c r="G34" s="8">
        <v>2431496</v>
      </c>
      <c r="H34" s="8">
        <v>4774994</v>
      </c>
      <c r="I34" s="8">
        <v>8539054</v>
      </c>
      <c r="J34" s="8">
        <v>15745544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15745544</v>
      </c>
      <c r="X34" s="8">
        <v>16951875</v>
      </c>
      <c r="Y34" s="8">
        <v>-1206331</v>
      </c>
      <c r="Z34" s="2">
        <v>-7.12</v>
      </c>
      <c r="AA34" s="6">
        <v>61819355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260591978</v>
      </c>
      <c r="D36" s="37">
        <f>SUM(D25:D35)</f>
        <v>0</v>
      </c>
      <c r="E36" s="38">
        <f t="shared" si="1"/>
        <v>289350033</v>
      </c>
      <c r="F36" s="39">
        <f t="shared" si="1"/>
        <v>289350033</v>
      </c>
      <c r="G36" s="39">
        <f t="shared" si="1"/>
        <v>15796264</v>
      </c>
      <c r="H36" s="39">
        <f t="shared" si="1"/>
        <v>20839128</v>
      </c>
      <c r="I36" s="39">
        <f t="shared" si="1"/>
        <v>24868007</v>
      </c>
      <c r="J36" s="39">
        <f t="shared" si="1"/>
        <v>61503399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61503399</v>
      </c>
      <c r="X36" s="39">
        <f t="shared" si="1"/>
        <v>72159891</v>
      </c>
      <c r="Y36" s="39">
        <f t="shared" si="1"/>
        <v>-10656492</v>
      </c>
      <c r="Z36" s="40">
        <f>+IF(X36&lt;&gt;0,+(Y36/X36)*100,0)</f>
        <v>-14.767888161028402</v>
      </c>
      <c r="AA36" s="37">
        <f>SUM(AA25:AA35)</f>
        <v>289350033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17780836</v>
      </c>
      <c r="D38" s="50">
        <f>+D22-D36</f>
        <v>0</v>
      </c>
      <c r="E38" s="51">
        <f t="shared" si="2"/>
        <v>7034</v>
      </c>
      <c r="F38" s="52">
        <f t="shared" si="2"/>
        <v>7034</v>
      </c>
      <c r="G38" s="52">
        <f t="shared" si="2"/>
        <v>82509856</v>
      </c>
      <c r="H38" s="52">
        <f t="shared" si="2"/>
        <v>-20327562</v>
      </c>
      <c r="I38" s="52">
        <f t="shared" si="2"/>
        <v>-13207543</v>
      </c>
      <c r="J38" s="52">
        <f t="shared" si="2"/>
        <v>48974751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48974751</v>
      </c>
      <c r="X38" s="52">
        <f>IF(F22=F36,0,X22-X36)</f>
        <v>-544107</v>
      </c>
      <c r="Y38" s="52">
        <f t="shared" si="2"/>
        <v>49518858</v>
      </c>
      <c r="Z38" s="53">
        <f>+IF(X38&lt;&gt;0,+(Y38/X38)*100,0)</f>
        <v>-9100.941175173266</v>
      </c>
      <c r="AA38" s="50">
        <f>+AA22-AA36</f>
        <v>7034</v>
      </c>
    </row>
    <row r="39" spans="1:27" ht="12.75">
      <c r="A39" s="27" t="s">
        <v>64</v>
      </c>
      <c r="B39" s="33"/>
      <c r="C39" s="6">
        <v>82226305</v>
      </c>
      <c r="D39" s="6">
        <v>0</v>
      </c>
      <c r="E39" s="7">
        <v>124661400</v>
      </c>
      <c r="F39" s="8">
        <v>124661400</v>
      </c>
      <c r="G39" s="8">
        <v>0</v>
      </c>
      <c r="H39" s="8">
        <v>123494</v>
      </c>
      <c r="I39" s="8">
        <v>144030</v>
      </c>
      <c r="J39" s="8">
        <v>267524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267524</v>
      </c>
      <c r="X39" s="8">
        <v>31752999</v>
      </c>
      <c r="Y39" s="8">
        <v>-31485475</v>
      </c>
      <c r="Z39" s="2">
        <v>-99.16</v>
      </c>
      <c r="AA39" s="6">
        <v>124661400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100007141</v>
      </c>
      <c r="D42" s="59">
        <f>SUM(D38:D41)</f>
        <v>0</v>
      </c>
      <c r="E42" s="60">
        <f t="shared" si="3"/>
        <v>124668434</v>
      </c>
      <c r="F42" s="61">
        <f t="shared" si="3"/>
        <v>124668434</v>
      </c>
      <c r="G42" s="61">
        <f t="shared" si="3"/>
        <v>82509856</v>
      </c>
      <c r="H42" s="61">
        <f t="shared" si="3"/>
        <v>-20204068</v>
      </c>
      <c r="I42" s="61">
        <f t="shared" si="3"/>
        <v>-13063513</v>
      </c>
      <c r="J42" s="61">
        <f t="shared" si="3"/>
        <v>49242275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49242275</v>
      </c>
      <c r="X42" s="61">
        <f t="shared" si="3"/>
        <v>31208892</v>
      </c>
      <c r="Y42" s="61">
        <f t="shared" si="3"/>
        <v>18033383</v>
      </c>
      <c r="Z42" s="62">
        <f>+IF(X42&lt;&gt;0,+(Y42/X42)*100,0)</f>
        <v>57.78283637881153</v>
      </c>
      <c r="AA42" s="59">
        <f>SUM(AA38:AA41)</f>
        <v>124668434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100007141</v>
      </c>
      <c r="D44" s="67">
        <f>+D42-D43</f>
        <v>0</v>
      </c>
      <c r="E44" s="68">
        <f t="shared" si="4"/>
        <v>124668434</v>
      </c>
      <c r="F44" s="69">
        <f t="shared" si="4"/>
        <v>124668434</v>
      </c>
      <c r="G44" s="69">
        <f t="shared" si="4"/>
        <v>82509856</v>
      </c>
      <c r="H44" s="69">
        <f t="shared" si="4"/>
        <v>-20204068</v>
      </c>
      <c r="I44" s="69">
        <f t="shared" si="4"/>
        <v>-13063513</v>
      </c>
      <c r="J44" s="69">
        <f t="shared" si="4"/>
        <v>49242275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49242275</v>
      </c>
      <c r="X44" s="69">
        <f t="shared" si="4"/>
        <v>31208892</v>
      </c>
      <c r="Y44" s="69">
        <f t="shared" si="4"/>
        <v>18033383</v>
      </c>
      <c r="Z44" s="70">
        <f>+IF(X44&lt;&gt;0,+(Y44/X44)*100,0)</f>
        <v>57.78283637881153</v>
      </c>
      <c r="AA44" s="67">
        <f>+AA42-AA43</f>
        <v>124668434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100007141</v>
      </c>
      <c r="D46" s="59">
        <f>SUM(D44:D45)</f>
        <v>0</v>
      </c>
      <c r="E46" s="60">
        <f t="shared" si="5"/>
        <v>124668434</v>
      </c>
      <c r="F46" s="61">
        <f t="shared" si="5"/>
        <v>124668434</v>
      </c>
      <c r="G46" s="61">
        <f t="shared" si="5"/>
        <v>82509856</v>
      </c>
      <c r="H46" s="61">
        <f t="shared" si="5"/>
        <v>-20204068</v>
      </c>
      <c r="I46" s="61">
        <f t="shared" si="5"/>
        <v>-13063513</v>
      </c>
      <c r="J46" s="61">
        <f t="shared" si="5"/>
        <v>49242275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49242275</v>
      </c>
      <c r="X46" s="61">
        <f t="shared" si="5"/>
        <v>31208892</v>
      </c>
      <c r="Y46" s="61">
        <f t="shared" si="5"/>
        <v>18033383</v>
      </c>
      <c r="Z46" s="62">
        <f>+IF(X46&lt;&gt;0,+(Y46/X46)*100,0)</f>
        <v>57.78283637881153</v>
      </c>
      <c r="AA46" s="59">
        <f>SUM(AA44:AA45)</f>
        <v>124668434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100007141</v>
      </c>
      <c r="D48" s="75">
        <f>SUM(D46:D47)</f>
        <v>0</v>
      </c>
      <c r="E48" s="76">
        <f t="shared" si="6"/>
        <v>124668434</v>
      </c>
      <c r="F48" s="77">
        <f t="shared" si="6"/>
        <v>124668434</v>
      </c>
      <c r="G48" s="77">
        <f t="shared" si="6"/>
        <v>82509856</v>
      </c>
      <c r="H48" s="78">
        <f t="shared" si="6"/>
        <v>-20204068</v>
      </c>
      <c r="I48" s="78">
        <f t="shared" si="6"/>
        <v>-13063513</v>
      </c>
      <c r="J48" s="78">
        <f t="shared" si="6"/>
        <v>49242275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49242275</v>
      </c>
      <c r="X48" s="78">
        <f t="shared" si="6"/>
        <v>31208892</v>
      </c>
      <c r="Y48" s="78">
        <f t="shared" si="6"/>
        <v>18033383</v>
      </c>
      <c r="Z48" s="79">
        <f>+IF(X48&lt;&gt;0,+(Y48/X48)*100,0)</f>
        <v>57.78283637881153</v>
      </c>
      <c r="AA48" s="80">
        <f>SUM(AA46:AA47)</f>
        <v>124668434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12035254</v>
      </c>
      <c r="D5" s="6">
        <v>0</v>
      </c>
      <c r="E5" s="7">
        <v>15900000</v>
      </c>
      <c r="F5" s="8">
        <v>15900000</v>
      </c>
      <c r="G5" s="8">
        <v>7954971</v>
      </c>
      <c r="H5" s="8">
        <v>651738</v>
      </c>
      <c r="I5" s="8">
        <v>611866</v>
      </c>
      <c r="J5" s="8">
        <v>9218575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9218575</v>
      </c>
      <c r="X5" s="8">
        <v>8498020</v>
      </c>
      <c r="Y5" s="8">
        <v>720555</v>
      </c>
      <c r="Z5" s="2">
        <v>8.48</v>
      </c>
      <c r="AA5" s="6">
        <v>15900000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1477615</v>
      </c>
      <c r="D10" s="6">
        <v>0</v>
      </c>
      <c r="E10" s="7">
        <v>2120000</v>
      </c>
      <c r="F10" s="30">
        <v>2120000</v>
      </c>
      <c r="G10" s="30">
        <v>151874</v>
      </c>
      <c r="H10" s="30">
        <v>151285</v>
      </c>
      <c r="I10" s="30">
        <v>151065</v>
      </c>
      <c r="J10" s="30">
        <v>454224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454224</v>
      </c>
      <c r="X10" s="30">
        <v>530001</v>
      </c>
      <c r="Y10" s="30">
        <v>-75777</v>
      </c>
      <c r="Z10" s="31">
        <v>-14.3</v>
      </c>
      <c r="AA10" s="32">
        <v>2120000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1508101</v>
      </c>
      <c r="D12" s="6">
        <v>0</v>
      </c>
      <c r="E12" s="7">
        <v>1524117</v>
      </c>
      <c r="F12" s="8">
        <v>1524117</v>
      </c>
      <c r="G12" s="8">
        <v>877</v>
      </c>
      <c r="H12" s="8">
        <v>18413</v>
      </c>
      <c r="I12" s="8">
        <v>17556</v>
      </c>
      <c r="J12" s="8">
        <v>36846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36846</v>
      </c>
      <c r="X12" s="8">
        <v>527920</v>
      </c>
      <c r="Y12" s="8">
        <v>-491074</v>
      </c>
      <c r="Z12" s="2">
        <v>-93.02</v>
      </c>
      <c r="AA12" s="6">
        <v>1524117</v>
      </c>
    </row>
    <row r="13" spans="1:27" ht="12.75">
      <c r="A13" s="27" t="s">
        <v>40</v>
      </c>
      <c r="B13" s="33"/>
      <c r="C13" s="6">
        <v>4855359</v>
      </c>
      <c r="D13" s="6">
        <v>0</v>
      </c>
      <c r="E13" s="7">
        <v>4064000</v>
      </c>
      <c r="F13" s="8">
        <v>4064000</v>
      </c>
      <c r="G13" s="8">
        <v>95954</v>
      </c>
      <c r="H13" s="8">
        <v>925820</v>
      </c>
      <c r="I13" s="8">
        <v>12488</v>
      </c>
      <c r="J13" s="8">
        <v>1034262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1034262</v>
      </c>
      <c r="X13" s="8">
        <v>991100</v>
      </c>
      <c r="Y13" s="8">
        <v>43162</v>
      </c>
      <c r="Z13" s="2">
        <v>4.35</v>
      </c>
      <c r="AA13" s="6">
        <v>4064000</v>
      </c>
    </row>
    <row r="14" spans="1:27" ht="12.75">
      <c r="A14" s="27" t="s">
        <v>41</v>
      </c>
      <c r="B14" s="33"/>
      <c r="C14" s="6">
        <v>2143226</v>
      </c>
      <c r="D14" s="6">
        <v>0</v>
      </c>
      <c r="E14" s="7">
        <v>2508323</v>
      </c>
      <c r="F14" s="8">
        <v>2508323</v>
      </c>
      <c r="G14" s="8">
        <v>174079</v>
      </c>
      <c r="H14" s="8">
        <v>229560</v>
      </c>
      <c r="I14" s="8">
        <v>189432</v>
      </c>
      <c r="J14" s="8">
        <v>593071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593071</v>
      </c>
      <c r="X14" s="8">
        <v>627081</v>
      </c>
      <c r="Y14" s="8">
        <v>-34010</v>
      </c>
      <c r="Z14" s="2">
        <v>-5.42</v>
      </c>
      <c r="AA14" s="6">
        <v>2508323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2321133</v>
      </c>
      <c r="D16" s="6">
        <v>0</v>
      </c>
      <c r="E16" s="7">
        <v>4497026</v>
      </c>
      <c r="F16" s="8">
        <v>4497026</v>
      </c>
      <c r="G16" s="8">
        <v>300</v>
      </c>
      <c r="H16" s="8">
        <v>92330</v>
      </c>
      <c r="I16" s="8">
        <v>22200</v>
      </c>
      <c r="J16" s="8">
        <v>114830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114830</v>
      </c>
      <c r="X16" s="8">
        <v>1055920</v>
      </c>
      <c r="Y16" s="8">
        <v>-941090</v>
      </c>
      <c r="Z16" s="2">
        <v>-89.13</v>
      </c>
      <c r="AA16" s="6">
        <v>4497026</v>
      </c>
    </row>
    <row r="17" spans="1:27" ht="12.75">
      <c r="A17" s="27" t="s">
        <v>44</v>
      </c>
      <c r="B17" s="33"/>
      <c r="C17" s="6">
        <v>2432297</v>
      </c>
      <c r="D17" s="6">
        <v>0</v>
      </c>
      <c r="E17" s="7">
        <v>3225016</v>
      </c>
      <c r="F17" s="8">
        <v>3225016</v>
      </c>
      <c r="G17" s="8">
        <v>19</v>
      </c>
      <c r="H17" s="8">
        <v>330817</v>
      </c>
      <c r="I17" s="8">
        <v>150985</v>
      </c>
      <c r="J17" s="8">
        <v>481821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481821</v>
      </c>
      <c r="X17" s="8">
        <v>1655720</v>
      </c>
      <c r="Y17" s="8">
        <v>-1173899</v>
      </c>
      <c r="Z17" s="2">
        <v>-70.9</v>
      </c>
      <c r="AA17" s="6">
        <v>3225016</v>
      </c>
    </row>
    <row r="18" spans="1:27" ht="12.75">
      <c r="A18" s="29" t="s">
        <v>45</v>
      </c>
      <c r="B18" s="28"/>
      <c r="C18" s="6">
        <v>1634115</v>
      </c>
      <c r="D18" s="6">
        <v>0</v>
      </c>
      <c r="E18" s="7">
        <v>1817762</v>
      </c>
      <c r="F18" s="8">
        <v>1817762</v>
      </c>
      <c r="G18" s="8">
        <v>0</v>
      </c>
      <c r="H18" s="8">
        <v>365787</v>
      </c>
      <c r="I18" s="8">
        <v>117347</v>
      </c>
      <c r="J18" s="8">
        <v>483134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483134</v>
      </c>
      <c r="X18" s="8">
        <v>454334</v>
      </c>
      <c r="Y18" s="8">
        <v>28800</v>
      </c>
      <c r="Z18" s="2">
        <v>6.34</v>
      </c>
      <c r="AA18" s="6">
        <v>1817762</v>
      </c>
    </row>
    <row r="19" spans="1:27" ht="12.75">
      <c r="A19" s="27" t="s">
        <v>46</v>
      </c>
      <c r="B19" s="33"/>
      <c r="C19" s="6">
        <v>177254246</v>
      </c>
      <c r="D19" s="6">
        <v>0</v>
      </c>
      <c r="E19" s="7">
        <v>167979720</v>
      </c>
      <c r="F19" s="8">
        <v>167979720</v>
      </c>
      <c r="G19" s="8">
        <v>0</v>
      </c>
      <c r="H19" s="8">
        <v>69945000</v>
      </c>
      <c r="I19" s="8">
        <v>0</v>
      </c>
      <c r="J19" s="8">
        <v>69945000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69945000</v>
      </c>
      <c r="X19" s="8">
        <v>70301340</v>
      </c>
      <c r="Y19" s="8">
        <v>-356340</v>
      </c>
      <c r="Z19" s="2">
        <v>-0.51</v>
      </c>
      <c r="AA19" s="6">
        <v>167979720</v>
      </c>
    </row>
    <row r="20" spans="1:27" ht="12.75">
      <c r="A20" s="27" t="s">
        <v>47</v>
      </c>
      <c r="B20" s="33"/>
      <c r="C20" s="6">
        <v>3188560</v>
      </c>
      <c r="D20" s="6">
        <v>0</v>
      </c>
      <c r="E20" s="7">
        <v>39938801</v>
      </c>
      <c r="F20" s="30">
        <v>39938801</v>
      </c>
      <c r="G20" s="30">
        <v>6117</v>
      </c>
      <c r="H20" s="30">
        <v>318624</v>
      </c>
      <c r="I20" s="30">
        <v>57505</v>
      </c>
      <c r="J20" s="30">
        <v>382246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382246</v>
      </c>
      <c r="X20" s="30">
        <v>27386000</v>
      </c>
      <c r="Y20" s="30">
        <v>-27003754</v>
      </c>
      <c r="Z20" s="31">
        <v>-98.6</v>
      </c>
      <c r="AA20" s="32">
        <v>39938801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1339179</v>
      </c>
      <c r="F21" s="8">
        <v>1339179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1339179</v>
      </c>
    </row>
    <row r="22" spans="1:27" ht="24.75" customHeight="1">
      <c r="A22" s="35" t="s">
        <v>49</v>
      </c>
      <c r="B22" s="36"/>
      <c r="C22" s="37">
        <f aca="true" t="shared" si="0" ref="C22:Y22">SUM(C5:C21)</f>
        <v>208849906</v>
      </c>
      <c r="D22" s="37">
        <f>SUM(D5:D21)</f>
        <v>0</v>
      </c>
      <c r="E22" s="38">
        <f t="shared" si="0"/>
        <v>244913944</v>
      </c>
      <c r="F22" s="39">
        <f t="shared" si="0"/>
        <v>244913944</v>
      </c>
      <c r="G22" s="39">
        <f t="shared" si="0"/>
        <v>8384191</v>
      </c>
      <c r="H22" s="39">
        <f t="shared" si="0"/>
        <v>73029374</v>
      </c>
      <c r="I22" s="39">
        <f t="shared" si="0"/>
        <v>1330444</v>
      </c>
      <c r="J22" s="39">
        <f t="shared" si="0"/>
        <v>82744009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82744009</v>
      </c>
      <c r="X22" s="39">
        <f t="shared" si="0"/>
        <v>112027436</v>
      </c>
      <c r="Y22" s="39">
        <f t="shared" si="0"/>
        <v>-29283427</v>
      </c>
      <c r="Z22" s="40">
        <f>+IF(X22&lt;&gt;0,+(Y22/X22)*100,0)</f>
        <v>-26.139513716979117</v>
      </c>
      <c r="AA22" s="37">
        <f>SUM(AA5:AA21)</f>
        <v>244913944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55311425</v>
      </c>
      <c r="D25" s="6">
        <v>0</v>
      </c>
      <c r="E25" s="7">
        <v>61402370</v>
      </c>
      <c r="F25" s="8">
        <v>61402370</v>
      </c>
      <c r="G25" s="8">
        <v>4500</v>
      </c>
      <c r="H25" s="8">
        <v>8470529</v>
      </c>
      <c r="I25" s="8">
        <v>4399225</v>
      </c>
      <c r="J25" s="8">
        <v>12874254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12874254</v>
      </c>
      <c r="X25" s="8">
        <v>15350537</v>
      </c>
      <c r="Y25" s="8">
        <v>-2476283</v>
      </c>
      <c r="Z25" s="2">
        <v>-16.13</v>
      </c>
      <c r="AA25" s="6">
        <v>61402370</v>
      </c>
    </row>
    <row r="26" spans="1:27" ht="12.75">
      <c r="A26" s="29" t="s">
        <v>52</v>
      </c>
      <c r="B26" s="28"/>
      <c r="C26" s="6">
        <v>15437397</v>
      </c>
      <c r="D26" s="6">
        <v>0</v>
      </c>
      <c r="E26" s="7">
        <v>18734068</v>
      </c>
      <c r="F26" s="8">
        <v>18734068</v>
      </c>
      <c r="G26" s="8">
        <v>0</v>
      </c>
      <c r="H26" s="8">
        <v>2404651</v>
      </c>
      <c r="I26" s="8">
        <v>1394209</v>
      </c>
      <c r="J26" s="8">
        <v>3798860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3798860</v>
      </c>
      <c r="X26" s="8">
        <v>4683501</v>
      </c>
      <c r="Y26" s="8">
        <v>-884641</v>
      </c>
      <c r="Z26" s="2">
        <v>-18.89</v>
      </c>
      <c r="AA26" s="6">
        <v>18734068</v>
      </c>
    </row>
    <row r="27" spans="1:27" ht="12.75">
      <c r="A27" s="29" t="s">
        <v>53</v>
      </c>
      <c r="B27" s="28"/>
      <c r="C27" s="6">
        <v>7935638</v>
      </c>
      <c r="D27" s="6">
        <v>0</v>
      </c>
      <c r="E27" s="7">
        <v>5300000</v>
      </c>
      <c r="F27" s="8">
        <v>5300000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5300000</v>
      </c>
    </row>
    <row r="28" spans="1:27" ht="12.75">
      <c r="A28" s="29" t="s">
        <v>54</v>
      </c>
      <c r="B28" s="28"/>
      <c r="C28" s="6">
        <v>30459544</v>
      </c>
      <c r="D28" s="6">
        <v>0</v>
      </c>
      <c r="E28" s="7">
        <v>53000000</v>
      </c>
      <c r="F28" s="8">
        <v>53000000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11250000</v>
      </c>
      <c r="Y28" s="8">
        <v>-11250000</v>
      </c>
      <c r="Z28" s="2">
        <v>-100</v>
      </c>
      <c r="AA28" s="6">
        <v>53000000</v>
      </c>
    </row>
    <row r="29" spans="1:27" ht="12.75">
      <c r="A29" s="29" t="s">
        <v>55</v>
      </c>
      <c r="B29" s="28"/>
      <c r="C29" s="6">
        <v>1094230</v>
      </c>
      <c r="D29" s="6">
        <v>0</v>
      </c>
      <c r="E29" s="7">
        <v>50000</v>
      </c>
      <c r="F29" s="8">
        <v>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50000</v>
      </c>
      <c r="Y29" s="8">
        <v>-50000</v>
      </c>
      <c r="Z29" s="2">
        <v>-100</v>
      </c>
      <c r="AA29" s="6">
        <v>50000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6795713</v>
      </c>
      <c r="D32" s="6">
        <v>0</v>
      </c>
      <c r="E32" s="7">
        <v>10118698</v>
      </c>
      <c r="F32" s="8">
        <v>10118698</v>
      </c>
      <c r="G32" s="8">
        <v>495873</v>
      </c>
      <c r="H32" s="8">
        <v>582250</v>
      </c>
      <c r="I32" s="8">
        <v>505847</v>
      </c>
      <c r="J32" s="8">
        <v>1583970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1583970</v>
      </c>
      <c r="X32" s="8">
        <v>2335155</v>
      </c>
      <c r="Y32" s="8">
        <v>-751185</v>
      </c>
      <c r="Z32" s="2">
        <v>-32.17</v>
      </c>
      <c r="AA32" s="6">
        <v>10118698</v>
      </c>
    </row>
    <row r="33" spans="1:27" ht="12.75">
      <c r="A33" s="29" t="s">
        <v>59</v>
      </c>
      <c r="B33" s="28"/>
      <c r="C33" s="6">
        <v>3930274</v>
      </c>
      <c r="D33" s="6">
        <v>0</v>
      </c>
      <c r="E33" s="7">
        <v>4600000</v>
      </c>
      <c r="F33" s="8">
        <v>4600000</v>
      </c>
      <c r="G33" s="8">
        <v>44006</v>
      </c>
      <c r="H33" s="8">
        <v>54789</v>
      </c>
      <c r="I33" s="8">
        <v>225653</v>
      </c>
      <c r="J33" s="8">
        <v>324448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324448</v>
      </c>
      <c r="X33" s="8">
        <v>1881482</v>
      </c>
      <c r="Y33" s="8">
        <v>-1557034</v>
      </c>
      <c r="Z33" s="2">
        <v>-82.76</v>
      </c>
      <c r="AA33" s="6">
        <v>4600000</v>
      </c>
    </row>
    <row r="34" spans="1:27" ht="12.75">
      <c r="A34" s="29" t="s">
        <v>60</v>
      </c>
      <c r="B34" s="28"/>
      <c r="C34" s="6">
        <v>69098685</v>
      </c>
      <c r="D34" s="6">
        <v>0</v>
      </c>
      <c r="E34" s="7">
        <v>78624956</v>
      </c>
      <c r="F34" s="8">
        <v>78624956</v>
      </c>
      <c r="G34" s="8">
        <v>2270497</v>
      </c>
      <c r="H34" s="8">
        <v>4445539</v>
      </c>
      <c r="I34" s="8">
        <v>7377638</v>
      </c>
      <c r="J34" s="8">
        <v>14093674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14093674</v>
      </c>
      <c r="X34" s="8">
        <v>13062380</v>
      </c>
      <c r="Y34" s="8">
        <v>1031294</v>
      </c>
      <c r="Z34" s="2">
        <v>7.9</v>
      </c>
      <c r="AA34" s="6">
        <v>78624956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106000</v>
      </c>
      <c r="F35" s="8">
        <v>106000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106000</v>
      </c>
    </row>
    <row r="36" spans="1:27" ht="12.75">
      <c r="A36" s="44" t="s">
        <v>62</v>
      </c>
      <c r="B36" s="36"/>
      <c r="C36" s="37">
        <f aca="true" t="shared" si="1" ref="C36:Y36">SUM(C25:C35)</f>
        <v>190062906</v>
      </c>
      <c r="D36" s="37">
        <f>SUM(D25:D35)</f>
        <v>0</v>
      </c>
      <c r="E36" s="38">
        <f t="shared" si="1"/>
        <v>231936092</v>
      </c>
      <c r="F36" s="39">
        <f t="shared" si="1"/>
        <v>231936092</v>
      </c>
      <c r="G36" s="39">
        <f t="shared" si="1"/>
        <v>2814876</v>
      </c>
      <c r="H36" s="39">
        <f t="shared" si="1"/>
        <v>15957758</v>
      </c>
      <c r="I36" s="39">
        <f t="shared" si="1"/>
        <v>13902572</v>
      </c>
      <c r="J36" s="39">
        <f t="shared" si="1"/>
        <v>32675206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32675206</v>
      </c>
      <c r="X36" s="39">
        <f t="shared" si="1"/>
        <v>48613055</v>
      </c>
      <c r="Y36" s="39">
        <f t="shared" si="1"/>
        <v>-15937849</v>
      </c>
      <c r="Z36" s="40">
        <f>+IF(X36&lt;&gt;0,+(Y36/X36)*100,0)</f>
        <v>-32.78512119841059</v>
      </c>
      <c r="AA36" s="37">
        <f>SUM(AA25:AA35)</f>
        <v>231936092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18787000</v>
      </c>
      <c r="D38" s="50">
        <f>+D22-D36</f>
        <v>0</v>
      </c>
      <c r="E38" s="51">
        <f t="shared" si="2"/>
        <v>12977852</v>
      </c>
      <c r="F38" s="52">
        <f t="shared" si="2"/>
        <v>12977852</v>
      </c>
      <c r="G38" s="52">
        <f t="shared" si="2"/>
        <v>5569315</v>
      </c>
      <c r="H38" s="52">
        <f t="shared" si="2"/>
        <v>57071616</v>
      </c>
      <c r="I38" s="52">
        <f t="shared" si="2"/>
        <v>-12572128</v>
      </c>
      <c r="J38" s="52">
        <f t="shared" si="2"/>
        <v>50068803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50068803</v>
      </c>
      <c r="X38" s="52">
        <f>IF(F22=F36,0,X22-X36)</f>
        <v>63414381</v>
      </c>
      <c r="Y38" s="52">
        <f t="shared" si="2"/>
        <v>-13345578</v>
      </c>
      <c r="Z38" s="53">
        <f>+IF(X38&lt;&gt;0,+(Y38/X38)*100,0)</f>
        <v>-21.045033933233537</v>
      </c>
      <c r="AA38" s="50">
        <f>+AA22-AA36</f>
        <v>12977852</v>
      </c>
    </row>
    <row r="39" spans="1:27" ht="12.75">
      <c r="A39" s="27" t="s">
        <v>64</v>
      </c>
      <c r="B39" s="33"/>
      <c r="C39" s="6">
        <v>77584419</v>
      </c>
      <c r="D39" s="6">
        <v>0</v>
      </c>
      <c r="E39" s="7">
        <v>59261000</v>
      </c>
      <c r="F39" s="8">
        <v>59261000</v>
      </c>
      <c r="G39" s="8">
        <v>0</v>
      </c>
      <c r="H39" s="8">
        <v>12016000</v>
      </c>
      <c r="I39" s="8">
        <v>0</v>
      </c>
      <c r="J39" s="8">
        <v>12016000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12016000</v>
      </c>
      <c r="X39" s="8">
        <v>39215760</v>
      </c>
      <c r="Y39" s="8">
        <v>-27199760</v>
      </c>
      <c r="Z39" s="2">
        <v>-69.36</v>
      </c>
      <c r="AA39" s="6">
        <v>59261000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96371419</v>
      </c>
      <c r="D42" s="59">
        <f>SUM(D38:D41)</f>
        <v>0</v>
      </c>
      <c r="E42" s="60">
        <f t="shared" si="3"/>
        <v>72238852</v>
      </c>
      <c r="F42" s="61">
        <f t="shared" si="3"/>
        <v>72238852</v>
      </c>
      <c r="G42" s="61">
        <f t="shared" si="3"/>
        <v>5569315</v>
      </c>
      <c r="H42" s="61">
        <f t="shared" si="3"/>
        <v>69087616</v>
      </c>
      <c r="I42" s="61">
        <f t="shared" si="3"/>
        <v>-12572128</v>
      </c>
      <c r="J42" s="61">
        <f t="shared" si="3"/>
        <v>62084803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62084803</v>
      </c>
      <c r="X42" s="61">
        <f t="shared" si="3"/>
        <v>102630141</v>
      </c>
      <c r="Y42" s="61">
        <f t="shared" si="3"/>
        <v>-40545338</v>
      </c>
      <c r="Z42" s="62">
        <f>+IF(X42&lt;&gt;0,+(Y42/X42)*100,0)</f>
        <v>-39.50626746191453</v>
      </c>
      <c r="AA42" s="59">
        <f>SUM(AA38:AA41)</f>
        <v>72238852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96371419</v>
      </c>
      <c r="D44" s="67">
        <f>+D42-D43</f>
        <v>0</v>
      </c>
      <c r="E44" s="68">
        <f t="shared" si="4"/>
        <v>72238852</v>
      </c>
      <c r="F44" s="69">
        <f t="shared" si="4"/>
        <v>72238852</v>
      </c>
      <c r="G44" s="69">
        <f t="shared" si="4"/>
        <v>5569315</v>
      </c>
      <c r="H44" s="69">
        <f t="shared" si="4"/>
        <v>69087616</v>
      </c>
      <c r="I44" s="69">
        <f t="shared" si="4"/>
        <v>-12572128</v>
      </c>
      <c r="J44" s="69">
        <f t="shared" si="4"/>
        <v>62084803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62084803</v>
      </c>
      <c r="X44" s="69">
        <f t="shared" si="4"/>
        <v>102630141</v>
      </c>
      <c r="Y44" s="69">
        <f t="shared" si="4"/>
        <v>-40545338</v>
      </c>
      <c r="Z44" s="70">
        <f>+IF(X44&lt;&gt;0,+(Y44/X44)*100,0)</f>
        <v>-39.50626746191453</v>
      </c>
      <c r="AA44" s="67">
        <f>+AA42-AA43</f>
        <v>72238852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96371419</v>
      </c>
      <c r="D46" s="59">
        <f>SUM(D44:D45)</f>
        <v>0</v>
      </c>
      <c r="E46" s="60">
        <f t="shared" si="5"/>
        <v>72238852</v>
      </c>
      <c r="F46" s="61">
        <f t="shared" si="5"/>
        <v>72238852</v>
      </c>
      <c r="G46" s="61">
        <f t="shared" si="5"/>
        <v>5569315</v>
      </c>
      <c r="H46" s="61">
        <f t="shared" si="5"/>
        <v>69087616</v>
      </c>
      <c r="I46" s="61">
        <f t="shared" si="5"/>
        <v>-12572128</v>
      </c>
      <c r="J46" s="61">
        <f t="shared" si="5"/>
        <v>62084803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62084803</v>
      </c>
      <c r="X46" s="61">
        <f t="shared" si="5"/>
        <v>102630141</v>
      </c>
      <c r="Y46" s="61">
        <f t="shared" si="5"/>
        <v>-40545338</v>
      </c>
      <c r="Z46" s="62">
        <f>+IF(X46&lt;&gt;0,+(Y46/X46)*100,0)</f>
        <v>-39.50626746191453</v>
      </c>
      <c r="AA46" s="59">
        <f>SUM(AA44:AA45)</f>
        <v>72238852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96371419</v>
      </c>
      <c r="D48" s="75">
        <f>SUM(D46:D47)</f>
        <v>0</v>
      </c>
      <c r="E48" s="76">
        <f t="shared" si="6"/>
        <v>72238852</v>
      </c>
      <c r="F48" s="77">
        <f t="shared" si="6"/>
        <v>72238852</v>
      </c>
      <c r="G48" s="77">
        <f t="shared" si="6"/>
        <v>5569315</v>
      </c>
      <c r="H48" s="78">
        <f t="shared" si="6"/>
        <v>69087616</v>
      </c>
      <c r="I48" s="78">
        <f t="shared" si="6"/>
        <v>-12572128</v>
      </c>
      <c r="J48" s="78">
        <f t="shared" si="6"/>
        <v>62084803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62084803</v>
      </c>
      <c r="X48" s="78">
        <f t="shared" si="6"/>
        <v>102630141</v>
      </c>
      <c r="Y48" s="78">
        <f t="shared" si="6"/>
        <v>-40545338</v>
      </c>
      <c r="Z48" s="79">
        <f>+IF(X48&lt;&gt;0,+(Y48/X48)*100,0)</f>
        <v>-39.50626746191453</v>
      </c>
      <c r="AA48" s="80">
        <f>SUM(AA46:AA47)</f>
        <v>72238852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16510518</v>
      </c>
      <c r="D5" s="6">
        <v>0</v>
      </c>
      <c r="E5" s="7">
        <v>21057300</v>
      </c>
      <c r="F5" s="8">
        <v>21057300</v>
      </c>
      <c r="G5" s="8">
        <v>12987145</v>
      </c>
      <c r="H5" s="8">
        <v>608606</v>
      </c>
      <c r="I5" s="8">
        <v>608606</v>
      </c>
      <c r="J5" s="8">
        <v>14204357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14204357</v>
      </c>
      <c r="X5" s="8">
        <v>5264325</v>
      </c>
      <c r="Y5" s="8">
        <v>8940032</v>
      </c>
      <c r="Z5" s="2">
        <v>169.82</v>
      </c>
      <c r="AA5" s="6">
        <v>21057300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20804982</v>
      </c>
      <c r="D7" s="6">
        <v>0</v>
      </c>
      <c r="E7" s="7">
        <v>24730572</v>
      </c>
      <c r="F7" s="8">
        <v>24730572</v>
      </c>
      <c r="G7" s="8">
        <v>3221682</v>
      </c>
      <c r="H7" s="8">
        <v>949427</v>
      </c>
      <c r="I7" s="8">
        <v>2968805</v>
      </c>
      <c r="J7" s="8">
        <v>7139914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7139914</v>
      </c>
      <c r="X7" s="8">
        <v>6182643</v>
      </c>
      <c r="Y7" s="8">
        <v>957271</v>
      </c>
      <c r="Z7" s="2">
        <v>15.48</v>
      </c>
      <c r="AA7" s="6">
        <v>24730572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1008161</v>
      </c>
      <c r="D10" s="6">
        <v>0</v>
      </c>
      <c r="E10" s="7">
        <v>2001251</v>
      </c>
      <c r="F10" s="30">
        <v>2001251</v>
      </c>
      <c r="G10" s="30">
        <v>83320</v>
      </c>
      <c r="H10" s="30">
        <v>98318</v>
      </c>
      <c r="I10" s="30">
        <v>99397</v>
      </c>
      <c r="J10" s="30">
        <v>281035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281035</v>
      </c>
      <c r="X10" s="30">
        <v>500313</v>
      </c>
      <c r="Y10" s="30">
        <v>-219278</v>
      </c>
      <c r="Z10" s="31">
        <v>-43.83</v>
      </c>
      <c r="AA10" s="32">
        <v>2001251</v>
      </c>
    </row>
    <row r="11" spans="1:27" ht="12.75">
      <c r="A11" s="29" t="s">
        <v>38</v>
      </c>
      <c r="B11" s="33"/>
      <c r="C11" s="6">
        <v>28526</v>
      </c>
      <c r="D11" s="6">
        <v>0</v>
      </c>
      <c r="E11" s="7">
        <v>10451</v>
      </c>
      <c r="F11" s="8">
        <v>10451</v>
      </c>
      <c r="G11" s="8">
        <v>0</v>
      </c>
      <c r="H11" s="8">
        <v>1063</v>
      </c>
      <c r="I11" s="8">
        <v>562</v>
      </c>
      <c r="J11" s="8">
        <v>1625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1625</v>
      </c>
      <c r="X11" s="8">
        <v>2613</v>
      </c>
      <c r="Y11" s="8">
        <v>-988</v>
      </c>
      <c r="Z11" s="2">
        <v>-37.81</v>
      </c>
      <c r="AA11" s="6">
        <v>10451</v>
      </c>
    </row>
    <row r="12" spans="1:27" ht="12.75">
      <c r="A12" s="29" t="s">
        <v>39</v>
      </c>
      <c r="B12" s="33"/>
      <c r="C12" s="6">
        <v>607583</v>
      </c>
      <c r="D12" s="6">
        <v>0</v>
      </c>
      <c r="E12" s="7">
        <v>721344</v>
      </c>
      <c r="F12" s="8">
        <v>721344</v>
      </c>
      <c r="G12" s="8">
        <v>7713</v>
      </c>
      <c r="H12" s="8">
        <v>79982</v>
      </c>
      <c r="I12" s="8">
        <v>65325</v>
      </c>
      <c r="J12" s="8">
        <v>153020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153020</v>
      </c>
      <c r="X12" s="8">
        <v>180336</v>
      </c>
      <c r="Y12" s="8">
        <v>-27316</v>
      </c>
      <c r="Z12" s="2">
        <v>-15.15</v>
      </c>
      <c r="AA12" s="6">
        <v>721344</v>
      </c>
    </row>
    <row r="13" spans="1:27" ht="12.75">
      <c r="A13" s="27" t="s">
        <v>40</v>
      </c>
      <c r="B13" s="33"/>
      <c r="C13" s="6">
        <v>6020368</v>
      </c>
      <c r="D13" s="6">
        <v>0</v>
      </c>
      <c r="E13" s="7">
        <v>5804730</v>
      </c>
      <c r="F13" s="8">
        <v>5804730</v>
      </c>
      <c r="G13" s="8">
        <v>362447</v>
      </c>
      <c r="H13" s="8">
        <v>798725</v>
      </c>
      <c r="I13" s="8">
        <v>790282</v>
      </c>
      <c r="J13" s="8">
        <v>1951454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1951454</v>
      </c>
      <c r="X13" s="8">
        <v>1451184</v>
      </c>
      <c r="Y13" s="8">
        <v>500270</v>
      </c>
      <c r="Z13" s="2">
        <v>34.47</v>
      </c>
      <c r="AA13" s="6">
        <v>5804730</v>
      </c>
    </row>
    <row r="14" spans="1:27" ht="12.75">
      <c r="A14" s="27" t="s">
        <v>41</v>
      </c>
      <c r="B14" s="33"/>
      <c r="C14" s="6">
        <v>2415082</v>
      </c>
      <c r="D14" s="6">
        <v>0</v>
      </c>
      <c r="E14" s="7">
        <v>1672803</v>
      </c>
      <c r="F14" s="8">
        <v>1672803</v>
      </c>
      <c r="G14" s="8">
        <v>231916</v>
      </c>
      <c r="H14" s="8">
        <v>-774</v>
      </c>
      <c r="I14" s="8">
        <v>288969</v>
      </c>
      <c r="J14" s="8">
        <v>520111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520111</v>
      </c>
      <c r="X14" s="8">
        <v>418200</v>
      </c>
      <c r="Y14" s="8">
        <v>101911</v>
      </c>
      <c r="Z14" s="2">
        <v>24.37</v>
      </c>
      <c r="AA14" s="6">
        <v>1672803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1659306</v>
      </c>
      <c r="D16" s="6">
        <v>0</v>
      </c>
      <c r="E16" s="7">
        <v>775241</v>
      </c>
      <c r="F16" s="8">
        <v>775241</v>
      </c>
      <c r="G16" s="8">
        <v>16256</v>
      </c>
      <c r="H16" s="8">
        <v>16819</v>
      </c>
      <c r="I16" s="8">
        <v>61842</v>
      </c>
      <c r="J16" s="8">
        <v>94917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94917</v>
      </c>
      <c r="X16" s="8">
        <v>193809</v>
      </c>
      <c r="Y16" s="8">
        <v>-98892</v>
      </c>
      <c r="Z16" s="2">
        <v>-51.03</v>
      </c>
      <c r="AA16" s="6">
        <v>775241</v>
      </c>
    </row>
    <row r="17" spans="1:27" ht="12.75">
      <c r="A17" s="27" t="s">
        <v>44</v>
      </c>
      <c r="B17" s="33"/>
      <c r="C17" s="6">
        <v>2441633</v>
      </c>
      <c r="D17" s="6">
        <v>0</v>
      </c>
      <c r="E17" s="7">
        <v>2236041</v>
      </c>
      <c r="F17" s="8">
        <v>2236041</v>
      </c>
      <c r="G17" s="8">
        <v>139231</v>
      </c>
      <c r="H17" s="8">
        <v>200104</v>
      </c>
      <c r="I17" s="8">
        <v>243874</v>
      </c>
      <c r="J17" s="8">
        <v>583209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583209</v>
      </c>
      <c r="X17" s="8">
        <v>559011</v>
      </c>
      <c r="Y17" s="8">
        <v>24198</v>
      </c>
      <c r="Z17" s="2">
        <v>4.33</v>
      </c>
      <c r="AA17" s="6">
        <v>2236041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813504</v>
      </c>
      <c r="F18" s="8">
        <v>813504</v>
      </c>
      <c r="G18" s="8">
        <v>56811</v>
      </c>
      <c r="H18" s="8">
        <v>94272</v>
      </c>
      <c r="I18" s="8">
        <v>84102</v>
      </c>
      <c r="J18" s="8">
        <v>235185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235185</v>
      </c>
      <c r="X18" s="8">
        <v>203376</v>
      </c>
      <c r="Y18" s="8">
        <v>31809</v>
      </c>
      <c r="Z18" s="2">
        <v>15.64</v>
      </c>
      <c r="AA18" s="6">
        <v>813504</v>
      </c>
    </row>
    <row r="19" spans="1:27" ht="12.75">
      <c r="A19" s="27" t="s">
        <v>46</v>
      </c>
      <c r="B19" s="33"/>
      <c r="C19" s="6">
        <v>189891267</v>
      </c>
      <c r="D19" s="6">
        <v>0</v>
      </c>
      <c r="E19" s="7">
        <v>181992950</v>
      </c>
      <c r="F19" s="8">
        <v>181992950</v>
      </c>
      <c r="G19" s="8">
        <v>73647083</v>
      </c>
      <c r="H19" s="8">
        <v>356484</v>
      </c>
      <c r="I19" s="8">
        <v>1520903</v>
      </c>
      <c r="J19" s="8">
        <v>75524470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75524470</v>
      </c>
      <c r="X19" s="8">
        <v>72597180</v>
      </c>
      <c r="Y19" s="8">
        <v>2927290</v>
      </c>
      <c r="Z19" s="2">
        <v>4.03</v>
      </c>
      <c r="AA19" s="6">
        <v>181992950</v>
      </c>
    </row>
    <row r="20" spans="1:27" ht="12.75">
      <c r="A20" s="27" t="s">
        <v>47</v>
      </c>
      <c r="B20" s="33"/>
      <c r="C20" s="6">
        <v>1109780</v>
      </c>
      <c r="D20" s="6">
        <v>0</v>
      </c>
      <c r="E20" s="7">
        <v>1016389</v>
      </c>
      <c r="F20" s="30">
        <v>1016389</v>
      </c>
      <c r="G20" s="30">
        <v>55395</v>
      </c>
      <c r="H20" s="30">
        <v>33148</v>
      </c>
      <c r="I20" s="30">
        <v>39383</v>
      </c>
      <c r="J20" s="30">
        <v>127926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127926</v>
      </c>
      <c r="X20" s="30">
        <v>254097</v>
      </c>
      <c r="Y20" s="30">
        <v>-126171</v>
      </c>
      <c r="Z20" s="31">
        <v>-49.65</v>
      </c>
      <c r="AA20" s="32">
        <v>1016389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242497206</v>
      </c>
      <c r="D22" s="37">
        <f>SUM(D5:D21)</f>
        <v>0</v>
      </c>
      <c r="E22" s="38">
        <f t="shared" si="0"/>
        <v>242832576</v>
      </c>
      <c r="F22" s="39">
        <f t="shared" si="0"/>
        <v>242832576</v>
      </c>
      <c r="G22" s="39">
        <f t="shared" si="0"/>
        <v>90808999</v>
      </c>
      <c r="H22" s="39">
        <f t="shared" si="0"/>
        <v>3236174</v>
      </c>
      <c r="I22" s="39">
        <f t="shared" si="0"/>
        <v>6772050</v>
      </c>
      <c r="J22" s="39">
        <f t="shared" si="0"/>
        <v>100817223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100817223</v>
      </c>
      <c r="X22" s="39">
        <f t="shared" si="0"/>
        <v>87807087</v>
      </c>
      <c r="Y22" s="39">
        <f t="shared" si="0"/>
        <v>13010136</v>
      </c>
      <c r="Z22" s="40">
        <f>+IF(X22&lt;&gt;0,+(Y22/X22)*100,0)</f>
        <v>14.81672658153436</v>
      </c>
      <c r="AA22" s="37">
        <f>SUM(AA5:AA21)</f>
        <v>242832576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71843215</v>
      </c>
      <c r="D25" s="6">
        <v>0</v>
      </c>
      <c r="E25" s="7">
        <v>87842979</v>
      </c>
      <c r="F25" s="8">
        <v>87842979</v>
      </c>
      <c r="G25" s="8">
        <v>6320934</v>
      </c>
      <c r="H25" s="8">
        <v>6223688</v>
      </c>
      <c r="I25" s="8">
        <v>6129679</v>
      </c>
      <c r="J25" s="8">
        <v>18674301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18674301</v>
      </c>
      <c r="X25" s="8">
        <v>21960744</v>
      </c>
      <c r="Y25" s="8">
        <v>-3286443</v>
      </c>
      <c r="Z25" s="2">
        <v>-14.97</v>
      </c>
      <c r="AA25" s="6">
        <v>87842979</v>
      </c>
    </row>
    <row r="26" spans="1:27" ht="12.75">
      <c r="A26" s="29" t="s">
        <v>52</v>
      </c>
      <c r="B26" s="28"/>
      <c r="C26" s="6">
        <v>18956156</v>
      </c>
      <c r="D26" s="6">
        <v>0</v>
      </c>
      <c r="E26" s="7">
        <v>23185792</v>
      </c>
      <c r="F26" s="8">
        <v>23185792</v>
      </c>
      <c r="G26" s="8">
        <v>1317600</v>
      </c>
      <c r="H26" s="8">
        <v>1475413</v>
      </c>
      <c r="I26" s="8">
        <v>1596668</v>
      </c>
      <c r="J26" s="8">
        <v>4389681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4389681</v>
      </c>
      <c r="X26" s="8">
        <v>5128551</v>
      </c>
      <c r="Y26" s="8">
        <v>-738870</v>
      </c>
      <c r="Z26" s="2">
        <v>-14.41</v>
      </c>
      <c r="AA26" s="6">
        <v>23185792</v>
      </c>
    </row>
    <row r="27" spans="1:27" ht="12.75">
      <c r="A27" s="29" t="s">
        <v>53</v>
      </c>
      <c r="B27" s="28"/>
      <c r="C27" s="6">
        <v>3746289</v>
      </c>
      <c r="D27" s="6">
        <v>0</v>
      </c>
      <c r="E27" s="7">
        <v>1900000</v>
      </c>
      <c r="F27" s="8">
        <v>1900000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474999</v>
      </c>
      <c r="Y27" s="8">
        <v>-474999</v>
      </c>
      <c r="Z27" s="2">
        <v>-100</v>
      </c>
      <c r="AA27" s="6">
        <v>1900000</v>
      </c>
    </row>
    <row r="28" spans="1:27" ht="12.75">
      <c r="A28" s="29" t="s">
        <v>54</v>
      </c>
      <c r="B28" s="28"/>
      <c r="C28" s="6">
        <v>37049176</v>
      </c>
      <c r="D28" s="6">
        <v>0</v>
      </c>
      <c r="E28" s="7">
        <v>39400000</v>
      </c>
      <c r="F28" s="8">
        <v>39400000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9849999</v>
      </c>
      <c r="Y28" s="8">
        <v>-9849999</v>
      </c>
      <c r="Z28" s="2">
        <v>-100</v>
      </c>
      <c r="AA28" s="6">
        <v>39400000</v>
      </c>
    </row>
    <row r="29" spans="1:27" ht="12.75">
      <c r="A29" s="29" t="s">
        <v>55</v>
      </c>
      <c r="B29" s="28"/>
      <c r="C29" s="6">
        <v>547262</v>
      </c>
      <c r="D29" s="6">
        <v>0</v>
      </c>
      <c r="E29" s="7">
        <v>1499715</v>
      </c>
      <c r="F29" s="8">
        <v>1499715</v>
      </c>
      <c r="G29" s="8">
        <v>0</v>
      </c>
      <c r="H29" s="8">
        <v>21118</v>
      </c>
      <c r="I29" s="8">
        <v>882297</v>
      </c>
      <c r="J29" s="8">
        <v>903415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903415</v>
      </c>
      <c r="X29" s="8">
        <v>374928</v>
      </c>
      <c r="Y29" s="8">
        <v>528487</v>
      </c>
      <c r="Z29" s="2">
        <v>140.96</v>
      </c>
      <c r="AA29" s="6">
        <v>1499715</v>
      </c>
    </row>
    <row r="30" spans="1:27" ht="12.75">
      <c r="A30" s="29" t="s">
        <v>56</v>
      </c>
      <c r="B30" s="28"/>
      <c r="C30" s="6">
        <v>24528456</v>
      </c>
      <c r="D30" s="6">
        <v>0</v>
      </c>
      <c r="E30" s="7">
        <v>27711869</v>
      </c>
      <c r="F30" s="8">
        <v>27711869</v>
      </c>
      <c r="G30" s="8">
        <v>2722473</v>
      </c>
      <c r="H30" s="8">
        <v>2982374</v>
      </c>
      <c r="I30" s="8">
        <v>2787545</v>
      </c>
      <c r="J30" s="8">
        <v>8492392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8492392</v>
      </c>
      <c r="X30" s="8">
        <v>6927966</v>
      </c>
      <c r="Y30" s="8">
        <v>1564426</v>
      </c>
      <c r="Z30" s="2">
        <v>22.58</v>
      </c>
      <c r="AA30" s="6">
        <v>27711869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3454837</v>
      </c>
      <c r="D33" s="6">
        <v>0</v>
      </c>
      <c r="E33" s="7">
        <v>3880800</v>
      </c>
      <c r="F33" s="8">
        <v>3880800</v>
      </c>
      <c r="G33" s="8">
        <v>0</v>
      </c>
      <c r="H33" s="8">
        <v>145899</v>
      </c>
      <c r="I33" s="8">
        <v>96072</v>
      </c>
      <c r="J33" s="8">
        <v>241971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241971</v>
      </c>
      <c r="X33" s="8">
        <v>970200</v>
      </c>
      <c r="Y33" s="8">
        <v>-728229</v>
      </c>
      <c r="Z33" s="2">
        <v>-75.06</v>
      </c>
      <c r="AA33" s="6">
        <v>3880800</v>
      </c>
    </row>
    <row r="34" spans="1:27" ht="12.75">
      <c r="A34" s="29" t="s">
        <v>60</v>
      </c>
      <c r="B34" s="28"/>
      <c r="C34" s="6">
        <v>169746400</v>
      </c>
      <c r="D34" s="6">
        <v>0</v>
      </c>
      <c r="E34" s="7">
        <v>90178878</v>
      </c>
      <c r="F34" s="8">
        <v>90178878</v>
      </c>
      <c r="G34" s="8">
        <v>3038954</v>
      </c>
      <c r="H34" s="8">
        <v>4612178</v>
      </c>
      <c r="I34" s="8">
        <v>4964321</v>
      </c>
      <c r="J34" s="8">
        <v>12615453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12615453</v>
      </c>
      <c r="X34" s="8">
        <v>23377350</v>
      </c>
      <c r="Y34" s="8">
        <v>-10761897</v>
      </c>
      <c r="Z34" s="2">
        <v>-46.04</v>
      </c>
      <c r="AA34" s="6">
        <v>90178878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329871791</v>
      </c>
      <c r="D36" s="37">
        <f>SUM(D25:D35)</f>
        <v>0</v>
      </c>
      <c r="E36" s="38">
        <f t="shared" si="1"/>
        <v>275600033</v>
      </c>
      <c r="F36" s="39">
        <f t="shared" si="1"/>
        <v>275600033</v>
      </c>
      <c r="G36" s="39">
        <f t="shared" si="1"/>
        <v>13399961</v>
      </c>
      <c r="H36" s="39">
        <f t="shared" si="1"/>
        <v>15460670</v>
      </c>
      <c r="I36" s="39">
        <f t="shared" si="1"/>
        <v>16456582</v>
      </c>
      <c r="J36" s="39">
        <f t="shared" si="1"/>
        <v>45317213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45317213</v>
      </c>
      <c r="X36" s="39">
        <f t="shared" si="1"/>
        <v>69064737</v>
      </c>
      <c r="Y36" s="39">
        <f t="shared" si="1"/>
        <v>-23747524</v>
      </c>
      <c r="Z36" s="40">
        <f>+IF(X36&lt;&gt;0,+(Y36/X36)*100,0)</f>
        <v>-34.384441368393254</v>
      </c>
      <c r="AA36" s="37">
        <f>SUM(AA25:AA35)</f>
        <v>275600033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-87374585</v>
      </c>
      <c r="D38" s="50">
        <f>+D22-D36</f>
        <v>0</v>
      </c>
      <c r="E38" s="51">
        <f t="shared" si="2"/>
        <v>-32767457</v>
      </c>
      <c r="F38" s="52">
        <f t="shared" si="2"/>
        <v>-32767457</v>
      </c>
      <c r="G38" s="52">
        <f t="shared" si="2"/>
        <v>77409038</v>
      </c>
      <c r="H38" s="52">
        <f t="shared" si="2"/>
        <v>-12224496</v>
      </c>
      <c r="I38" s="52">
        <f t="shared" si="2"/>
        <v>-9684532</v>
      </c>
      <c r="J38" s="52">
        <f t="shared" si="2"/>
        <v>55500010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55500010</v>
      </c>
      <c r="X38" s="52">
        <f>IF(F22=F36,0,X22-X36)</f>
        <v>18742350</v>
      </c>
      <c r="Y38" s="52">
        <f t="shared" si="2"/>
        <v>36757660</v>
      </c>
      <c r="Z38" s="53">
        <f>+IF(X38&lt;&gt;0,+(Y38/X38)*100,0)</f>
        <v>196.12087064855794</v>
      </c>
      <c r="AA38" s="50">
        <f>+AA22-AA36</f>
        <v>-32767457</v>
      </c>
    </row>
    <row r="39" spans="1:27" ht="12.75">
      <c r="A39" s="27" t="s">
        <v>64</v>
      </c>
      <c r="B39" s="33"/>
      <c r="C39" s="6">
        <v>69510635</v>
      </c>
      <c r="D39" s="6">
        <v>0</v>
      </c>
      <c r="E39" s="7">
        <v>68851050</v>
      </c>
      <c r="F39" s="8">
        <v>68851050</v>
      </c>
      <c r="G39" s="8">
        <v>5036739</v>
      </c>
      <c r="H39" s="8">
        <v>3149351</v>
      </c>
      <c r="I39" s="8">
        <v>17618266</v>
      </c>
      <c r="J39" s="8">
        <v>25804356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25804356</v>
      </c>
      <c r="X39" s="8">
        <v>27540420</v>
      </c>
      <c r="Y39" s="8">
        <v>-1736064</v>
      </c>
      <c r="Z39" s="2">
        <v>-6.3</v>
      </c>
      <c r="AA39" s="6">
        <v>68851050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-17863950</v>
      </c>
      <c r="D42" s="59">
        <f>SUM(D38:D41)</f>
        <v>0</v>
      </c>
      <c r="E42" s="60">
        <f t="shared" si="3"/>
        <v>36083593</v>
      </c>
      <c r="F42" s="61">
        <f t="shared" si="3"/>
        <v>36083593</v>
      </c>
      <c r="G42" s="61">
        <f t="shared" si="3"/>
        <v>82445777</v>
      </c>
      <c r="H42" s="61">
        <f t="shared" si="3"/>
        <v>-9075145</v>
      </c>
      <c r="I42" s="61">
        <f t="shared" si="3"/>
        <v>7933734</v>
      </c>
      <c r="J42" s="61">
        <f t="shared" si="3"/>
        <v>81304366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81304366</v>
      </c>
      <c r="X42" s="61">
        <f t="shared" si="3"/>
        <v>46282770</v>
      </c>
      <c r="Y42" s="61">
        <f t="shared" si="3"/>
        <v>35021596</v>
      </c>
      <c r="Z42" s="62">
        <f>+IF(X42&lt;&gt;0,+(Y42/X42)*100,0)</f>
        <v>75.66875534891278</v>
      </c>
      <c r="AA42" s="59">
        <f>SUM(AA38:AA41)</f>
        <v>36083593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-17863950</v>
      </c>
      <c r="D44" s="67">
        <f>+D42-D43</f>
        <v>0</v>
      </c>
      <c r="E44" s="68">
        <f t="shared" si="4"/>
        <v>36083593</v>
      </c>
      <c r="F44" s="69">
        <f t="shared" si="4"/>
        <v>36083593</v>
      </c>
      <c r="G44" s="69">
        <f t="shared" si="4"/>
        <v>82445777</v>
      </c>
      <c r="H44" s="69">
        <f t="shared" si="4"/>
        <v>-9075145</v>
      </c>
      <c r="I44" s="69">
        <f t="shared" si="4"/>
        <v>7933734</v>
      </c>
      <c r="J44" s="69">
        <f t="shared" si="4"/>
        <v>81304366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81304366</v>
      </c>
      <c r="X44" s="69">
        <f t="shared" si="4"/>
        <v>46282770</v>
      </c>
      <c r="Y44" s="69">
        <f t="shared" si="4"/>
        <v>35021596</v>
      </c>
      <c r="Z44" s="70">
        <f>+IF(X44&lt;&gt;0,+(Y44/X44)*100,0)</f>
        <v>75.66875534891278</v>
      </c>
      <c r="AA44" s="67">
        <f>+AA42-AA43</f>
        <v>36083593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-17863950</v>
      </c>
      <c r="D46" s="59">
        <f>SUM(D44:D45)</f>
        <v>0</v>
      </c>
      <c r="E46" s="60">
        <f t="shared" si="5"/>
        <v>36083593</v>
      </c>
      <c r="F46" s="61">
        <f t="shared" si="5"/>
        <v>36083593</v>
      </c>
      <c r="G46" s="61">
        <f t="shared" si="5"/>
        <v>82445777</v>
      </c>
      <c r="H46" s="61">
        <f t="shared" si="5"/>
        <v>-9075145</v>
      </c>
      <c r="I46" s="61">
        <f t="shared" si="5"/>
        <v>7933734</v>
      </c>
      <c r="J46" s="61">
        <f t="shared" si="5"/>
        <v>81304366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81304366</v>
      </c>
      <c r="X46" s="61">
        <f t="shared" si="5"/>
        <v>46282770</v>
      </c>
      <c r="Y46" s="61">
        <f t="shared" si="5"/>
        <v>35021596</v>
      </c>
      <c r="Z46" s="62">
        <f>+IF(X46&lt;&gt;0,+(Y46/X46)*100,0)</f>
        <v>75.66875534891278</v>
      </c>
      <c r="AA46" s="59">
        <f>SUM(AA44:AA45)</f>
        <v>36083593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-17863950</v>
      </c>
      <c r="D48" s="75">
        <f>SUM(D46:D47)</f>
        <v>0</v>
      </c>
      <c r="E48" s="76">
        <f t="shared" si="6"/>
        <v>36083593</v>
      </c>
      <c r="F48" s="77">
        <f t="shared" si="6"/>
        <v>36083593</v>
      </c>
      <c r="G48" s="77">
        <f t="shared" si="6"/>
        <v>82445777</v>
      </c>
      <c r="H48" s="78">
        <f t="shared" si="6"/>
        <v>-9075145</v>
      </c>
      <c r="I48" s="78">
        <f t="shared" si="6"/>
        <v>7933734</v>
      </c>
      <c r="J48" s="78">
        <f t="shared" si="6"/>
        <v>81304366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81304366</v>
      </c>
      <c r="X48" s="78">
        <f t="shared" si="6"/>
        <v>46282770</v>
      </c>
      <c r="Y48" s="78">
        <f t="shared" si="6"/>
        <v>35021596</v>
      </c>
      <c r="Z48" s="79">
        <f>+IF(X48&lt;&gt;0,+(Y48/X48)*100,0)</f>
        <v>75.66875534891278</v>
      </c>
      <c r="AA48" s="80">
        <f>SUM(AA46:AA47)</f>
        <v>36083593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6500000</v>
      </c>
      <c r="F5" s="8">
        <v>6500000</v>
      </c>
      <c r="G5" s="8">
        <v>418313</v>
      </c>
      <c r="H5" s="8">
        <v>418313</v>
      </c>
      <c r="I5" s="8">
        <v>418313</v>
      </c>
      <c r="J5" s="8">
        <v>1254939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1254939</v>
      </c>
      <c r="X5" s="8">
        <v>1625001</v>
      </c>
      <c r="Y5" s="8">
        <v>-370062</v>
      </c>
      <c r="Z5" s="2">
        <v>-22.77</v>
      </c>
      <c r="AA5" s="6">
        <v>6500000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445000</v>
      </c>
      <c r="F10" s="30">
        <v>445000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111249</v>
      </c>
      <c r="Y10" s="30">
        <v>-111249</v>
      </c>
      <c r="Z10" s="31">
        <v>-100</v>
      </c>
      <c r="AA10" s="32">
        <v>445000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33694</v>
      </c>
      <c r="H11" s="8">
        <v>33694</v>
      </c>
      <c r="I11" s="8">
        <v>33694</v>
      </c>
      <c r="J11" s="8">
        <v>101082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101082</v>
      </c>
      <c r="X11" s="8"/>
      <c r="Y11" s="8">
        <v>101082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1094820</v>
      </c>
      <c r="F12" s="8">
        <v>1094820</v>
      </c>
      <c r="G12" s="8">
        <v>95037</v>
      </c>
      <c r="H12" s="8">
        <v>95037</v>
      </c>
      <c r="I12" s="8">
        <v>95037</v>
      </c>
      <c r="J12" s="8">
        <v>285111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285111</v>
      </c>
      <c r="X12" s="8">
        <v>273705</v>
      </c>
      <c r="Y12" s="8">
        <v>11406</v>
      </c>
      <c r="Z12" s="2">
        <v>4.17</v>
      </c>
      <c r="AA12" s="6">
        <v>1094820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2300000</v>
      </c>
      <c r="F13" s="8">
        <v>2300000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575001</v>
      </c>
      <c r="Y13" s="8">
        <v>-575001</v>
      </c>
      <c r="Z13" s="2">
        <v>-100</v>
      </c>
      <c r="AA13" s="6">
        <v>2300000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150000</v>
      </c>
      <c r="F14" s="8">
        <v>150000</v>
      </c>
      <c r="G14" s="8">
        <v>10656</v>
      </c>
      <c r="H14" s="8">
        <v>10656</v>
      </c>
      <c r="I14" s="8">
        <v>10656</v>
      </c>
      <c r="J14" s="8">
        <v>31968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31968</v>
      </c>
      <c r="X14" s="8">
        <v>37500</v>
      </c>
      <c r="Y14" s="8">
        <v>-5532</v>
      </c>
      <c r="Z14" s="2">
        <v>-14.75</v>
      </c>
      <c r="AA14" s="6">
        <v>150000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2800000</v>
      </c>
      <c r="F16" s="8">
        <v>2800000</v>
      </c>
      <c r="G16" s="8">
        <v>112599</v>
      </c>
      <c r="H16" s="8">
        <v>112599</v>
      </c>
      <c r="I16" s="8">
        <v>112599</v>
      </c>
      <c r="J16" s="8">
        <v>337797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337797</v>
      </c>
      <c r="X16" s="8">
        <v>699999</v>
      </c>
      <c r="Y16" s="8">
        <v>-362202</v>
      </c>
      <c r="Z16" s="2">
        <v>-51.74</v>
      </c>
      <c r="AA16" s="6">
        <v>2800000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97400760</v>
      </c>
      <c r="F19" s="8">
        <v>97400760</v>
      </c>
      <c r="G19" s="8">
        <v>38886000</v>
      </c>
      <c r="H19" s="8">
        <v>0</v>
      </c>
      <c r="I19" s="8">
        <v>0</v>
      </c>
      <c r="J19" s="8">
        <v>38886000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38886000</v>
      </c>
      <c r="X19" s="8">
        <v>24350190</v>
      </c>
      <c r="Y19" s="8">
        <v>14535810</v>
      </c>
      <c r="Z19" s="2">
        <v>59.69</v>
      </c>
      <c r="AA19" s="6">
        <v>97400760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21975646</v>
      </c>
      <c r="F20" s="30">
        <v>21975646</v>
      </c>
      <c r="G20" s="30">
        <v>3257755</v>
      </c>
      <c r="H20" s="30">
        <v>19899</v>
      </c>
      <c r="I20" s="30">
        <v>13445</v>
      </c>
      <c r="J20" s="30">
        <v>3291099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3291099</v>
      </c>
      <c r="X20" s="30">
        <v>5493912</v>
      </c>
      <c r="Y20" s="30">
        <v>-2202813</v>
      </c>
      <c r="Z20" s="31">
        <v>-40.1</v>
      </c>
      <c r="AA20" s="32">
        <v>21975646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132666226</v>
      </c>
      <c r="F22" s="39">
        <f t="shared" si="0"/>
        <v>132666226</v>
      </c>
      <c r="G22" s="39">
        <f t="shared" si="0"/>
        <v>42814054</v>
      </c>
      <c r="H22" s="39">
        <f t="shared" si="0"/>
        <v>690198</v>
      </c>
      <c r="I22" s="39">
        <f t="shared" si="0"/>
        <v>683744</v>
      </c>
      <c r="J22" s="39">
        <f t="shared" si="0"/>
        <v>44187996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44187996</v>
      </c>
      <c r="X22" s="39">
        <f t="shared" si="0"/>
        <v>33166557</v>
      </c>
      <c r="Y22" s="39">
        <f t="shared" si="0"/>
        <v>11021439</v>
      </c>
      <c r="Z22" s="40">
        <f>+IF(X22&lt;&gt;0,+(Y22/X22)*100,0)</f>
        <v>33.2305792247293</v>
      </c>
      <c r="AA22" s="37">
        <f>SUM(AA5:AA21)</f>
        <v>132666226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49677901</v>
      </c>
      <c r="F25" s="8">
        <v>49677901</v>
      </c>
      <c r="G25" s="8">
        <v>4263993</v>
      </c>
      <c r="H25" s="8">
        <v>4491412</v>
      </c>
      <c r="I25" s="8">
        <v>5753964</v>
      </c>
      <c r="J25" s="8">
        <v>14509369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14509369</v>
      </c>
      <c r="X25" s="8">
        <v>12419472</v>
      </c>
      <c r="Y25" s="8">
        <v>2089897</v>
      </c>
      <c r="Z25" s="2">
        <v>16.83</v>
      </c>
      <c r="AA25" s="6">
        <v>49677901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10689844</v>
      </c>
      <c r="F26" s="8">
        <v>10689844</v>
      </c>
      <c r="G26" s="8">
        <v>390002</v>
      </c>
      <c r="H26" s="8">
        <v>510720</v>
      </c>
      <c r="I26" s="8">
        <v>496295</v>
      </c>
      <c r="J26" s="8">
        <v>1397017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1397017</v>
      </c>
      <c r="X26" s="8">
        <v>2672460</v>
      </c>
      <c r="Y26" s="8">
        <v>-1275443</v>
      </c>
      <c r="Z26" s="2">
        <v>-47.73</v>
      </c>
      <c r="AA26" s="6">
        <v>10689844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2046236</v>
      </c>
      <c r="F27" s="8">
        <v>2046236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511560</v>
      </c>
      <c r="Y27" s="8">
        <v>-511560</v>
      </c>
      <c r="Z27" s="2">
        <v>-100</v>
      </c>
      <c r="AA27" s="6">
        <v>2046236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5698496</v>
      </c>
      <c r="F28" s="8">
        <v>5698496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1424625</v>
      </c>
      <c r="Y28" s="8">
        <v>-1424625</v>
      </c>
      <c r="Z28" s="2">
        <v>-100</v>
      </c>
      <c r="AA28" s="6">
        <v>5698496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10000</v>
      </c>
      <c r="F29" s="8">
        <v>10000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2499</v>
      </c>
      <c r="Y29" s="8">
        <v>-2499</v>
      </c>
      <c r="Z29" s="2">
        <v>-100</v>
      </c>
      <c r="AA29" s="6">
        <v>10000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3800000</v>
      </c>
      <c r="F31" s="8">
        <v>3800000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950001</v>
      </c>
      <c r="Y31" s="8">
        <v>-950001</v>
      </c>
      <c r="Z31" s="2">
        <v>-100</v>
      </c>
      <c r="AA31" s="6">
        <v>3800000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49941759</v>
      </c>
      <c r="F34" s="8">
        <v>49941759</v>
      </c>
      <c r="G34" s="8">
        <v>378848</v>
      </c>
      <c r="H34" s="8">
        <v>1624033</v>
      </c>
      <c r="I34" s="8">
        <v>3053222</v>
      </c>
      <c r="J34" s="8">
        <v>5056103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5056103</v>
      </c>
      <c r="X34" s="8">
        <v>12140439</v>
      </c>
      <c r="Y34" s="8">
        <v>-7084336</v>
      </c>
      <c r="Z34" s="2">
        <v>-58.35</v>
      </c>
      <c r="AA34" s="6">
        <v>49941759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121864236</v>
      </c>
      <c r="F36" s="39">
        <f t="shared" si="1"/>
        <v>121864236</v>
      </c>
      <c r="G36" s="39">
        <f t="shared" si="1"/>
        <v>5032843</v>
      </c>
      <c r="H36" s="39">
        <f t="shared" si="1"/>
        <v>6626165</v>
      </c>
      <c r="I36" s="39">
        <f t="shared" si="1"/>
        <v>9303481</v>
      </c>
      <c r="J36" s="39">
        <f t="shared" si="1"/>
        <v>20962489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20962489</v>
      </c>
      <c r="X36" s="39">
        <f t="shared" si="1"/>
        <v>30121056</v>
      </c>
      <c r="Y36" s="39">
        <f t="shared" si="1"/>
        <v>-9158567</v>
      </c>
      <c r="Z36" s="40">
        <f>+IF(X36&lt;&gt;0,+(Y36/X36)*100,0)</f>
        <v>-30.40586292857727</v>
      </c>
      <c r="AA36" s="37">
        <f>SUM(AA25:AA35)</f>
        <v>121864236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10801990</v>
      </c>
      <c r="F38" s="52">
        <f t="shared" si="2"/>
        <v>10801990</v>
      </c>
      <c r="G38" s="52">
        <f t="shared" si="2"/>
        <v>37781211</v>
      </c>
      <c r="H38" s="52">
        <f t="shared" si="2"/>
        <v>-5935967</v>
      </c>
      <c r="I38" s="52">
        <f t="shared" si="2"/>
        <v>-8619737</v>
      </c>
      <c r="J38" s="52">
        <f t="shared" si="2"/>
        <v>23225507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23225507</v>
      </c>
      <c r="X38" s="52">
        <f>IF(F22=F36,0,X22-X36)</f>
        <v>3045501</v>
      </c>
      <c r="Y38" s="52">
        <f t="shared" si="2"/>
        <v>20180006</v>
      </c>
      <c r="Z38" s="53">
        <f>+IF(X38&lt;&gt;0,+(Y38/X38)*100,0)</f>
        <v>662.6169553055474</v>
      </c>
      <c r="AA38" s="50">
        <f>+AA22-AA36</f>
        <v>10801990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95960000</v>
      </c>
      <c r="F39" s="8">
        <v>95960000</v>
      </c>
      <c r="G39" s="8">
        <v>51448640</v>
      </c>
      <c r="H39" s="8">
        <v>0</v>
      </c>
      <c r="I39" s="8">
        <v>1421918</v>
      </c>
      <c r="J39" s="8">
        <v>52870558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52870558</v>
      </c>
      <c r="X39" s="8">
        <v>23990001</v>
      </c>
      <c r="Y39" s="8">
        <v>28880557</v>
      </c>
      <c r="Z39" s="2">
        <v>120.39</v>
      </c>
      <c r="AA39" s="6">
        <v>95960000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106761990</v>
      </c>
      <c r="F42" s="61">
        <f t="shared" si="3"/>
        <v>106761990</v>
      </c>
      <c r="G42" s="61">
        <f t="shared" si="3"/>
        <v>89229851</v>
      </c>
      <c r="H42" s="61">
        <f t="shared" si="3"/>
        <v>-5935967</v>
      </c>
      <c r="I42" s="61">
        <f t="shared" si="3"/>
        <v>-7197819</v>
      </c>
      <c r="J42" s="61">
        <f t="shared" si="3"/>
        <v>76096065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76096065</v>
      </c>
      <c r="X42" s="61">
        <f t="shared" si="3"/>
        <v>27035502</v>
      </c>
      <c r="Y42" s="61">
        <f t="shared" si="3"/>
        <v>49060563</v>
      </c>
      <c r="Z42" s="62">
        <f>+IF(X42&lt;&gt;0,+(Y42/X42)*100,0)</f>
        <v>181.46717971058942</v>
      </c>
      <c r="AA42" s="59">
        <f>SUM(AA38:AA41)</f>
        <v>106761990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106761990</v>
      </c>
      <c r="F44" s="69">
        <f t="shared" si="4"/>
        <v>106761990</v>
      </c>
      <c r="G44" s="69">
        <f t="shared" si="4"/>
        <v>89229851</v>
      </c>
      <c r="H44" s="69">
        <f t="shared" si="4"/>
        <v>-5935967</v>
      </c>
      <c r="I44" s="69">
        <f t="shared" si="4"/>
        <v>-7197819</v>
      </c>
      <c r="J44" s="69">
        <f t="shared" si="4"/>
        <v>76096065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76096065</v>
      </c>
      <c r="X44" s="69">
        <f t="shared" si="4"/>
        <v>27035502</v>
      </c>
      <c r="Y44" s="69">
        <f t="shared" si="4"/>
        <v>49060563</v>
      </c>
      <c r="Z44" s="70">
        <f>+IF(X44&lt;&gt;0,+(Y44/X44)*100,0)</f>
        <v>181.46717971058942</v>
      </c>
      <c r="AA44" s="67">
        <f>+AA42-AA43</f>
        <v>106761990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106761990</v>
      </c>
      <c r="F46" s="61">
        <f t="shared" si="5"/>
        <v>106761990</v>
      </c>
      <c r="G46" s="61">
        <f t="shared" si="5"/>
        <v>89229851</v>
      </c>
      <c r="H46" s="61">
        <f t="shared" si="5"/>
        <v>-5935967</v>
      </c>
      <c r="I46" s="61">
        <f t="shared" si="5"/>
        <v>-7197819</v>
      </c>
      <c r="J46" s="61">
        <f t="shared" si="5"/>
        <v>76096065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76096065</v>
      </c>
      <c r="X46" s="61">
        <f t="shared" si="5"/>
        <v>27035502</v>
      </c>
      <c r="Y46" s="61">
        <f t="shared" si="5"/>
        <v>49060563</v>
      </c>
      <c r="Z46" s="62">
        <f>+IF(X46&lt;&gt;0,+(Y46/X46)*100,0)</f>
        <v>181.46717971058942</v>
      </c>
      <c r="AA46" s="59">
        <f>SUM(AA44:AA45)</f>
        <v>106761990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106761990</v>
      </c>
      <c r="F48" s="77">
        <f t="shared" si="6"/>
        <v>106761990</v>
      </c>
      <c r="G48" s="77">
        <f t="shared" si="6"/>
        <v>89229851</v>
      </c>
      <c r="H48" s="78">
        <f t="shared" si="6"/>
        <v>-5935967</v>
      </c>
      <c r="I48" s="78">
        <f t="shared" si="6"/>
        <v>-7197819</v>
      </c>
      <c r="J48" s="78">
        <f t="shared" si="6"/>
        <v>76096065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76096065</v>
      </c>
      <c r="X48" s="78">
        <f t="shared" si="6"/>
        <v>27035502</v>
      </c>
      <c r="Y48" s="78">
        <f t="shared" si="6"/>
        <v>49060563</v>
      </c>
      <c r="Z48" s="79">
        <f>+IF(X48&lt;&gt;0,+(Y48/X48)*100,0)</f>
        <v>181.46717971058942</v>
      </c>
      <c r="AA48" s="80">
        <f>SUM(AA46:AA47)</f>
        <v>106761990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15840259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28509000</v>
      </c>
      <c r="F8" s="8">
        <v>28509000</v>
      </c>
      <c r="G8" s="8">
        <v>0</v>
      </c>
      <c r="H8" s="8">
        <v>3959019</v>
      </c>
      <c r="I8" s="8">
        <v>2495744</v>
      </c>
      <c r="J8" s="8">
        <v>6454763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6454763</v>
      </c>
      <c r="X8" s="8">
        <v>6437499</v>
      </c>
      <c r="Y8" s="8">
        <v>17264</v>
      </c>
      <c r="Z8" s="2">
        <v>0.27</v>
      </c>
      <c r="AA8" s="6">
        <v>28509000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689751</v>
      </c>
      <c r="Y9" s="8">
        <v>-689751</v>
      </c>
      <c r="Z9" s="2">
        <v>-100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1125820</v>
      </c>
      <c r="H11" s="8">
        <v>0</v>
      </c>
      <c r="I11" s="8">
        <v>0</v>
      </c>
      <c r="J11" s="8">
        <v>1125820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1125820</v>
      </c>
      <c r="X11" s="8"/>
      <c r="Y11" s="8">
        <v>1125820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233981</v>
      </c>
      <c r="D12" s="6">
        <v>0</v>
      </c>
      <c r="E12" s="7">
        <v>329920</v>
      </c>
      <c r="F12" s="8">
        <v>329920</v>
      </c>
      <c r="G12" s="8">
        <v>0</v>
      </c>
      <c r="H12" s="8">
        <v>52438</v>
      </c>
      <c r="I12" s="8">
        <v>0</v>
      </c>
      <c r="J12" s="8">
        <v>52438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52438</v>
      </c>
      <c r="X12" s="8">
        <v>82353</v>
      </c>
      <c r="Y12" s="8">
        <v>-29915</v>
      </c>
      <c r="Z12" s="2">
        <v>-36.33</v>
      </c>
      <c r="AA12" s="6">
        <v>329920</v>
      </c>
    </row>
    <row r="13" spans="1:27" ht="12.75">
      <c r="A13" s="27" t="s">
        <v>40</v>
      </c>
      <c r="B13" s="33"/>
      <c r="C13" s="6">
        <v>11871083</v>
      </c>
      <c r="D13" s="6">
        <v>0</v>
      </c>
      <c r="E13" s="7">
        <v>8000000</v>
      </c>
      <c r="F13" s="8">
        <v>8000000</v>
      </c>
      <c r="G13" s="8">
        <v>0</v>
      </c>
      <c r="H13" s="8">
        <v>1641851</v>
      </c>
      <c r="I13" s="8">
        <v>1051691</v>
      </c>
      <c r="J13" s="8">
        <v>2693542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2693542</v>
      </c>
      <c r="X13" s="8">
        <v>1999998</v>
      </c>
      <c r="Y13" s="8">
        <v>693544</v>
      </c>
      <c r="Z13" s="2">
        <v>34.68</v>
      </c>
      <c r="AA13" s="6">
        <v>8000000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19915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902768510</v>
      </c>
      <c r="D19" s="6">
        <v>0</v>
      </c>
      <c r="E19" s="7">
        <v>531431000</v>
      </c>
      <c r="F19" s="8">
        <v>531431000</v>
      </c>
      <c r="G19" s="8">
        <v>0</v>
      </c>
      <c r="H19" s="8">
        <v>0</v>
      </c>
      <c r="I19" s="8">
        <v>5760444</v>
      </c>
      <c r="J19" s="8">
        <v>5760444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5760444</v>
      </c>
      <c r="X19" s="8">
        <v>132857751</v>
      </c>
      <c r="Y19" s="8">
        <v>-127097307</v>
      </c>
      <c r="Z19" s="2">
        <v>-95.66</v>
      </c>
      <c r="AA19" s="6">
        <v>531431000</v>
      </c>
    </row>
    <row r="20" spans="1:27" ht="12.75">
      <c r="A20" s="27" t="s">
        <v>47</v>
      </c>
      <c r="B20" s="33"/>
      <c r="C20" s="6">
        <v>14232767</v>
      </c>
      <c r="D20" s="6">
        <v>0</v>
      </c>
      <c r="E20" s="7">
        <v>1001770000</v>
      </c>
      <c r="F20" s="30">
        <v>1001770000</v>
      </c>
      <c r="G20" s="30">
        <v>161269364</v>
      </c>
      <c r="H20" s="30">
        <v>0</v>
      </c>
      <c r="I20" s="30">
        <v>1893</v>
      </c>
      <c r="J20" s="30">
        <v>161271257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161271257</v>
      </c>
      <c r="X20" s="30">
        <v>524748</v>
      </c>
      <c r="Y20" s="30">
        <v>160746509</v>
      </c>
      <c r="Z20" s="31">
        <v>30633.09</v>
      </c>
      <c r="AA20" s="32">
        <v>1001770000</v>
      </c>
    </row>
    <row r="21" spans="1:27" ht="12.75">
      <c r="A21" s="27" t="s">
        <v>48</v>
      </c>
      <c r="B21" s="33"/>
      <c r="C21" s="6">
        <v>-4340785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940625730</v>
      </c>
      <c r="D22" s="37">
        <f>SUM(D5:D21)</f>
        <v>0</v>
      </c>
      <c r="E22" s="38">
        <f t="shared" si="0"/>
        <v>1570039920</v>
      </c>
      <c r="F22" s="39">
        <f t="shared" si="0"/>
        <v>1570039920</v>
      </c>
      <c r="G22" s="39">
        <f t="shared" si="0"/>
        <v>162395184</v>
      </c>
      <c r="H22" s="39">
        <f t="shared" si="0"/>
        <v>5653308</v>
      </c>
      <c r="I22" s="39">
        <f t="shared" si="0"/>
        <v>9309772</v>
      </c>
      <c r="J22" s="39">
        <f t="shared" si="0"/>
        <v>177358264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177358264</v>
      </c>
      <c r="X22" s="39">
        <f t="shared" si="0"/>
        <v>142592100</v>
      </c>
      <c r="Y22" s="39">
        <f t="shared" si="0"/>
        <v>34766164</v>
      </c>
      <c r="Z22" s="40">
        <f>+IF(X22&lt;&gt;0,+(Y22/X22)*100,0)</f>
        <v>24.38154988951001</v>
      </c>
      <c r="AA22" s="37">
        <f>SUM(AA5:AA21)</f>
        <v>1570039920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195492188</v>
      </c>
      <c r="D25" s="6">
        <v>0</v>
      </c>
      <c r="E25" s="7">
        <v>213766586</v>
      </c>
      <c r="F25" s="8">
        <v>213766586</v>
      </c>
      <c r="G25" s="8">
        <v>16614655</v>
      </c>
      <c r="H25" s="8">
        <v>17274925</v>
      </c>
      <c r="I25" s="8">
        <v>16928531</v>
      </c>
      <c r="J25" s="8">
        <v>50818111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50818111</v>
      </c>
      <c r="X25" s="8">
        <v>53519748</v>
      </c>
      <c r="Y25" s="8">
        <v>-2701637</v>
      </c>
      <c r="Z25" s="2">
        <v>-5.05</v>
      </c>
      <c r="AA25" s="6">
        <v>213766586</v>
      </c>
    </row>
    <row r="26" spans="1:27" ht="12.75">
      <c r="A26" s="29" t="s">
        <v>52</v>
      </c>
      <c r="B26" s="28"/>
      <c r="C26" s="6">
        <v>8687645</v>
      </c>
      <c r="D26" s="6">
        <v>0</v>
      </c>
      <c r="E26" s="7">
        <v>15058963</v>
      </c>
      <c r="F26" s="8">
        <v>15058963</v>
      </c>
      <c r="G26" s="8">
        <v>693883</v>
      </c>
      <c r="H26" s="8">
        <v>453497</v>
      </c>
      <c r="I26" s="8">
        <v>873115</v>
      </c>
      <c r="J26" s="8">
        <v>2020495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2020495</v>
      </c>
      <c r="X26" s="8">
        <v>2358249</v>
      </c>
      <c r="Y26" s="8">
        <v>-337754</v>
      </c>
      <c r="Z26" s="2">
        <v>-14.32</v>
      </c>
      <c r="AA26" s="6">
        <v>15058963</v>
      </c>
    </row>
    <row r="27" spans="1:27" ht="12.75">
      <c r="A27" s="29" t="s">
        <v>53</v>
      </c>
      <c r="B27" s="28"/>
      <c r="C27" s="6">
        <v>22128617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4999998</v>
      </c>
      <c r="Y27" s="8">
        <v>-4999998</v>
      </c>
      <c r="Z27" s="2">
        <v>-100</v>
      </c>
      <c r="AA27" s="6">
        <v>0</v>
      </c>
    </row>
    <row r="28" spans="1:27" ht="12.75">
      <c r="A28" s="29" t="s">
        <v>54</v>
      </c>
      <c r="B28" s="28"/>
      <c r="C28" s="6">
        <v>58708680</v>
      </c>
      <c r="D28" s="6">
        <v>0</v>
      </c>
      <c r="E28" s="7">
        <v>55000000</v>
      </c>
      <c r="F28" s="8">
        <v>55000000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13749999</v>
      </c>
      <c r="Y28" s="8">
        <v>-13749999</v>
      </c>
      <c r="Z28" s="2">
        <v>-100</v>
      </c>
      <c r="AA28" s="6">
        <v>55000000</v>
      </c>
    </row>
    <row r="29" spans="1:27" ht="12.75">
      <c r="A29" s="29" t="s">
        <v>55</v>
      </c>
      <c r="B29" s="28"/>
      <c r="C29" s="6">
        <v>3781212</v>
      </c>
      <c r="D29" s="6">
        <v>0</v>
      </c>
      <c r="E29" s="7">
        <v>33369175</v>
      </c>
      <c r="F29" s="8">
        <v>33369175</v>
      </c>
      <c r="G29" s="8">
        <v>0</v>
      </c>
      <c r="H29" s="8">
        <v>1957</v>
      </c>
      <c r="I29" s="8">
        <v>8950</v>
      </c>
      <c r="J29" s="8">
        <v>10907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10907</v>
      </c>
      <c r="X29" s="8">
        <v>8342250</v>
      </c>
      <c r="Y29" s="8">
        <v>-8331343</v>
      </c>
      <c r="Z29" s="2">
        <v>-99.87</v>
      </c>
      <c r="AA29" s="6">
        <v>33369175</v>
      </c>
    </row>
    <row r="30" spans="1:27" ht="12.75">
      <c r="A30" s="29" t="s">
        <v>56</v>
      </c>
      <c r="B30" s="28"/>
      <c r="C30" s="6">
        <v>5349607</v>
      </c>
      <c r="D30" s="6">
        <v>0</v>
      </c>
      <c r="E30" s="7">
        <v>4500000</v>
      </c>
      <c r="F30" s="8">
        <v>4500000</v>
      </c>
      <c r="G30" s="8">
        <v>0</v>
      </c>
      <c r="H30" s="8">
        <v>0</v>
      </c>
      <c r="I30" s="8">
        <v>584264</v>
      </c>
      <c r="J30" s="8">
        <v>584264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584264</v>
      </c>
      <c r="X30" s="8">
        <v>1125000</v>
      </c>
      <c r="Y30" s="8">
        <v>-540736</v>
      </c>
      <c r="Z30" s="2">
        <v>-48.07</v>
      </c>
      <c r="AA30" s="6">
        <v>4500000</v>
      </c>
    </row>
    <row r="31" spans="1:27" ht="12.75">
      <c r="A31" s="29" t="s">
        <v>57</v>
      </c>
      <c r="B31" s="28"/>
      <c r="C31" s="6">
        <v>42202159</v>
      </c>
      <c r="D31" s="6">
        <v>0</v>
      </c>
      <c r="E31" s="7">
        <v>41331901</v>
      </c>
      <c r="F31" s="8">
        <v>41331901</v>
      </c>
      <c r="G31" s="8">
        <v>207857</v>
      </c>
      <c r="H31" s="8">
        <v>609005</v>
      </c>
      <c r="I31" s="8">
        <v>453577</v>
      </c>
      <c r="J31" s="8">
        <v>1270439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1270439</v>
      </c>
      <c r="X31" s="8">
        <v>10257999</v>
      </c>
      <c r="Y31" s="8">
        <v>-8987560</v>
      </c>
      <c r="Z31" s="2">
        <v>-87.62</v>
      </c>
      <c r="AA31" s="6">
        <v>41331901</v>
      </c>
    </row>
    <row r="32" spans="1:27" ht="12.75">
      <c r="A32" s="29" t="s">
        <v>58</v>
      </c>
      <c r="B32" s="28"/>
      <c r="C32" s="6">
        <v>40192599</v>
      </c>
      <c r="D32" s="6">
        <v>0</v>
      </c>
      <c r="E32" s="7">
        <v>8500000</v>
      </c>
      <c r="F32" s="8">
        <v>8500000</v>
      </c>
      <c r="G32" s="8">
        <v>4326206</v>
      </c>
      <c r="H32" s="8">
        <v>12296543</v>
      </c>
      <c r="I32" s="8">
        <v>19956777</v>
      </c>
      <c r="J32" s="8">
        <v>36579526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36579526</v>
      </c>
      <c r="X32" s="8"/>
      <c r="Y32" s="8">
        <v>36579526</v>
      </c>
      <c r="Z32" s="2">
        <v>0</v>
      </c>
      <c r="AA32" s="6">
        <v>8500000</v>
      </c>
    </row>
    <row r="33" spans="1:27" ht="12.75">
      <c r="A33" s="29" t="s">
        <v>59</v>
      </c>
      <c r="B33" s="28"/>
      <c r="C33" s="6">
        <v>35229682</v>
      </c>
      <c r="D33" s="6">
        <v>0</v>
      </c>
      <c r="E33" s="7">
        <v>20000000</v>
      </c>
      <c r="F33" s="8">
        <v>20000000</v>
      </c>
      <c r="G33" s="8">
        <v>5202</v>
      </c>
      <c r="H33" s="8">
        <v>14037</v>
      </c>
      <c r="I33" s="8">
        <v>0</v>
      </c>
      <c r="J33" s="8">
        <v>19239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19239</v>
      </c>
      <c r="X33" s="8">
        <v>9999999</v>
      </c>
      <c r="Y33" s="8">
        <v>-9980760</v>
      </c>
      <c r="Z33" s="2">
        <v>-99.81</v>
      </c>
      <c r="AA33" s="6">
        <v>20000000</v>
      </c>
    </row>
    <row r="34" spans="1:27" ht="12.75">
      <c r="A34" s="29" t="s">
        <v>60</v>
      </c>
      <c r="B34" s="28"/>
      <c r="C34" s="6">
        <v>136746570</v>
      </c>
      <c r="D34" s="6">
        <v>0</v>
      </c>
      <c r="E34" s="7">
        <v>287116400</v>
      </c>
      <c r="F34" s="8">
        <v>287116400</v>
      </c>
      <c r="G34" s="8">
        <v>947052</v>
      </c>
      <c r="H34" s="8">
        <v>8016225</v>
      </c>
      <c r="I34" s="8">
        <v>7687540</v>
      </c>
      <c r="J34" s="8">
        <v>16650817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16650817</v>
      </c>
      <c r="X34" s="8">
        <v>62210250</v>
      </c>
      <c r="Y34" s="8">
        <v>-45559433</v>
      </c>
      <c r="Z34" s="2">
        <v>-73.23</v>
      </c>
      <c r="AA34" s="6">
        <v>287116400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548518959</v>
      </c>
      <c r="D36" s="37">
        <f>SUM(D25:D35)</f>
        <v>0</v>
      </c>
      <c r="E36" s="38">
        <f t="shared" si="1"/>
        <v>678643025</v>
      </c>
      <c r="F36" s="39">
        <f t="shared" si="1"/>
        <v>678643025</v>
      </c>
      <c r="G36" s="39">
        <f t="shared" si="1"/>
        <v>22794855</v>
      </c>
      <c r="H36" s="39">
        <f t="shared" si="1"/>
        <v>38666189</v>
      </c>
      <c r="I36" s="39">
        <f t="shared" si="1"/>
        <v>46492754</v>
      </c>
      <c r="J36" s="39">
        <f t="shared" si="1"/>
        <v>107953798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107953798</v>
      </c>
      <c r="X36" s="39">
        <f t="shared" si="1"/>
        <v>166563492</v>
      </c>
      <c r="Y36" s="39">
        <f t="shared" si="1"/>
        <v>-58609694</v>
      </c>
      <c r="Z36" s="40">
        <f>+IF(X36&lt;&gt;0,+(Y36/X36)*100,0)</f>
        <v>-35.18759921291756</v>
      </c>
      <c r="AA36" s="37">
        <f>SUM(AA25:AA35)</f>
        <v>678643025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392106771</v>
      </c>
      <c r="D38" s="50">
        <f>+D22-D36</f>
        <v>0</v>
      </c>
      <c r="E38" s="51">
        <f t="shared" si="2"/>
        <v>891396895</v>
      </c>
      <c r="F38" s="52">
        <f t="shared" si="2"/>
        <v>891396895</v>
      </c>
      <c r="G38" s="52">
        <f t="shared" si="2"/>
        <v>139600329</v>
      </c>
      <c r="H38" s="52">
        <f t="shared" si="2"/>
        <v>-33012881</v>
      </c>
      <c r="I38" s="52">
        <f t="shared" si="2"/>
        <v>-37182982</v>
      </c>
      <c r="J38" s="52">
        <f t="shared" si="2"/>
        <v>69404466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69404466</v>
      </c>
      <c r="X38" s="52">
        <f>IF(F22=F36,0,X22-X36)</f>
        <v>-23971392</v>
      </c>
      <c r="Y38" s="52">
        <f t="shared" si="2"/>
        <v>93375858</v>
      </c>
      <c r="Z38" s="53">
        <f>+IF(X38&lt;&gt;0,+(Y38/X38)*100,0)</f>
        <v>-389.5303952311155</v>
      </c>
      <c r="AA38" s="50">
        <f>+AA22-AA36</f>
        <v>891396895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572997000</v>
      </c>
      <c r="F39" s="8">
        <v>572997000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393249249</v>
      </c>
      <c r="Y39" s="8">
        <v>-393249249</v>
      </c>
      <c r="Z39" s="2">
        <v>-100</v>
      </c>
      <c r="AA39" s="6">
        <v>572997000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392106771</v>
      </c>
      <c r="D42" s="59">
        <f>SUM(D38:D41)</f>
        <v>0</v>
      </c>
      <c r="E42" s="60">
        <f t="shared" si="3"/>
        <v>1464393895</v>
      </c>
      <c r="F42" s="61">
        <f t="shared" si="3"/>
        <v>1464393895</v>
      </c>
      <c r="G42" s="61">
        <f t="shared" si="3"/>
        <v>139600329</v>
      </c>
      <c r="H42" s="61">
        <f t="shared" si="3"/>
        <v>-33012881</v>
      </c>
      <c r="I42" s="61">
        <f t="shared" si="3"/>
        <v>-37182982</v>
      </c>
      <c r="J42" s="61">
        <f t="shared" si="3"/>
        <v>69404466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69404466</v>
      </c>
      <c r="X42" s="61">
        <f t="shared" si="3"/>
        <v>369277857</v>
      </c>
      <c r="Y42" s="61">
        <f t="shared" si="3"/>
        <v>-299873391</v>
      </c>
      <c r="Z42" s="62">
        <f>+IF(X42&lt;&gt;0,+(Y42/X42)*100,0)</f>
        <v>-81.20535399445843</v>
      </c>
      <c r="AA42" s="59">
        <f>SUM(AA38:AA41)</f>
        <v>1464393895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392106771</v>
      </c>
      <c r="D44" s="67">
        <f>+D42-D43</f>
        <v>0</v>
      </c>
      <c r="E44" s="68">
        <f t="shared" si="4"/>
        <v>1464393895</v>
      </c>
      <c r="F44" s="69">
        <f t="shared" si="4"/>
        <v>1464393895</v>
      </c>
      <c r="G44" s="69">
        <f t="shared" si="4"/>
        <v>139600329</v>
      </c>
      <c r="H44" s="69">
        <f t="shared" si="4"/>
        <v>-33012881</v>
      </c>
      <c r="I44" s="69">
        <f t="shared" si="4"/>
        <v>-37182982</v>
      </c>
      <c r="J44" s="69">
        <f t="shared" si="4"/>
        <v>69404466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69404466</v>
      </c>
      <c r="X44" s="69">
        <f t="shared" si="4"/>
        <v>369277857</v>
      </c>
      <c r="Y44" s="69">
        <f t="shared" si="4"/>
        <v>-299873391</v>
      </c>
      <c r="Z44" s="70">
        <f>+IF(X44&lt;&gt;0,+(Y44/X44)*100,0)</f>
        <v>-81.20535399445843</v>
      </c>
      <c r="AA44" s="67">
        <f>+AA42-AA43</f>
        <v>1464393895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392106771</v>
      </c>
      <c r="D46" s="59">
        <f>SUM(D44:D45)</f>
        <v>0</v>
      </c>
      <c r="E46" s="60">
        <f t="shared" si="5"/>
        <v>1464393895</v>
      </c>
      <c r="F46" s="61">
        <f t="shared" si="5"/>
        <v>1464393895</v>
      </c>
      <c r="G46" s="61">
        <f t="shared" si="5"/>
        <v>139600329</v>
      </c>
      <c r="H46" s="61">
        <f t="shared" si="5"/>
        <v>-33012881</v>
      </c>
      <c r="I46" s="61">
        <f t="shared" si="5"/>
        <v>-37182982</v>
      </c>
      <c r="J46" s="61">
        <f t="shared" si="5"/>
        <v>69404466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69404466</v>
      </c>
      <c r="X46" s="61">
        <f t="shared" si="5"/>
        <v>369277857</v>
      </c>
      <c r="Y46" s="61">
        <f t="shared" si="5"/>
        <v>-299873391</v>
      </c>
      <c r="Z46" s="62">
        <f>+IF(X46&lt;&gt;0,+(Y46/X46)*100,0)</f>
        <v>-81.20535399445843</v>
      </c>
      <c r="AA46" s="59">
        <f>SUM(AA44:AA45)</f>
        <v>1464393895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392106771</v>
      </c>
      <c r="D48" s="75">
        <f>SUM(D46:D47)</f>
        <v>0</v>
      </c>
      <c r="E48" s="76">
        <f t="shared" si="6"/>
        <v>1464393895</v>
      </c>
      <c r="F48" s="77">
        <f t="shared" si="6"/>
        <v>1464393895</v>
      </c>
      <c r="G48" s="77">
        <f t="shared" si="6"/>
        <v>139600329</v>
      </c>
      <c r="H48" s="78">
        <f t="shared" si="6"/>
        <v>-33012881</v>
      </c>
      <c r="I48" s="78">
        <f t="shared" si="6"/>
        <v>-37182982</v>
      </c>
      <c r="J48" s="78">
        <f t="shared" si="6"/>
        <v>69404466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69404466</v>
      </c>
      <c r="X48" s="78">
        <f t="shared" si="6"/>
        <v>369277857</v>
      </c>
      <c r="Y48" s="78">
        <f t="shared" si="6"/>
        <v>-299873391</v>
      </c>
      <c r="Z48" s="79">
        <f>+IF(X48&lt;&gt;0,+(Y48/X48)*100,0)</f>
        <v>-81.20535399445843</v>
      </c>
      <c r="AA48" s="80">
        <f>SUM(AA46:AA47)</f>
        <v>1464393895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10097775</v>
      </c>
      <c r="D5" s="6">
        <v>0</v>
      </c>
      <c r="E5" s="7">
        <v>11090000</v>
      </c>
      <c r="F5" s="8">
        <v>11090000</v>
      </c>
      <c r="G5" s="8">
        <v>11084713</v>
      </c>
      <c r="H5" s="8">
        <v>-1930</v>
      </c>
      <c r="I5" s="8">
        <v>2594</v>
      </c>
      <c r="J5" s="8">
        <v>11085377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11085377</v>
      </c>
      <c r="X5" s="8">
        <v>11000000</v>
      </c>
      <c r="Y5" s="8">
        <v>85377</v>
      </c>
      <c r="Z5" s="2">
        <v>0.78</v>
      </c>
      <c r="AA5" s="6">
        <v>11090000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79372899</v>
      </c>
      <c r="D7" s="6">
        <v>0</v>
      </c>
      <c r="E7" s="7">
        <v>87673330</v>
      </c>
      <c r="F7" s="8">
        <v>87673330</v>
      </c>
      <c r="G7" s="8">
        <v>6218646</v>
      </c>
      <c r="H7" s="8">
        <v>7918802</v>
      </c>
      <c r="I7" s="8">
        <v>7967333</v>
      </c>
      <c r="J7" s="8">
        <v>22104781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22104781</v>
      </c>
      <c r="X7" s="8">
        <v>21918249</v>
      </c>
      <c r="Y7" s="8">
        <v>186532</v>
      </c>
      <c r="Z7" s="2">
        <v>0.85</v>
      </c>
      <c r="AA7" s="6">
        <v>87673330</v>
      </c>
    </row>
    <row r="8" spans="1:27" ht="12.75">
      <c r="A8" s="29" t="s">
        <v>35</v>
      </c>
      <c r="B8" s="28"/>
      <c r="C8" s="6">
        <v>9399233</v>
      </c>
      <c r="D8" s="6">
        <v>0</v>
      </c>
      <c r="E8" s="7">
        <v>10596430</v>
      </c>
      <c r="F8" s="8">
        <v>10596430</v>
      </c>
      <c r="G8" s="8">
        <v>645339</v>
      </c>
      <c r="H8" s="8">
        <v>759905</v>
      </c>
      <c r="I8" s="8">
        <v>708247</v>
      </c>
      <c r="J8" s="8">
        <v>2113491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2113491</v>
      </c>
      <c r="X8" s="8">
        <v>2649000</v>
      </c>
      <c r="Y8" s="8">
        <v>-535509</v>
      </c>
      <c r="Z8" s="2">
        <v>-20.22</v>
      </c>
      <c r="AA8" s="6">
        <v>10596430</v>
      </c>
    </row>
    <row r="9" spans="1:27" ht="12.75">
      <c r="A9" s="29" t="s">
        <v>36</v>
      </c>
      <c r="B9" s="28"/>
      <c r="C9" s="6">
        <v>3763919</v>
      </c>
      <c r="D9" s="6">
        <v>0</v>
      </c>
      <c r="E9" s="7">
        <v>4417230</v>
      </c>
      <c r="F9" s="8">
        <v>4417230</v>
      </c>
      <c r="G9" s="8">
        <v>327472</v>
      </c>
      <c r="H9" s="8">
        <v>322485</v>
      </c>
      <c r="I9" s="8">
        <v>333632</v>
      </c>
      <c r="J9" s="8">
        <v>983589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983589</v>
      </c>
      <c r="X9" s="8">
        <v>1104249</v>
      </c>
      <c r="Y9" s="8">
        <v>-120660</v>
      </c>
      <c r="Z9" s="2">
        <v>-10.93</v>
      </c>
      <c r="AA9" s="6">
        <v>4417230</v>
      </c>
    </row>
    <row r="10" spans="1:27" ht="12.75">
      <c r="A10" s="29" t="s">
        <v>37</v>
      </c>
      <c r="B10" s="28"/>
      <c r="C10" s="6">
        <v>4656817</v>
      </c>
      <c r="D10" s="6">
        <v>0</v>
      </c>
      <c r="E10" s="7">
        <v>5412130</v>
      </c>
      <c r="F10" s="30">
        <v>5412130</v>
      </c>
      <c r="G10" s="30">
        <v>403493</v>
      </c>
      <c r="H10" s="30">
        <v>399271</v>
      </c>
      <c r="I10" s="30">
        <v>404202</v>
      </c>
      <c r="J10" s="30">
        <v>1206966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1206966</v>
      </c>
      <c r="X10" s="30">
        <v>1353000</v>
      </c>
      <c r="Y10" s="30">
        <v>-146034</v>
      </c>
      <c r="Z10" s="31">
        <v>-10.79</v>
      </c>
      <c r="AA10" s="32">
        <v>5412130</v>
      </c>
    </row>
    <row r="11" spans="1:27" ht="12.75">
      <c r="A11" s="29" t="s">
        <v>38</v>
      </c>
      <c r="B11" s="33"/>
      <c r="C11" s="6">
        <v>239213</v>
      </c>
      <c r="D11" s="6">
        <v>0</v>
      </c>
      <c r="E11" s="7">
        <v>218000</v>
      </c>
      <c r="F11" s="8">
        <v>218000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54498</v>
      </c>
      <c r="Y11" s="8">
        <v>-54498</v>
      </c>
      <c r="Z11" s="2">
        <v>-100</v>
      </c>
      <c r="AA11" s="6">
        <v>218000</v>
      </c>
    </row>
    <row r="12" spans="1:27" ht="12.75">
      <c r="A12" s="29" t="s">
        <v>39</v>
      </c>
      <c r="B12" s="33"/>
      <c r="C12" s="6">
        <v>62666</v>
      </c>
      <c r="D12" s="6">
        <v>0</v>
      </c>
      <c r="E12" s="7">
        <v>75000</v>
      </c>
      <c r="F12" s="8">
        <v>75000</v>
      </c>
      <c r="G12" s="8">
        <v>2011</v>
      </c>
      <c r="H12" s="8">
        <v>2774</v>
      </c>
      <c r="I12" s="8">
        <v>2375</v>
      </c>
      <c r="J12" s="8">
        <v>7160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7160</v>
      </c>
      <c r="X12" s="8">
        <v>18750</v>
      </c>
      <c r="Y12" s="8">
        <v>-11590</v>
      </c>
      <c r="Z12" s="2">
        <v>-61.81</v>
      </c>
      <c r="AA12" s="6">
        <v>75000</v>
      </c>
    </row>
    <row r="13" spans="1:27" ht="12.75">
      <c r="A13" s="27" t="s">
        <v>40</v>
      </c>
      <c r="B13" s="33"/>
      <c r="C13" s="6">
        <v>1446111</v>
      </c>
      <c r="D13" s="6">
        <v>0</v>
      </c>
      <c r="E13" s="7">
        <v>1000750</v>
      </c>
      <c r="F13" s="8">
        <v>1000750</v>
      </c>
      <c r="G13" s="8">
        <v>112718</v>
      </c>
      <c r="H13" s="8">
        <v>100132</v>
      </c>
      <c r="I13" s="8">
        <v>26146</v>
      </c>
      <c r="J13" s="8">
        <v>238996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238996</v>
      </c>
      <c r="X13" s="8">
        <v>250248</v>
      </c>
      <c r="Y13" s="8">
        <v>-11252</v>
      </c>
      <c r="Z13" s="2">
        <v>-4.5</v>
      </c>
      <c r="AA13" s="6">
        <v>1000750</v>
      </c>
    </row>
    <row r="14" spans="1:27" ht="12.75">
      <c r="A14" s="27" t="s">
        <v>41</v>
      </c>
      <c r="B14" s="33"/>
      <c r="C14" s="6">
        <v>3152852</v>
      </c>
      <c r="D14" s="6">
        <v>0</v>
      </c>
      <c r="E14" s="7">
        <v>2722650</v>
      </c>
      <c r="F14" s="8">
        <v>2722650</v>
      </c>
      <c r="G14" s="8">
        <v>247985</v>
      </c>
      <c r="H14" s="8">
        <v>259783</v>
      </c>
      <c r="I14" s="8">
        <v>265432</v>
      </c>
      <c r="J14" s="8">
        <v>773200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773200</v>
      </c>
      <c r="X14" s="8">
        <v>680748</v>
      </c>
      <c r="Y14" s="8">
        <v>92452</v>
      </c>
      <c r="Z14" s="2">
        <v>13.58</v>
      </c>
      <c r="AA14" s="6">
        <v>2722650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59980</v>
      </c>
      <c r="D16" s="6">
        <v>0</v>
      </c>
      <c r="E16" s="7">
        <v>70000</v>
      </c>
      <c r="F16" s="8">
        <v>70000</v>
      </c>
      <c r="G16" s="8">
        <v>2650</v>
      </c>
      <c r="H16" s="8">
        <v>4450</v>
      </c>
      <c r="I16" s="8">
        <v>8300</v>
      </c>
      <c r="J16" s="8">
        <v>15400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15400</v>
      </c>
      <c r="X16" s="8">
        <v>17499</v>
      </c>
      <c r="Y16" s="8">
        <v>-2099</v>
      </c>
      <c r="Z16" s="2">
        <v>-11.99</v>
      </c>
      <c r="AA16" s="6">
        <v>70000</v>
      </c>
    </row>
    <row r="17" spans="1:27" ht="12.75">
      <c r="A17" s="27" t="s">
        <v>44</v>
      </c>
      <c r="B17" s="33"/>
      <c r="C17" s="6">
        <v>745197</v>
      </c>
      <c r="D17" s="6">
        <v>0</v>
      </c>
      <c r="E17" s="7">
        <v>631790</v>
      </c>
      <c r="F17" s="8">
        <v>631790</v>
      </c>
      <c r="G17" s="8">
        <v>86416</v>
      </c>
      <c r="H17" s="8">
        <v>80437</v>
      </c>
      <c r="I17" s="8">
        <v>71115</v>
      </c>
      <c r="J17" s="8">
        <v>237968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237968</v>
      </c>
      <c r="X17" s="8">
        <v>157998</v>
      </c>
      <c r="Y17" s="8">
        <v>79970</v>
      </c>
      <c r="Z17" s="2">
        <v>50.61</v>
      </c>
      <c r="AA17" s="6">
        <v>631790</v>
      </c>
    </row>
    <row r="18" spans="1:27" ht="12.75">
      <c r="A18" s="29" t="s">
        <v>45</v>
      </c>
      <c r="B18" s="28"/>
      <c r="C18" s="6">
        <v>675918</v>
      </c>
      <c r="D18" s="6">
        <v>0</v>
      </c>
      <c r="E18" s="7">
        <v>660000</v>
      </c>
      <c r="F18" s="8">
        <v>660000</v>
      </c>
      <c r="G18" s="8">
        <v>53194</v>
      </c>
      <c r="H18" s="8">
        <v>79188</v>
      </c>
      <c r="I18" s="8">
        <v>104774</v>
      </c>
      <c r="J18" s="8">
        <v>237156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237156</v>
      </c>
      <c r="X18" s="8">
        <v>165000</v>
      </c>
      <c r="Y18" s="8">
        <v>72156</v>
      </c>
      <c r="Z18" s="2">
        <v>43.73</v>
      </c>
      <c r="AA18" s="6">
        <v>660000</v>
      </c>
    </row>
    <row r="19" spans="1:27" ht="12.75">
      <c r="A19" s="27" t="s">
        <v>46</v>
      </c>
      <c r="B19" s="33"/>
      <c r="C19" s="6">
        <v>52419140</v>
      </c>
      <c r="D19" s="6">
        <v>0</v>
      </c>
      <c r="E19" s="7">
        <v>51653850</v>
      </c>
      <c r="F19" s="8">
        <v>51653850</v>
      </c>
      <c r="G19" s="8">
        <v>18797252</v>
      </c>
      <c r="H19" s="8">
        <v>255185</v>
      </c>
      <c r="I19" s="8">
        <v>308330</v>
      </c>
      <c r="J19" s="8">
        <v>19360767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19360767</v>
      </c>
      <c r="X19" s="8">
        <v>21479583</v>
      </c>
      <c r="Y19" s="8">
        <v>-2118816</v>
      </c>
      <c r="Z19" s="2">
        <v>-9.86</v>
      </c>
      <c r="AA19" s="6">
        <v>51653850</v>
      </c>
    </row>
    <row r="20" spans="1:27" ht="12.75">
      <c r="A20" s="27" t="s">
        <v>47</v>
      </c>
      <c r="B20" s="33"/>
      <c r="C20" s="6">
        <v>30755905</v>
      </c>
      <c r="D20" s="6">
        <v>0</v>
      </c>
      <c r="E20" s="7">
        <v>5497690</v>
      </c>
      <c r="F20" s="30">
        <v>5497690</v>
      </c>
      <c r="G20" s="30">
        <v>134596</v>
      </c>
      <c r="H20" s="30">
        <v>234419</v>
      </c>
      <c r="I20" s="30">
        <v>159420</v>
      </c>
      <c r="J20" s="30">
        <v>528435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528435</v>
      </c>
      <c r="X20" s="30">
        <v>1374498</v>
      </c>
      <c r="Y20" s="30">
        <v>-846063</v>
      </c>
      <c r="Z20" s="31">
        <v>-61.55</v>
      </c>
      <c r="AA20" s="32">
        <v>5497690</v>
      </c>
    </row>
    <row r="21" spans="1:27" ht="12.75">
      <c r="A21" s="27" t="s">
        <v>48</v>
      </c>
      <c r="B21" s="33"/>
      <c r="C21" s="6">
        <v>3509</v>
      </c>
      <c r="D21" s="6">
        <v>0</v>
      </c>
      <c r="E21" s="7">
        <v>100000</v>
      </c>
      <c r="F21" s="8">
        <v>100000</v>
      </c>
      <c r="G21" s="8">
        <v>0</v>
      </c>
      <c r="H21" s="8">
        <v>9572</v>
      </c>
      <c r="I21" s="34">
        <v>-28032</v>
      </c>
      <c r="J21" s="8">
        <v>-18460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-18460</v>
      </c>
      <c r="X21" s="8">
        <v>24999</v>
      </c>
      <c r="Y21" s="8">
        <v>-43459</v>
      </c>
      <c r="Z21" s="2">
        <v>-173.84</v>
      </c>
      <c r="AA21" s="6">
        <v>100000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196851134</v>
      </c>
      <c r="D22" s="37">
        <f>SUM(D5:D21)</f>
        <v>0</v>
      </c>
      <c r="E22" s="38">
        <f t="shared" si="0"/>
        <v>181818850</v>
      </c>
      <c r="F22" s="39">
        <f t="shared" si="0"/>
        <v>181818850</v>
      </c>
      <c r="G22" s="39">
        <f t="shared" si="0"/>
        <v>38116485</v>
      </c>
      <c r="H22" s="39">
        <f t="shared" si="0"/>
        <v>10424473</v>
      </c>
      <c r="I22" s="39">
        <f t="shared" si="0"/>
        <v>10333868</v>
      </c>
      <c r="J22" s="39">
        <f t="shared" si="0"/>
        <v>58874826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58874826</v>
      </c>
      <c r="X22" s="39">
        <f t="shared" si="0"/>
        <v>62248319</v>
      </c>
      <c r="Y22" s="39">
        <f t="shared" si="0"/>
        <v>-3373493</v>
      </c>
      <c r="Z22" s="40">
        <f>+IF(X22&lt;&gt;0,+(Y22/X22)*100,0)</f>
        <v>-5.419412209348176</v>
      </c>
      <c r="AA22" s="37">
        <f>SUM(AA5:AA21)</f>
        <v>181818850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69836924</v>
      </c>
      <c r="D25" s="6">
        <v>0</v>
      </c>
      <c r="E25" s="7">
        <v>73523290</v>
      </c>
      <c r="F25" s="8">
        <v>73523290</v>
      </c>
      <c r="G25" s="8">
        <v>5785139</v>
      </c>
      <c r="H25" s="8">
        <v>5867494</v>
      </c>
      <c r="I25" s="8">
        <v>5765149</v>
      </c>
      <c r="J25" s="8">
        <v>17417782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17417782</v>
      </c>
      <c r="X25" s="8">
        <v>17411499</v>
      </c>
      <c r="Y25" s="8">
        <v>6283</v>
      </c>
      <c r="Z25" s="2">
        <v>0.04</v>
      </c>
      <c r="AA25" s="6">
        <v>73523290</v>
      </c>
    </row>
    <row r="26" spans="1:27" ht="12.75">
      <c r="A26" s="29" t="s">
        <v>52</v>
      </c>
      <c r="B26" s="28"/>
      <c r="C26" s="6">
        <v>3321166</v>
      </c>
      <c r="D26" s="6">
        <v>0</v>
      </c>
      <c r="E26" s="7">
        <v>4136030</v>
      </c>
      <c r="F26" s="8">
        <v>4136030</v>
      </c>
      <c r="G26" s="8">
        <v>270746</v>
      </c>
      <c r="H26" s="8">
        <v>91885</v>
      </c>
      <c r="I26" s="8">
        <v>452580</v>
      </c>
      <c r="J26" s="8">
        <v>815211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815211</v>
      </c>
      <c r="X26" s="8">
        <v>1033998</v>
      </c>
      <c r="Y26" s="8">
        <v>-218787</v>
      </c>
      <c r="Z26" s="2">
        <v>-21.16</v>
      </c>
      <c r="AA26" s="6">
        <v>4136030</v>
      </c>
    </row>
    <row r="27" spans="1:27" ht="12.75">
      <c r="A27" s="29" t="s">
        <v>53</v>
      </c>
      <c r="B27" s="28"/>
      <c r="C27" s="6">
        <v>8404847</v>
      </c>
      <c r="D27" s="6">
        <v>0</v>
      </c>
      <c r="E27" s="7">
        <v>6335000</v>
      </c>
      <c r="F27" s="8">
        <v>6335000</v>
      </c>
      <c r="G27" s="8">
        <v>527919</v>
      </c>
      <c r="H27" s="8">
        <v>527919</v>
      </c>
      <c r="I27" s="8">
        <v>527919</v>
      </c>
      <c r="J27" s="8">
        <v>1583757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1583757</v>
      </c>
      <c r="X27" s="8">
        <v>1583751</v>
      </c>
      <c r="Y27" s="8">
        <v>6</v>
      </c>
      <c r="Z27" s="2">
        <v>0</v>
      </c>
      <c r="AA27" s="6">
        <v>6335000</v>
      </c>
    </row>
    <row r="28" spans="1:27" ht="12.75">
      <c r="A28" s="29" t="s">
        <v>54</v>
      </c>
      <c r="B28" s="28"/>
      <c r="C28" s="6">
        <v>36198737</v>
      </c>
      <c r="D28" s="6">
        <v>0</v>
      </c>
      <c r="E28" s="7">
        <v>35188500</v>
      </c>
      <c r="F28" s="8">
        <v>35188500</v>
      </c>
      <c r="G28" s="8">
        <v>2932376</v>
      </c>
      <c r="H28" s="8">
        <v>2932376</v>
      </c>
      <c r="I28" s="8">
        <v>2932376</v>
      </c>
      <c r="J28" s="8">
        <v>8797128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8797128</v>
      </c>
      <c r="X28" s="8">
        <v>8797248</v>
      </c>
      <c r="Y28" s="8">
        <v>-120</v>
      </c>
      <c r="Z28" s="2">
        <v>0</v>
      </c>
      <c r="AA28" s="6">
        <v>35188500</v>
      </c>
    </row>
    <row r="29" spans="1:27" ht="12.75">
      <c r="A29" s="29" t="s">
        <v>55</v>
      </c>
      <c r="B29" s="28"/>
      <c r="C29" s="6">
        <v>5453822</v>
      </c>
      <c r="D29" s="6">
        <v>0</v>
      </c>
      <c r="E29" s="7">
        <v>3748960</v>
      </c>
      <c r="F29" s="8">
        <v>3748960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3748960</v>
      </c>
    </row>
    <row r="30" spans="1:27" ht="12.75">
      <c r="A30" s="29" t="s">
        <v>56</v>
      </c>
      <c r="B30" s="28"/>
      <c r="C30" s="6">
        <v>67996582</v>
      </c>
      <c r="D30" s="6">
        <v>0</v>
      </c>
      <c r="E30" s="7">
        <v>65378350</v>
      </c>
      <c r="F30" s="8">
        <v>65378350</v>
      </c>
      <c r="G30" s="8">
        <v>0</v>
      </c>
      <c r="H30" s="8">
        <v>9108145</v>
      </c>
      <c r="I30" s="8">
        <v>8840696</v>
      </c>
      <c r="J30" s="8">
        <v>17948841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17948841</v>
      </c>
      <c r="X30" s="8">
        <v>16344498</v>
      </c>
      <c r="Y30" s="8">
        <v>1604343</v>
      </c>
      <c r="Z30" s="2">
        <v>9.82</v>
      </c>
      <c r="AA30" s="6">
        <v>65378350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2035</v>
      </c>
      <c r="H32" s="8">
        <v>26290</v>
      </c>
      <c r="I32" s="8">
        <v>62344</v>
      </c>
      <c r="J32" s="8">
        <v>90669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90669</v>
      </c>
      <c r="X32" s="8"/>
      <c r="Y32" s="8">
        <v>90669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1053000</v>
      </c>
      <c r="F33" s="8">
        <v>1053000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263250</v>
      </c>
      <c r="Y33" s="8">
        <v>-263250</v>
      </c>
      <c r="Z33" s="2">
        <v>-100</v>
      </c>
      <c r="AA33" s="6">
        <v>1053000</v>
      </c>
    </row>
    <row r="34" spans="1:27" ht="12.75">
      <c r="A34" s="29" t="s">
        <v>60</v>
      </c>
      <c r="B34" s="28"/>
      <c r="C34" s="6">
        <v>29323930</v>
      </c>
      <c r="D34" s="6">
        <v>0</v>
      </c>
      <c r="E34" s="7">
        <v>28212990</v>
      </c>
      <c r="F34" s="8">
        <v>28212990</v>
      </c>
      <c r="G34" s="8">
        <v>1524885</v>
      </c>
      <c r="H34" s="8">
        <v>1892010</v>
      </c>
      <c r="I34" s="8">
        <v>3093293</v>
      </c>
      <c r="J34" s="8">
        <v>6510188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6510188</v>
      </c>
      <c r="X34" s="8">
        <v>7027500</v>
      </c>
      <c r="Y34" s="8">
        <v>-517312</v>
      </c>
      <c r="Z34" s="2">
        <v>-7.36</v>
      </c>
      <c r="AA34" s="6">
        <v>28212990</v>
      </c>
    </row>
    <row r="35" spans="1:27" ht="12.75">
      <c r="A35" s="27" t="s">
        <v>61</v>
      </c>
      <c r="B35" s="33"/>
      <c r="C35" s="6">
        <v>325686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220861694</v>
      </c>
      <c r="D36" s="37">
        <f>SUM(D25:D35)</f>
        <v>0</v>
      </c>
      <c r="E36" s="38">
        <f t="shared" si="1"/>
        <v>217576120</v>
      </c>
      <c r="F36" s="39">
        <f t="shared" si="1"/>
        <v>217576120</v>
      </c>
      <c r="G36" s="39">
        <f t="shared" si="1"/>
        <v>11043100</v>
      </c>
      <c r="H36" s="39">
        <f t="shared" si="1"/>
        <v>20446119</v>
      </c>
      <c r="I36" s="39">
        <f t="shared" si="1"/>
        <v>21674357</v>
      </c>
      <c r="J36" s="39">
        <f t="shared" si="1"/>
        <v>53163576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53163576</v>
      </c>
      <c r="X36" s="39">
        <f t="shared" si="1"/>
        <v>52461744</v>
      </c>
      <c r="Y36" s="39">
        <f t="shared" si="1"/>
        <v>701832</v>
      </c>
      <c r="Z36" s="40">
        <f>+IF(X36&lt;&gt;0,+(Y36/X36)*100,0)</f>
        <v>1.3377976912090455</v>
      </c>
      <c r="AA36" s="37">
        <f>SUM(AA25:AA35)</f>
        <v>217576120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-24010560</v>
      </c>
      <c r="D38" s="50">
        <f>+D22-D36</f>
        <v>0</v>
      </c>
      <c r="E38" s="51">
        <f t="shared" si="2"/>
        <v>-35757270</v>
      </c>
      <c r="F38" s="52">
        <f t="shared" si="2"/>
        <v>-35757270</v>
      </c>
      <c r="G38" s="52">
        <f t="shared" si="2"/>
        <v>27073385</v>
      </c>
      <c r="H38" s="52">
        <f t="shared" si="2"/>
        <v>-10021646</v>
      </c>
      <c r="I38" s="52">
        <f t="shared" si="2"/>
        <v>-11340489</v>
      </c>
      <c r="J38" s="52">
        <f t="shared" si="2"/>
        <v>5711250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5711250</v>
      </c>
      <c r="X38" s="52">
        <f>IF(F22=F36,0,X22-X36)</f>
        <v>9786575</v>
      </c>
      <c r="Y38" s="52">
        <f t="shared" si="2"/>
        <v>-4075325</v>
      </c>
      <c r="Z38" s="53">
        <f>+IF(X38&lt;&gt;0,+(Y38/X38)*100,0)</f>
        <v>-41.64199426254844</v>
      </c>
      <c r="AA38" s="50">
        <f>+AA22-AA36</f>
        <v>-35757270</v>
      </c>
    </row>
    <row r="39" spans="1:27" ht="12.75">
      <c r="A39" s="27" t="s">
        <v>64</v>
      </c>
      <c r="B39" s="33"/>
      <c r="C39" s="6">
        <v>18169631</v>
      </c>
      <c r="D39" s="6">
        <v>0</v>
      </c>
      <c r="E39" s="7">
        <v>24982700</v>
      </c>
      <c r="F39" s="8">
        <v>24982700</v>
      </c>
      <c r="G39" s="8">
        <v>817828</v>
      </c>
      <c r="H39" s="8">
        <v>987708</v>
      </c>
      <c r="I39" s="8">
        <v>1837544</v>
      </c>
      <c r="J39" s="8">
        <v>3643080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3643080</v>
      </c>
      <c r="X39" s="8">
        <v>14492917</v>
      </c>
      <c r="Y39" s="8">
        <v>-10849837</v>
      </c>
      <c r="Z39" s="2">
        <v>-74.86</v>
      </c>
      <c r="AA39" s="6">
        <v>24982700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-5840929</v>
      </c>
      <c r="D42" s="59">
        <f>SUM(D38:D41)</f>
        <v>0</v>
      </c>
      <c r="E42" s="60">
        <f t="shared" si="3"/>
        <v>-10774570</v>
      </c>
      <c r="F42" s="61">
        <f t="shared" si="3"/>
        <v>-10774570</v>
      </c>
      <c r="G42" s="61">
        <f t="shared" si="3"/>
        <v>27891213</v>
      </c>
      <c r="H42" s="61">
        <f t="shared" si="3"/>
        <v>-9033938</v>
      </c>
      <c r="I42" s="61">
        <f t="shared" si="3"/>
        <v>-9502945</v>
      </c>
      <c r="J42" s="61">
        <f t="shared" si="3"/>
        <v>9354330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9354330</v>
      </c>
      <c r="X42" s="61">
        <f t="shared" si="3"/>
        <v>24279492</v>
      </c>
      <c r="Y42" s="61">
        <f t="shared" si="3"/>
        <v>-14925162</v>
      </c>
      <c r="Z42" s="62">
        <f>+IF(X42&lt;&gt;0,+(Y42/X42)*100,0)</f>
        <v>-61.47229933805863</v>
      </c>
      <c r="AA42" s="59">
        <f>SUM(AA38:AA41)</f>
        <v>-10774570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-5840929</v>
      </c>
      <c r="D44" s="67">
        <f>+D42-D43</f>
        <v>0</v>
      </c>
      <c r="E44" s="68">
        <f t="shared" si="4"/>
        <v>-10774570</v>
      </c>
      <c r="F44" s="69">
        <f t="shared" si="4"/>
        <v>-10774570</v>
      </c>
      <c r="G44" s="69">
        <f t="shared" si="4"/>
        <v>27891213</v>
      </c>
      <c r="H44" s="69">
        <f t="shared" si="4"/>
        <v>-9033938</v>
      </c>
      <c r="I44" s="69">
        <f t="shared" si="4"/>
        <v>-9502945</v>
      </c>
      <c r="J44" s="69">
        <f t="shared" si="4"/>
        <v>9354330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9354330</v>
      </c>
      <c r="X44" s="69">
        <f t="shared" si="4"/>
        <v>24279492</v>
      </c>
      <c r="Y44" s="69">
        <f t="shared" si="4"/>
        <v>-14925162</v>
      </c>
      <c r="Z44" s="70">
        <f>+IF(X44&lt;&gt;0,+(Y44/X44)*100,0)</f>
        <v>-61.47229933805863</v>
      </c>
      <c r="AA44" s="67">
        <f>+AA42-AA43</f>
        <v>-10774570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-5840929</v>
      </c>
      <c r="D46" s="59">
        <f>SUM(D44:D45)</f>
        <v>0</v>
      </c>
      <c r="E46" s="60">
        <f t="shared" si="5"/>
        <v>-10774570</v>
      </c>
      <c r="F46" s="61">
        <f t="shared" si="5"/>
        <v>-10774570</v>
      </c>
      <c r="G46" s="61">
        <f t="shared" si="5"/>
        <v>27891213</v>
      </c>
      <c r="H46" s="61">
        <f t="shared" si="5"/>
        <v>-9033938</v>
      </c>
      <c r="I46" s="61">
        <f t="shared" si="5"/>
        <v>-9502945</v>
      </c>
      <c r="J46" s="61">
        <f t="shared" si="5"/>
        <v>9354330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9354330</v>
      </c>
      <c r="X46" s="61">
        <f t="shared" si="5"/>
        <v>24279492</v>
      </c>
      <c r="Y46" s="61">
        <f t="shared" si="5"/>
        <v>-14925162</v>
      </c>
      <c r="Z46" s="62">
        <f>+IF(X46&lt;&gt;0,+(Y46/X46)*100,0)</f>
        <v>-61.47229933805863</v>
      </c>
      <c r="AA46" s="59">
        <f>SUM(AA44:AA45)</f>
        <v>-10774570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-5840929</v>
      </c>
      <c r="D48" s="75">
        <f>SUM(D46:D47)</f>
        <v>0</v>
      </c>
      <c r="E48" s="76">
        <f t="shared" si="6"/>
        <v>-10774570</v>
      </c>
      <c r="F48" s="77">
        <f t="shared" si="6"/>
        <v>-10774570</v>
      </c>
      <c r="G48" s="77">
        <f t="shared" si="6"/>
        <v>27891213</v>
      </c>
      <c r="H48" s="78">
        <f t="shared" si="6"/>
        <v>-9033938</v>
      </c>
      <c r="I48" s="78">
        <f t="shared" si="6"/>
        <v>-9502945</v>
      </c>
      <c r="J48" s="78">
        <f t="shared" si="6"/>
        <v>9354330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9354330</v>
      </c>
      <c r="X48" s="78">
        <f t="shared" si="6"/>
        <v>24279492</v>
      </c>
      <c r="Y48" s="78">
        <f t="shared" si="6"/>
        <v>-14925162</v>
      </c>
      <c r="Z48" s="79">
        <f>+IF(X48&lt;&gt;0,+(Y48/X48)*100,0)</f>
        <v>-61.47229933805863</v>
      </c>
      <c r="AA48" s="80">
        <f>SUM(AA46:AA47)</f>
        <v>-10774570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2951233803</v>
      </c>
      <c r="D5" s="6">
        <v>0</v>
      </c>
      <c r="E5" s="7">
        <v>3705090678</v>
      </c>
      <c r="F5" s="8">
        <v>3705090678</v>
      </c>
      <c r="G5" s="8">
        <v>803687126</v>
      </c>
      <c r="H5" s="8">
        <v>234714022</v>
      </c>
      <c r="I5" s="8">
        <v>244391449</v>
      </c>
      <c r="J5" s="8">
        <v>1282792597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1282792597</v>
      </c>
      <c r="X5" s="8">
        <v>1063636541</v>
      </c>
      <c r="Y5" s="8">
        <v>219156056</v>
      </c>
      <c r="Z5" s="2">
        <v>20.6</v>
      </c>
      <c r="AA5" s="6">
        <v>3705090678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3358781</v>
      </c>
      <c r="F6" s="8">
        <v>3358781</v>
      </c>
      <c r="G6" s="8">
        <v>423694</v>
      </c>
      <c r="H6" s="8">
        <v>4320</v>
      </c>
      <c r="I6" s="8">
        <v>1000</v>
      </c>
      <c r="J6" s="8">
        <v>429014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429014</v>
      </c>
      <c r="X6" s="8">
        <v>841398</v>
      </c>
      <c r="Y6" s="8">
        <v>-412384</v>
      </c>
      <c r="Z6" s="2">
        <v>-49.01</v>
      </c>
      <c r="AA6" s="6">
        <v>3358781</v>
      </c>
    </row>
    <row r="7" spans="1:27" ht="12.75">
      <c r="A7" s="29" t="s">
        <v>34</v>
      </c>
      <c r="B7" s="28"/>
      <c r="C7" s="6">
        <v>5939679937</v>
      </c>
      <c r="D7" s="6">
        <v>0</v>
      </c>
      <c r="E7" s="7">
        <v>6911419865</v>
      </c>
      <c r="F7" s="8">
        <v>6911419865</v>
      </c>
      <c r="G7" s="8">
        <v>611090080</v>
      </c>
      <c r="H7" s="8">
        <v>290474105</v>
      </c>
      <c r="I7" s="8">
        <v>817620488</v>
      </c>
      <c r="J7" s="8">
        <v>1719184673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1719184673</v>
      </c>
      <c r="X7" s="8">
        <v>1692571099</v>
      </c>
      <c r="Y7" s="8">
        <v>26613574</v>
      </c>
      <c r="Z7" s="2">
        <v>1.57</v>
      </c>
      <c r="AA7" s="6">
        <v>6911419865</v>
      </c>
    </row>
    <row r="8" spans="1:27" ht="12.75">
      <c r="A8" s="29" t="s">
        <v>35</v>
      </c>
      <c r="B8" s="28"/>
      <c r="C8" s="6">
        <v>1609997704</v>
      </c>
      <c r="D8" s="6">
        <v>0</v>
      </c>
      <c r="E8" s="7">
        <v>1881512472</v>
      </c>
      <c r="F8" s="8">
        <v>1881512472</v>
      </c>
      <c r="G8" s="8">
        <v>167549912</v>
      </c>
      <c r="H8" s="8">
        <v>87115594</v>
      </c>
      <c r="I8" s="8">
        <v>114025430</v>
      </c>
      <c r="J8" s="8">
        <v>368690936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368690936</v>
      </c>
      <c r="X8" s="8">
        <v>424385500</v>
      </c>
      <c r="Y8" s="8">
        <v>-55694564</v>
      </c>
      <c r="Z8" s="2">
        <v>-13.12</v>
      </c>
      <c r="AA8" s="6">
        <v>1881512472</v>
      </c>
    </row>
    <row r="9" spans="1:27" ht="12.75">
      <c r="A9" s="29" t="s">
        <v>36</v>
      </c>
      <c r="B9" s="28"/>
      <c r="C9" s="6">
        <v>824444995</v>
      </c>
      <c r="D9" s="6">
        <v>0</v>
      </c>
      <c r="E9" s="7">
        <v>1052781345</v>
      </c>
      <c r="F9" s="8">
        <v>1052781345</v>
      </c>
      <c r="G9" s="8">
        <v>114812405</v>
      </c>
      <c r="H9" s="8">
        <v>47311694</v>
      </c>
      <c r="I9" s="8">
        <v>65395791</v>
      </c>
      <c r="J9" s="8">
        <v>227519890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227519890</v>
      </c>
      <c r="X9" s="8">
        <v>273000600</v>
      </c>
      <c r="Y9" s="8">
        <v>-45480710</v>
      </c>
      <c r="Z9" s="2">
        <v>-16.66</v>
      </c>
      <c r="AA9" s="6">
        <v>1052781345</v>
      </c>
    </row>
    <row r="10" spans="1:27" ht="12.75">
      <c r="A10" s="29" t="s">
        <v>37</v>
      </c>
      <c r="B10" s="28"/>
      <c r="C10" s="6">
        <v>548603903</v>
      </c>
      <c r="D10" s="6">
        <v>0</v>
      </c>
      <c r="E10" s="7">
        <v>683122989</v>
      </c>
      <c r="F10" s="30">
        <v>683122989</v>
      </c>
      <c r="G10" s="30">
        <v>91546183</v>
      </c>
      <c r="H10" s="30">
        <v>39409882</v>
      </c>
      <c r="I10" s="30">
        <v>53328942</v>
      </c>
      <c r="J10" s="30">
        <v>184285007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184285007</v>
      </c>
      <c r="X10" s="30">
        <v>184642985</v>
      </c>
      <c r="Y10" s="30">
        <v>-357978</v>
      </c>
      <c r="Z10" s="31">
        <v>-0.19</v>
      </c>
      <c r="AA10" s="32">
        <v>683122989</v>
      </c>
    </row>
    <row r="11" spans="1:27" ht="12.75">
      <c r="A11" s="29" t="s">
        <v>38</v>
      </c>
      <c r="B11" s="33"/>
      <c r="C11" s="6">
        <v>23581714</v>
      </c>
      <c r="D11" s="6">
        <v>0</v>
      </c>
      <c r="E11" s="7">
        <v>76615656</v>
      </c>
      <c r="F11" s="8">
        <v>76615656</v>
      </c>
      <c r="G11" s="8">
        <v>34085345</v>
      </c>
      <c r="H11" s="8">
        <v>25627275</v>
      </c>
      <c r="I11" s="8">
        <v>24288031</v>
      </c>
      <c r="J11" s="8">
        <v>84000651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84000651</v>
      </c>
      <c r="X11" s="8">
        <v>19283150</v>
      </c>
      <c r="Y11" s="8">
        <v>64717501</v>
      </c>
      <c r="Z11" s="2">
        <v>335.62</v>
      </c>
      <c r="AA11" s="6">
        <v>76615656</v>
      </c>
    </row>
    <row r="12" spans="1:27" ht="12.75">
      <c r="A12" s="29" t="s">
        <v>39</v>
      </c>
      <c r="B12" s="33"/>
      <c r="C12" s="6">
        <v>71906652</v>
      </c>
      <c r="D12" s="6">
        <v>0</v>
      </c>
      <c r="E12" s="7">
        <v>105244601</v>
      </c>
      <c r="F12" s="8">
        <v>105244601</v>
      </c>
      <c r="G12" s="8">
        <v>5483766</v>
      </c>
      <c r="H12" s="8">
        <v>6496290</v>
      </c>
      <c r="I12" s="8">
        <v>6550972</v>
      </c>
      <c r="J12" s="8">
        <v>18531028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18531028</v>
      </c>
      <c r="X12" s="8">
        <v>24299764</v>
      </c>
      <c r="Y12" s="8">
        <v>-5768736</v>
      </c>
      <c r="Z12" s="2">
        <v>-23.74</v>
      </c>
      <c r="AA12" s="6">
        <v>105244601</v>
      </c>
    </row>
    <row r="13" spans="1:27" ht="12.75">
      <c r="A13" s="27" t="s">
        <v>40</v>
      </c>
      <c r="B13" s="33"/>
      <c r="C13" s="6">
        <v>442127863</v>
      </c>
      <c r="D13" s="6">
        <v>0</v>
      </c>
      <c r="E13" s="7">
        <v>415183187</v>
      </c>
      <c r="F13" s="8">
        <v>415114287</v>
      </c>
      <c r="G13" s="8">
        <v>35898242</v>
      </c>
      <c r="H13" s="8">
        <v>43696235</v>
      </c>
      <c r="I13" s="8">
        <v>35640817</v>
      </c>
      <c r="J13" s="8">
        <v>115235294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115235294</v>
      </c>
      <c r="X13" s="8">
        <v>109081163</v>
      </c>
      <c r="Y13" s="8">
        <v>6154131</v>
      </c>
      <c r="Z13" s="2">
        <v>5.64</v>
      </c>
      <c r="AA13" s="6">
        <v>415114287</v>
      </c>
    </row>
    <row r="14" spans="1:27" ht="12.75">
      <c r="A14" s="27" t="s">
        <v>41</v>
      </c>
      <c r="B14" s="33"/>
      <c r="C14" s="6">
        <v>309810371</v>
      </c>
      <c r="D14" s="6">
        <v>0</v>
      </c>
      <c r="E14" s="7">
        <v>343609318</v>
      </c>
      <c r="F14" s="8">
        <v>343609318</v>
      </c>
      <c r="G14" s="8">
        <v>26547067</v>
      </c>
      <c r="H14" s="8">
        <v>31663054</v>
      </c>
      <c r="I14" s="8">
        <v>38527050</v>
      </c>
      <c r="J14" s="8">
        <v>96737171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96737171</v>
      </c>
      <c r="X14" s="8">
        <v>80252961</v>
      </c>
      <c r="Y14" s="8">
        <v>16484210</v>
      </c>
      <c r="Z14" s="2">
        <v>20.54</v>
      </c>
      <c r="AA14" s="6">
        <v>343609318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256220276</v>
      </c>
      <c r="D16" s="6">
        <v>0</v>
      </c>
      <c r="E16" s="7">
        <v>283855497</v>
      </c>
      <c r="F16" s="8">
        <v>283855497</v>
      </c>
      <c r="G16" s="8">
        <v>4066762</v>
      </c>
      <c r="H16" s="8">
        <v>5630009</v>
      </c>
      <c r="I16" s="8">
        <v>6798097</v>
      </c>
      <c r="J16" s="8">
        <v>16494868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16494868</v>
      </c>
      <c r="X16" s="8">
        <v>67605893</v>
      </c>
      <c r="Y16" s="8">
        <v>-51111025</v>
      </c>
      <c r="Z16" s="2">
        <v>-75.6</v>
      </c>
      <c r="AA16" s="6">
        <v>283855497</v>
      </c>
    </row>
    <row r="17" spans="1:27" ht="12.75">
      <c r="A17" s="27" t="s">
        <v>44</v>
      </c>
      <c r="B17" s="33"/>
      <c r="C17" s="6">
        <v>66862245</v>
      </c>
      <c r="D17" s="6">
        <v>0</v>
      </c>
      <c r="E17" s="7">
        <v>108042726</v>
      </c>
      <c r="F17" s="8">
        <v>108042726</v>
      </c>
      <c r="G17" s="8">
        <v>6507772</v>
      </c>
      <c r="H17" s="8">
        <v>7488861</v>
      </c>
      <c r="I17" s="8">
        <v>7141090</v>
      </c>
      <c r="J17" s="8">
        <v>21137723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21137723</v>
      </c>
      <c r="X17" s="8">
        <v>27878896</v>
      </c>
      <c r="Y17" s="8">
        <v>-6741173</v>
      </c>
      <c r="Z17" s="2">
        <v>-24.18</v>
      </c>
      <c r="AA17" s="6">
        <v>108042726</v>
      </c>
    </row>
    <row r="18" spans="1:27" ht="12.75">
      <c r="A18" s="29" t="s">
        <v>45</v>
      </c>
      <c r="B18" s="28"/>
      <c r="C18" s="6">
        <v>14219420</v>
      </c>
      <c r="D18" s="6">
        <v>0</v>
      </c>
      <c r="E18" s="7">
        <v>32830505</v>
      </c>
      <c r="F18" s="8">
        <v>32830505</v>
      </c>
      <c r="G18" s="8">
        <v>1584166</v>
      </c>
      <c r="H18" s="8">
        <v>3051355</v>
      </c>
      <c r="I18" s="8">
        <v>2732248</v>
      </c>
      <c r="J18" s="8">
        <v>7367769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7367769</v>
      </c>
      <c r="X18" s="8">
        <v>7745174</v>
      </c>
      <c r="Y18" s="8">
        <v>-377405</v>
      </c>
      <c r="Z18" s="2">
        <v>-4.87</v>
      </c>
      <c r="AA18" s="6">
        <v>32830505</v>
      </c>
    </row>
    <row r="19" spans="1:27" ht="12.75">
      <c r="A19" s="27" t="s">
        <v>46</v>
      </c>
      <c r="B19" s="33"/>
      <c r="C19" s="6">
        <v>7358535899</v>
      </c>
      <c r="D19" s="6">
        <v>0</v>
      </c>
      <c r="E19" s="7">
        <v>9572224404</v>
      </c>
      <c r="F19" s="8">
        <v>9570593114</v>
      </c>
      <c r="G19" s="8">
        <v>2327748012</v>
      </c>
      <c r="H19" s="8">
        <v>333533913</v>
      </c>
      <c r="I19" s="8">
        <v>119722996</v>
      </c>
      <c r="J19" s="8">
        <v>2781004921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2781004921</v>
      </c>
      <c r="X19" s="8">
        <v>3182029649</v>
      </c>
      <c r="Y19" s="8">
        <v>-401024728</v>
      </c>
      <c r="Z19" s="2">
        <v>-12.6</v>
      </c>
      <c r="AA19" s="6">
        <v>9570593114</v>
      </c>
    </row>
    <row r="20" spans="1:27" ht="12.75">
      <c r="A20" s="27" t="s">
        <v>47</v>
      </c>
      <c r="B20" s="33"/>
      <c r="C20" s="6">
        <v>2084518878</v>
      </c>
      <c r="D20" s="6">
        <v>0</v>
      </c>
      <c r="E20" s="7">
        <v>3596558932</v>
      </c>
      <c r="F20" s="30">
        <v>3596358932</v>
      </c>
      <c r="G20" s="30">
        <v>229535843</v>
      </c>
      <c r="H20" s="30">
        <v>240633009</v>
      </c>
      <c r="I20" s="30">
        <v>81225946</v>
      </c>
      <c r="J20" s="30">
        <v>551394798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551394798</v>
      </c>
      <c r="X20" s="30">
        <v>684715048</v>
      </c>
      <c r="Y20" s="30">
        <v>-133320250</v>
      </c>
      <c r="Z20" s="31">
        <v>-19.47</v>
      </c>
      <c r="AA20" s="32">
        <v>3596358932</v>
      </c>
    </row>
    <row r="21" spans="1:27" ht="12.75">
      <c r="A21" s="27" t="s">
        <v>48</v>
      </c>
      <c r="B21" s="33"/>
      <c r="C21" s="6">
        <v>4379997</v>
      </c>
      <c r="D21" s="6">
        <v>0</v>
      </c>
      <c r="E21" s="7">
        <v>8286913</v>
      </c>
      <c r="F21" s="8">
        <v>8286913</v>
      </c>
      <c r="G21" s="8">
        <v>102470</v>
      </c>
      <c r="H21" s="8">
        <v>328225</v>
      </c>
      <c r="I21" s="34">
        <v>-27592</v>
      </c>
      <c r="J21" s="8">
        <v>403103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403103</v>
      </c>
      <c r="X21" s="8">
        <v>542340</v>
      </c>
      <c r="Y21" s="8">
        <v>-139237</v>
      </c>
      <c r="Z21" s="2">
        <v>-25.67</v>
      </c>
      <c r="AA21" s="6">
        <v>8286913</v>
      </c>
    </row>
    <row r="22" spans="1:27" ht="24.75" customHeight="1">
      <c r="A22" s="35" t="s">
        <v>49</v>
      </c>
      <c r="B22" s="36"/>
      <c r="C22" s="37">
        <f aca="true" t="shared" si="0" ref="C22:Y22">SUM(C5:C21)</f>
        <v>22506123657</v>
      </c>
      <c r="D22" s="37">
        <f>SUM(D5:D21)</f>
        <v>0</v>
      </c>
      <c r="E22" s="38">
        <f t="shared" si="0"/>
        <v>28779737869</v>
      </c>
      <c r="F22" s="39">
        <f t="shared" si="0"/>
        <v>28777837679</v>
      </c>
      <c r="G22" s="39">
        <f t="shared" si="0"/>
        <v>4460668845</v>
      </c>
      <c r="H22" s="39">
        <f t="shared" si="0"/>
        <v>1397177843</v>
      </c>
      <c r="I22" s="39">
        <f t="shared" si="0"/>
        <v>1617362755</v>
      </c>
      <c r="J22" s="39">
        <f t="shared" si="0"/>
        <v>7475209443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7475209443</v>
      </c>
      <c r="X22" s="39">
        <f t="shared" si="0"/>
        <v>7842512161</v>
      </c>
      <c r="Y22" s="39">
        <f t="shared" si="0"/>
        <v>-367302718</v>
      </c>
      <c r="Z22" s="40">
        <f>+IF(X22&lt;&gt;0,+(Y22/X22)*100,0)</f>
        <v>-4.683482925618635</v>
      </c>
      <c r="AA22" s="37">
        <f>SUM(AA5:AA21)</f>
        <v>28777837679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6446440006</v>
      </c>
      <c r="D25" s="6">
        <v>0</v>
      </c>
      <c r="E25" s="7">
        <v>8760619750</v>
      </c>
      <c r="F25" s="8">
        <v>8760619750</v>
      </c>
      <c r="G25" s="8">
        <v>572701676</v>
      </c>
      <c r="H25" s="8">
        <v>585376032</v>
      </c>
      <c r="I25" s="8">
        <v>652379443</v>
      </c>
      <c r="J25" s="8">
        <v>1810457151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1810457151</v>
      </c>
      <c r="X25" s="8">
        <v>2111248737</v>
      </c>
      <c r="Y25" s="8">
        <v>-300791586</v>
      </c>
      <c r="Z25" s="2">
        <v>-14.25</v>
      </c>
      <c r="AA25" s="6">
        <v>8760619750</v>
      </c>
    </row>
    <row r="26" spans="1:27" ht="12.75">
      <c r="A26" s="29" t="s">
        <v>52</v>
      </c>
      <c r="B26" s="28"/>
      <c r="C26" s="6">
        <v>406585794</v>
      </c>
      <c r="D26" s="6">
        <v>0</v>
      </c>
      <c r="E26" s="7">
        <v>579531474</v>
      </c>
      <c r="F26" s="8">
        <v>579531474</v>
      </c>
      <c r="G26" s="8">
        <v>36377359</v>
      </c>
      <c r="H26" s="8">
        <v>34237903</v>
      </c>
      <c r="I26" s="8">
        <v>50077703</v>
      </c>
      <c r="J26" s="8">
        <v>120692965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120692965</v>
      </c>
      <c r="X26" s="8">
        <v>138776338</v>
      </c>
      <c r="Y26" s="8">
        <v>-18083373</v>
      </c>
      <c r="Z26" s="2">
        <v>-13.03</v>
      </c>
      <c r="AA26" s="6">
        <v>579531474</v>
      </c>
    </row>
    <row r="27" spans="1:27" ht="12.75">
      <c r="A27" s="29" t="s">
        <v>53</v>
      </c>
      <c r="B27" s="28"/>
      <c r="C27" s="6">
        <v>1740468581</v>
      </c>
      <c r="D27" s="6">
        <v>0</v>
      </c>
      <c r="E27" s="7">
        <v>1407778100</v>
      </c>
      <c r="F27" s="8">
        <v>1407778100</v>
      </c>
      <c r="G27" s="8">
        <v>43699278</v>
      </c>
      <c r="H27" s="8">
        <v>448647739</v>
      </c>
      <c r="I27" s="8">
        <v>38836889</v>
      </c>
      <c r="J27" s="8">
        <v>531183906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531183906</v>
      </c>
      <c r="X27" s="8">
        <v>327924784</v>
      </c>
      <c r="Y27" s="8">
        <v>203259122</v>
      </c>
      <c r="Z27" s="2">
        <v>61.98</v>
      </c>
      <c r="AA27" s="6">
        <v>1407778100</v>
      </c>
    </row>
    <row r="28" spans="1:27" ht="12.75">
      <c r="A28" s="29" t="s">
        <v>54</v>
      </c>
      <c r="B28" s="28"/>
      <c r="C28" s="6">
        <v>3001735774</v>
      </c>
      <c r="D28" s="6">
        <v>0</v>
      </c>
      <c r="E28" s="7">
        <v>3540182696</v>
      </c>
      <c r="F28" s="8">
        <v>3540182696</v>
      </c>
      <c r="G28" s="8">
        <v>184435094</v>
      </c>
      <c r="H28" s="8">
        <v>187917386</v>
      </c>
      <c r="I28" s="8">
        <v>140090653</v>
      </c>
      <c r="J28" s="8">
        <v>512443133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512443133</v>
      </c>
      <c r="X28" s="8">
        <v>804453568</v>
      </c>
      <c r="Y28" s="8">
        <v>-292010435</v>
      </c>
      <c r="Z28" s="2">
        <v>-36.3</v>
      </c>
      <c r="AA28" s="6">
        <v>3540182696</v>
      </c>
    </row>
    <row r="29" spans="1:27" ht="12.75">
      <c r="A29" s="29" t="s">
        <v>55</v>
      </c>
      <c r="B29" s="28"/>
      <c r="C29" s="6">
        <v>338679948</v>
      </c>
      <c r="D29" s="6">
        <v>0</v>
      </c>
      <c r="E29" s="7">
        <v>340022742</v>
      </c>
      <c r="F29" s="8">
        <v>340022742</v>
      </c>
      <c r="G29" s="8">
        <v>38495982</v>
      </c>
      <c r="H29" s="8">
        <v>6722859</v>
      </c>
      <c r="I29" s="8">
        <v>-12236520</v>
      </c>
      <c r="J29" s="8">
        <v>32982321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32982321</v>
      </c>
      <c r="X29" s="8">
        <v>87998943</v>
      </c>
      <c r="Y29" s="8">
        <v>-55016622</v>
      </c>
      <c r="Z29" s="2">
        <v>-62.52</v>
      </c>
      <c r="AA29" s="6">
        <v>340022742</v>
      </c>
    </row>
    <row r="30" spans="1:27" ht="12.75">
      <c r="A30" s="29" t="s">
        <v>56</v>
      </c>
      <c r="B30" s="28"/>
      <c r="C30" s="6">
        <v>5032095555</v>
      </c>
      <c r="D30" s="6">
        <v>0</v>
      </c>
      <c r="E30" s="7">
        <v>5846555976</v>
      </c>
      <c r="F30" s="8">
        <v>5846555976</v>
      </c>
      <c r="G30" s="8">
        <v>592125783</v>
      </c>
      <c r="H30" s="8">
        <v>641494476</v>
      </c>
      <c r="I30" s="8">
        <v>407160214</v>
      </c>
      <c r="J30" s="8">
        <v>1640780473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1640780473</v>
      </c>
      <c r="X30" s="8">
        <v>1734795518</v>
      </c>
      <c r="Y30" s="8">
        <v>-94015045</v>
      </c>
      <c r="Z30" s="2">
        <v>-5.42</v>
      </c>
      <c r="AA30" s="6">
        <v>5846555976</v>
      </c>
    </row>
    <row r="31" spans="1:27" ht="12.75">
      <c r="A31" s="29" t="s">
        <v>57</v>
      </c>
      <c r="B31" s="28"/>
      <c r="C31" s="6">
        <v>519800915</v>
      </c>
      <c r="D31" s="6">
        <v>0</v>
      </c>
      <c r="E31" s="7">
        <v>711632629</v>
      </c>
      <c r="F31" s="8">
        <v>711632629</v>
      </c>
      <c r="G31" s="8">
        <v>8385869</v>
      </c>
      <c r="H31" s="8">
        <v>28450178</v>
      </c>
      <c r="I31" s="8">
        <v>29067231</v>
      </c>
      <c r="J31" s="8">
        <v>65903278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65903278</v>
      </c>
      <c r="X31" s="8">
        <v>128847615</v>
      </c>
      <c r="Y31" s="8">
        <v>-62944337</v>
      </c>
      <c r="Z31" s="2">
        <v>-48.85</v>
      </c>
      <c r="AA31" s="6">
        <v>711632629</v>
      </c>
    </row>
    <row r="32" spans="1:27" ht="12.75">
      <c r="A32" s="29" t="s">
        <v>58</v>
      </c>
      <c r="B32" s="28"/>
      <c r="C32" s="6">
        <v>658555588</v>
      </c>
      <c r="D32" s="6">
        <v>0</v>
      </c>
      <c r="E32" s="7">
        <v>796641736</v>
      </c>
      <c r="F32" s="8">
        <v>796641736</v>
      </c>
      <c r="G32" s="8">
        <v>26395804</v>
      </c>
      <c r="H32" s="8">
        <v>59412546</v>
      </c>
      <c r="I32" s="8">
        <v>78904743</v>
      </c>
      <c r="J32" s="8">
        <v>164713093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164713093</v>
      </c>
      <c r="X32" s="8">
        <v>158920318</v>
      </c>
      <c r="Y32" s="8">
        <v>5792775</v>
      </c>
      <c r="Z32" s="2">
        <v>3.65</v>
      </c>
      <c r="AA32" s="6">
        <v>796641736</v>
      </c>
    </row>
    <row r="33" spans="1:27" ht="12.75">
      <c r="A33" s="29" t="s">
        <v>59</v>
      </c>
      <c r="B33" s="28"/>
      <c r="C33" s="6">
        <v>706675097</v>
      </c>
      <c r="D33" s="6">
        <v>0</v>
      </c>
      <c r="E33" s="7">
        <v>679792351</v>
      </c>
      <c r="F33" s="8">
        <v>679792587</v>
      </c>
      <c r="G33" s="8">
        <v>86291254</v>
      </c>
      <c r="H33" s="8">
        <v>9214184</v>
      </c>
      <c r="I33" s="8">
        <v>61621615</v>
      </c>
      <c r="J33" s="8">
        <v>157127053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157127053</v>
      </c>
      <c r="X33" s="8">
        <v>178756586</v>
      </c>
      <c r="Y33" s="8">
        <v>-21629533</v>
      </c>
      <c r="Z33" s="2">
        <v>-12.1</v>
      </c>
      <c r="AA33" s="6">
        <v>679792587</v>
      </c>
    </row>
    <row r="34" spans="1:27" ht="12.75">
      <c r="A34" s="29" t="s">
        <v>60</v>
      </c>
      <c r="B34" s="28"/>
      <c r="C34" s="6">
        <v>4142562869</v>
      </c>
      <c r="D34" s="6">
        <v>0</v>
      </c>
      <c r="E34" s="7">
        <v>6490197177</v>
      </c>
      <c r="F34" s="8">
        <v>6488296985</v>
      </c>
      <c r="G34" s="8">
        <v>209447414</v>
      </c>
      <c r="H34" s="8">
        <v>388931231</v>
      </c>
      <c r="I34" s="8">
        <v>406686659</v>
      </c>
      <c r="J34" s="8">
        <v>1005065304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1005065304</v>
      </c>
      <c r="X34" s="8">
        <v>1355744176</v>
      </c>
      <c r="Y34" s="8">
        <v>-350678872</v>
      </c>
      <c r="Z34" s="2">
        <v>-25.87</v>
      </c>
      <c r="AA34" s="6">
        <v>6488296985</v>
      </c>
    </row>
    <row r="35" spans="1:27" ht="12.75">
      <c r="A35" s="27" t="s">
        <v>61</v>
      </c>
      <c r="B35" s="33"/>
      <c r="C35" s="6">
        <v>58314713</v>
      </c>
      <c r="D35" s="6">
        <v>0</v>
      </c>
      <c r="E35" s="7">
        <v>299289</v>
      </c>
      <c r="F35" s="8">
        <v>299289</v>
      </c>
      <c r="G35" s="8">
        <v>0</v>
      </c>
      <c r="H35" s="8">
        <v>0</v>
      </c>
      <c r="I35" s="8">
        <v>-1250</v>
      </c>
      <c r="J35" s="8">
        <v>-1250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-1250</v>
      </c>
      <c r="X35" s="8">
        <v>41995</v>
      </c>
      <c r="Y35" s="8">
        <v>-43245</v>
      </c>
      <c r="Z35" s="2">
        <v>-102.98</v>
      </c>
      <c r="AA35" s="6">
        <v>299289</v>
      </c>
    </row>
    <row r="36" spans="1:27" ht="12.75">
      <c r="A36" s="44" t="s">
        <v>62</v>
      </c>
      <c r="B36" s="36"/>
      <c r="C36" s="37">
        <f aca="true" t="shared" si="1" ref="C36:Y36">SUM(C25:C35)</f>
        <v>23051914840</v>
      </c>
      <c r="D36" s="37">
        <f>SUM(D25:D35)</f>
        <v>0</v>
      </c>
      <c r="E36" s="38">
        <f t="shared" si="1"/>
        <v>29153253920</v>
      </c>
      <c r="F36" s="39">
        <f t="shared" si="1"/>
        <v>29151353964</v>
      </c>
      <c r="G36" s="39">
        <f t="shared" si="1"/>
        <v>1798355513</v>
      </c>
      <c r="H36" s="39">
        <f t="shared" si="1"/>
        <v>2390404534</v>
      </c>
      <c r="I36" s="39">
        <f t="shared" si="1"/>
        <v>1852587380</v>
      </c>
      <c r="J36" s="39">
        <f t="shared" si="1"/>
        <v>6041347427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6041347427</v>
      </c>
      <c r="X36" s="39">
        <f t="shared" si="1"/>
        <v>7027508578</v>
      </c>
      <c r="Y36" s="39">
        <f t="shared" si="1"/>
        <v>-986161151</v>
      </c>
      <c r="Z36" s="40">
        <f>+IF(X36&lt;&gt;0,+(Y36/X36)*100,0)</f>
        <v>-14.032870113986503</v>
      </c>
      <c r="AA36" s="37">
        <f>SUM(AA25:AA35)</f>
        <v>29151353964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-545791183</v>
      </c>
      <c r="D38" s="50">
        <f>+D22-D36</f>
        <v>0</v>
      </c>
      <c r="E38" s="51">
        <f t="shared" si="2"/>
        <v>-373516051</v>
      </c>
      <c r="F38" s="52">
        <f t="shared" si="2"/>
        <v>-373516285</v>
      </c>
      <c r="G38" s="52">
        <f t="shared" si="2"/>
        <v>2662313332</v>
      </c>
      <c r="H38" s="52">
        <f t="shared" si="2"/>
        <v>-993226691</v>
      </c>
      <c r="I38" s="52">
        <f t="shared" si="2"/>
        <v>-235224625</v>
      </c>
      <c r="J38" s="52">
        <f t="shared" si="2"/>
        <v>1433862016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1433862016</v>
      </c>
      <c r="X38" s="52">
        <f>IF(F22=F36,0,X22-X36)</f>
        <v>815003583</v>
      </c>
      <c r="Y38" s="52">
        <f t="shared" si="2"/>
        <v>618858433</v>
      </c>
      <c r="Z38" s="53">
        <f>+IF(X38&lt;&gt;0,+(Y38/X38)*100,0)</f>
        <v>75.93321623470703</v>
      </c>
      <c r="AA38" s="50">
        <f>+AA22-AA36</f>
        <v>-373516285</v>
      </c>
    </row>
    <row r="39" spans="1:27" ht="12.75">
      <c r="A39" s="27" t="s">
        <v>64</v>
      </c>
      <c r="B39" s="33"/>
      <c r="C39" s="6">
        <v>3670824917</v>
      </c>
      <c r="D39" s="6">
        <v>0</v>
      </c>
      <c r="E39" s="7">
        <v>6334985780</v>
      </c>
      <c r="F39" s="8">
        <v>6334985780</v>
      </c>
      <c r="G39" s="8">
        <v>307393845</v>
      </c>
      <c r="H39" s="8">
        <v>355430462</v>
      </c>
      <c r="I39" s="8">
        <v>291207833</v>
      </c>
      <c r="J39" s="8">
        <v>954032140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954032140</v>
      </c>
      <c r="X39" s="8">
        <v>1777577616</v>
      </c>
      <c r="Y39" s="8">
        <v>-823545476</v>
      </c>
      <c r="Z39" s="2">
        <v>-46.33</v>
      </c>
      <c r="AA39" s="6">
        <v>6334985780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31068157</v>
      </c>
      <c r="Y40" s="30">
        <v>-31068157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3125033734</v>
      </c>
      <c r="D42" s="59">
        <f>SUM(D38:D41)</f>
        <v>0</v>
      </c>
      <c r="E42" s="60">
        <f t="shared" si="3"/>
        <v>5961469729</v>
      </c>
      <c r="F42" s="61">
        <f t="shared" si="3"/>
        <v>5961469495</v>
      </c>
      <c r="G42" s="61">
        <f t="shared" si="3"/>
        <v>2969707177</v>
      </c>
      <c r="H42" s="61">
        <f t="shared" si="3"/>
        <v>-637796229</v>
      </c>
      <c r="I42" s="61">
        <f t="shared" si="3"/>
        <v>55983208</v>
      </c>
      <c r="J42" s="61">
        <f t="shared" si="3"/>
        <v>2387894156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2387894156</v>
      </c>
      <c r="X42" s="61">
        <f t="shared" si="3"/>
        <v>2623649356</v>
      </c>
      <c r="Y42" s="61">
        <f t="shared" si="3"/>
        <v>-235755200</v>
      </c>
      <c r="Z42" s="62">
        <f>+IF(X42&lt;&gt;0,+(Y42/X42)*100,0)</f>
        <v>-8.985773935867366</v>
      </c>
      <c r="AA42" s="59">
        <f>SUM(AA38:AA41)</f>
        <v>5961469495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3125033734</v>
      </c>
      <c r="D44" s="67">
        <f>+D42-D43</f>
        <v>0</v>
      </c>
      <c r="E44" s="68">
        <f t="shared" si="4"/>
        <v>5961469729</v>
      </c>
      <c r="F44" s="69">
        <f t="shared" si="4"/>
        <v>5961469495</v>
      </c>
      <c r="G44" s="69">
        <f t="shared" si="4"/>
        <v>2969707177</v>
      </c>
      <c r="H44" s="69">
        <f t="shared" si="4"/>
        <v>-637796229</v>
      </c>
      <c r="I44" s="69">
        <f t="shared" si="4"/>
        <v>55983208</v>
      </c>
      <c r="J44" s="69">
        <f t="shared" si="4"/>
        <v>2387894156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2387894156</v>
      </c>
      <c r="X44" s="69">
        <f t="shared" si="4"/>
        <v>2623649356</v>
      </c>
      <c r="Y44" s="69">
        <f t="shared" si="4"/>
        <v>-235755200</v>
      </c>
      <c r="Z44" s="70">
        <f>+IF(X44&lt;&gt;0,+(Y44/X44)*100,0)</f>
        <v>-8.985773935867366</v>
      </c>
      <c r="AA44" s="67">
        <f>+AA42-AA43</f>
        <v>5961469495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3125033734</v>
      </c>
      <c r="D46" s="59">
        <f>SUM(D44:D45)</f>
        <v>0</v>
      </c>
      <c r="E46" s="60">
        <f t="shared" si="5"/>
        <v>5961469729</v>
      </c>
      <c r="F46" s="61">
        <f t="shared" si="5"/>
        <v>5961469495</v>
      </c>
      <c r="G46" s="61">
        <f t="shared" si="5"/>
        <v>2969707177</v>
      </c>
      <c r="H46" s="61">
        <f t="shared" si="5"/>
        <v>-637796229</v>
      </c>
      <c r="I46" s="61">
        <f t="shared" si="5"/>
        <v>55983208</v>
      </c>
      <c r="J46" s="61">
        <f t="shared" si="5"/>
        <v>2387894156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2387894156</v>
      </c>
      <c r="X46" s="61">
        <f t="shared" si="5"/>
        <v>2623649356</v>
      </c>
      <c r="Y46" s="61">
        <f t="shared" si="5"/>
        <v>-235755200</v>
      </c>
      <c r="Z46" s="62">
        <f>+IF(X46&lt;&gt;0,+(Y46/X46)*100,0)</f>
        <v>-8.985773935867366</v>
      </c>
      <c r="AA46" s="59">
        <f>SUM(AA44:AA45)</f>
        <v>5961469495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3125033734</v>
      </c>
      <c r="D48" s="75">
        <f>SUM(D46:D47)</f>
        <v>0</v>
      </c>
      <c r="E48" s="76">
        <f t="shared" si="6"/>
        <v>5961469729</v>
      </c>
      <c r="F48" s="77">
        <f t="shared" si="6"/>
        <v>5961469495</v>
      </c>
      <c r="G48" s="77">
        <f t="shared" si="6"/>
        <v>2969707177</v>
      </c>
      <c r="H48" s="78">
        <f t="shared" si="6"/>
        <v>-637796229</v>
      </c>
      <c r="I48" s="78">
        <f t="shared" si="6"/>
        <v>55983208</v>
      </c>
      <c r="J48" s="78">
        <f t="shared" si="6"/>
        <v>2387894156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2387894156</v>
      </c>
      <c r="X48" s="78">
        <f t="shared" si="6"/>
        <v>2623649356</v>
      </c>
      <c r="Y48" s="78">
        <f t="shared" si="6"/>
        <v>-235755200</v>
      </c>
      <c r="Z48" s="79">
        <f>+IF(X48&lt;&gt;0,+(Y48/X48)*100,0)</f>
        <v>-8.985773935867366</v>
      </c>
      <c r="AA48" s="80">
        <f>SUM(AA46:AA47)</f>
        <v>5961469495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65214779</v>
      </c>
      <c r="F5" s="8">
        <v>65214779</v>
      </c>
      <c r="G5" s="8">
        <v>23753926</v>
      </c>
      <c r="H5" s="8">
        <v>3461509</v>
      </c>
      <c r="I5" s="8">
        <v>0</v>
      </c>
      <c r="J5" s="8">
        <v>27215435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27215435</v>
      </c>
      <c r="X5" s="8">
        <v>14745000</v>
      </c>
      <c r="Y5" s="8">
        <v>12470435</v>
      </c>
      <c r="Z5" s="2">
        <v>84.57</v>
      </c>
      <c r="AA5" s="6">
        <v>65214779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191032588</v>
      </c>
      <c r="F7" s="8">
        <v>191032588</v>
      </c>
      <c r="G7" s="8">
        <v>11035995</v>
      </c>
      <c r="H7" s="8">
        <v>0</v>
      </c>
      <c r="I7" s="8">
        <v>0</v>
      </c>
      <c r="J7" s="8">
        <v>11035995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11035995</v>
      </c>
      <c r="X7" s="8">
        <v>47002749</v>
      </c>
      <c r="Y7" s="8">
        <v>-35966754</v>
      </c>
      <c r="Z7" s="2">
        <v>-76.52</v>
      </c>
      <c r="AA7" s="6">
        <v>191032588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63277202</v>
      </c>
      <c r="F8" s="8">
        <v>63277202</v>
      </c>
      <c r="G8" s="8">
        <v>8447521</v>
      </c>
      <c r="H8" s="8">
        <v>4489061</v>
      </c>
      <c r="I8" s="8">
        <v>0</v>
      </c>
      <c r="J8" s="8">
        <v>12936582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12936582</v>
      </c>
      <c r="X8" s="8">
        <v>12546000</v>
      </c>
      <c r="Y8" s="8">
        <v>390582</v>
      </c>
      <c r="Z8" s="2">
        <v>3.11</v>
      </c>
      <c r="AA8" s="6">
        <v>63277202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44075179</v>
      </c>
      <c r="F9" s="8">
        <v>44075179</v>
      </c>
      <c r="G9" s="8">
        <v>8399873</v>
      </c>
      <c r="H9" s="8">
        <v>2100108</v>
      </c>
      <c r="I9" s="8">
        <v>0</v>
      </c>
      <c r="J9" s="8">
        <v>10499981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10499981</v>
      </c>
      <c r="X9" s="8">
        <v>8937249</v>
      </c>
      <c r="Y9" s="8">
        <v>1562732</v>
      </c>
      <c r="Z9" s="2">
        <v>17.49</v>
      </c>
      <c r="AA9" s="6">
        <v>44075179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8305268</v>
      </c>
      <c r="F10" s="30">
        <v>8305268</v>
      </c>
      <c r="G10" s="30">
        <v>656127</v>
      </c>
      <c r="H10" s="30">
        <v>644956</v>
      </c>
      <c r="I10" s="30">
        <v>0</v>
      </c>
      <c r="J10" s="30">
        <v>1301083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1301083</v>
      </c>
      <c r="X10" s="30">
        <v>2049501</v>
      </c>
      <c r="Y10" s="30">
        <v>-748418</v>
      </c>
      <c r="Z10" s="31">
        <v>-36.52</v>
      </c>
      <c r="AA10" s="32">
        <v>8305268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5236</v>
      </c>
      <c r="H11" s="8">
        <v>949</v>
      </c>
      <c r="I11" s="8">
        <v>0</v>
      </c>
      <c r="J11" s="8">
        <v>6185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6185</v>
      </c>
      <c r="X11" s="8"/>
      <c r="Y11" s="8">
        <v>6185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811242</v>
      </c>
      <c r="F12" s="8">
        <v>811242</v>
      </c>
      <c r="G12" s="8">
        <v>9598</v>
      </c>
      <c r="H12" s="8">
        <v>18301</v>
      </c>
      <c r="I12" s="8">
        <v>0</v>
      </c>
      <c r="J12" s="8">
        <v>27899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27899</v>
      </c>
      <c r="X12" s="8">
        <v>1070250</v>
      </c>
      <c r="Y12" s="8">
        <v>-1042351</v>
      </c>
      <c r="Z12" s="2">
        <v>-97.39</v>
      </c>
      <c r="AA12" s="6">
        <v>811242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700000</v>
      </c>
      <c r="F13" s="8">
        <v>700000</v>
      </c>
      <c r="G13" s="8">
        <v>1627630</v>
      </c>
      <c r="H13" s="8">
        <v>0</v>
      </c>
      <c r="I13" s="8">
        <v>0</v>
      </c>
      <c r="J13" s="8">
        <v>1627630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1627630</v>
      </c>
      <c r="X13" s="8">
        <v>137499</v>
      </c>
      <c r="Y13" s="8">
        <v>1490131</v>
      </c>
      <c r="Z13" s="2">
        <v>1083.74</v>
      </c>
      <c r="AA13" s="6">
        <v>700000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16059417</v>
      </c>
      <c r="F14" s="8">
        <v>16059417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4014750</v>
      </c>
      <c r="Y14" s="8">
        <v>-4014750</v>
      </c>
      <c r="Z14" s="2">
        <v>-100</v>
      </c>
      <c r="AA14" s="6">
        <v>16059417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1091568</v>
      </c>
      <c r="F16" s="8">
        <v>1091568</v>
      </c>
      <c r="G16" s="8">
        <v>10500</v>
      </c>
      <c r="H16" s="8">
        <v>8124</v>
      </c>
      <c r="I16" s="8">
        <v>0</v>
      </c>
      <c r="J16" s="8">
        <v>18624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18624</v>
      </c>
      <c r="X16" s="8">
        <v>273000</v>
      </c>
      <c r="Y16" s="8">
        <v>-254376</v>
      </c>
      <c r="Z16" s="2">
        <v>-93.18</v>
      </c>
      <c r="AA16" s="6">
        <v>1091568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1647462</v>
      </c>
      <c r="F17" s="8">
        <v>1647462</v>
      </c>
      <c r="G17" s="8">
        <v>44072</v>
      </c>
      <c r="H17" s="8">
        <v>169741</v>
      </c>
      <c r="I17" s="8">
        <v>0</v>
      </c>
      <c r="J17" s="8">
        <v>213813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213813</v>
      </c>
      <c r="X17" s="8">
        <v>366750</v>
      </c>
      <c r="Y17" s="8">
        <v>-152937</v>
      </c>
      <c r="Z17" s="2">
        <v>-41.7</v>
      </c>
      <c r="AA17" s="6">
        <v>1647462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500000</v>
      </c>
      <c r="F18" s="8">
        <v>500000</v>
      </c>
      <c r="G18" s="8">
        <v>0</v>
      </c>
      <c r="H18" s="8">
        <v>680471</v>
      </c>
      <c r="I18" s="8">
        <v>0</v>
      </c>
      <c r="J18" s="8">
        <v>680471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680471</v>
      </c>
      <c r="X18" s="8">
        <v>125001</v>
      </c>
      <c r="Y18" s="8">
        <v>555470</v>
      </c>
      <c r="Z18" s="2">
        <v>444.37</v>
      </c>
      <c r="AA18" s="6">
        <v>500000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91291532</v>
      </c>
      <c r="F19" s="8">
        <v>91291532</v>
      </c>
      <c r="G19" s="8">
        <v>32086000</v>
      </c>
      <c r="H19" s="8">
        <v>19758</v>
      </c>
      <c r="I19" s="8">
        <v>0</v>
      </c>
      <c r="J19" s="8">
        <v>32105758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32105758</v>
      </c>
      <c r="X19" s="8">
        <v>22368750</v>
      </c>
      <c r="Y19" s="8">
        <v>9737008</v>
      </c>
      <c r="Z19" s="2">
        <v>43.53</v>
      </c>
      <c r="AA19" s="6">
        <v>91291532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2184926</v>
      </c>
      <c r="F20" s="30">
        <v>2184926</v>
      </c>
      <c r="G20" s="30">
        <v>99585</v>
      </c>
      <c r="H20" s="30">
        <v>21659039</v>
      </c>
      <c r="I20" s="30">
        <v>0</v>
      </c>
      <c r="J20" s="30">
        <v>21758624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21758624</v>
      </c>
      <c r="X20" s="30">
        <v>4805001</v>
      </c>
      <c r="Y20" s="30">
        <v>16953623</v>
      </c>
      <c r="Z20" s="31">
        <v>352.83</v>
      </c>
      <c r="AA20" s="32">
        <v>2184926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486191163</v>
      </c>
      <c r="F22" s="39">
        <f t="shared" si="0"/>
        <v>486191163</v>
      </c>
      <c r="G22" s="39">
        <f t="shared" si="0"/>
        <v>86176063</v>
      </c>
      <c r="H22" s="39">
        <f t="shared" si="0"/>
        <v>33252017</v>
      </c>
      <c r="I22" s="39">
        <f t="shared" si="0"/>
        <v>0</v>
      </c>
      <c r="J22" s="39">
        <f t="shared" si="0"/>
        <v>119428080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119428080</v>
      </c>
      <c r="X22" s="39">
        <f t="shared" si="0"/>
        <v>118441500</v>
      </c>
      <c r="Y22" s="39">
        <f t="shared" si="0"/>
        <v>986580</v>
      </c>
      <c r="Z22" s="40">
        <f>+IF(X22&lt;&gt;0,+(Y22/X22)*100,0)</f>
        <v>0.832968174161928</v>
      </c>
      <c r="AA22" s="37">
        <f>SUM(AA5:AA21)</f>
        <v>486191163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144630828</v>
      </c>
      <c r="F25" s="8">
        <v>144630828</v>
      </c>
      <c r="G25" s="8">
        <v>12456259</v>
      </c>
      <c r="H25" s="8">
        <v>10133969</v>
      </c>
      <c r="I25" s="8">
        <v>0</v>
      </c>
      <c r="J25" s="8">
        <v>22590228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22590228</v>
      </c>
      <c r="X25" s="8">
        <v>35689749</v>
      </c>
      <c r="Y25" s="8">
        <v>-13099521</v>
      </c>
      <c r="Z25" s="2">
        <v>-36.7</v>
      </c>
      <c r="AA25" s="6">
        <v>144630828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10497139</v>
      </c>
      <c r="F26" s="8">
        <v>10497139</v>
      </c>
      <c r="G26" s="8">
        <v>741480</v>
      </c>
      <c r="H26" s="8">
        <v>194447</v>
      </c>
      <c r="I26" s="8">
        <v>0</v>
      </c>
      <c r="J26" s="8">
        <v>935927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935927</v>
      </c>
      <c r="X26" s="8">
        <v>2422251</v>
      </c>
      <c r="Y26" s="8">
        <v>-1486324</v>
      </c>
      <c r="Z26" s="2">
        <v>-61.36</v>
      </c>
      <c r="AA26" s="6">
        <v>10497139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31638778</v>
      </c>
      <c r="F28" s="8">
        <v>31638778</v>
      </c>
      <c r="G28" s="8">
        <v>1875803</v>
      </c>
      <c r="H28" s="8">
        <v>1111817</v>
      </c>
      <c r="I28" s="8">
        <v>0</v>
      </c>
      <c r="J28" s="8">
        <v>2987620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2987620</v>
      </c>
      <c r="X28" s="8">
        <v>8750001</v>
      </c>
      <c r="Y28" s="8">
        <v>-5762381</v>
      </c>
      <c r="Z28" s="2">
        <v>-65.86</v>
      </c>
      <c r="AA28" s="6">
        <v>31638778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-162459</v>
      </c>
      <c r="H29" s="8">
        <v>0</v>
      </c>
      <c r="I29" s="8">
        <v>0</v>
      </c>
      <c r="J29" s="8">
        <v>-162459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-162459</v>
      </c>
      <c r="X29" s="8"/>
      <c r="Y29" s="8">
        <v>-162459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104403787</v>
      </c>
      <c r="F30" s="8">
        <v>104403787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23130999</v>
      </c>
      <c r="Y30" s="8">
        <v>-23130999</v>
      </c>
      <c r="Z30" s="2">
        <v>-100</v>
      </c>
      <c r="AA30" s="6">
        <v>104403787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1522208</v>
      </c>
      <c r="F31" s="8">
        <v>1522208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383499</v>
      </c>
      <c r="Y31" s="8">
        <v>-383499</v>
      </c>
      <c r="Z31" s="2">
        <v>-100</v>
      </c>
      <c r="AA31" s="6">
        <v>1522208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28407690</v>
      </c>
      <c r="F32" s="8">
        <v>28407690</v>
      </c>
      <c r="G32" s="8">
        <v>469036</v>
      </c>
      <c r="H32" s="8">
        <v>398332</v>
      </c>
      <c r="I32" s="8">
        <v>0</v>
      </c>
      <c r="J32" s="8">
        <v>867368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867368</v>
      </c>
      <c r="X32" s="8"/>
      <c r="Y32" s="8">
        <v>867368</v>
      </c>
      <c r="Z32" s="2">
        <v>0</v>
      </c>
      <c r="AA32" s="6">
        <v>28407690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50515169</v>
      </c>
      <c r="F33" s="8">
        <v>50515169</v>
      </c>
      <c r="G33" s="8">
        <v>253756</v>
      </c>
      <c r="H33" s="8">
        <v>0</v>
      </c>
      <c r="I33" s="8">
        <v>0</v>
      </c>
      <c r="J33" s="8">
        <v>253756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253756</v>
      </c>
      <c r="X33" s="8">
        <v>9475251</v>
      </c>
      <c r="Y33" s="8">
        <v>-9221495</v>
      </c>
      <c r="Z33" s="2">
        <v>-97.32</v>
      </c>
      <c r="AA33" s="6">
        <v>50515169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114575001</v>
      </c>
      <c r="F34" s="8">
        <v>114575001</v>
      </c>
      <c r="G34" s="8">
        <v>2560965</v>
      </c>
      <c r="H34" s="8">
        <v>11290000</v>
      </c>
      <c r="I34" s="8">
        <v>0</v>
      </c>
      <c r="J34" s="8">
        <v>13850965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13850965</v>
      </c>
      <c r="X34" s="8">
        <v>38589750</v>
      </c>
      <c r="Y34" s="8">
        <v>-24738785</v>
      </c>
      <c r="Z34" s="2">
        <v>-64.11</v>
      </c>
      <c r="AA34" s="6">
        <v>114575001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486190600</v>
      </c>
      <c r="F36" s="39">
        <f t="shared" si="1"/>
        <v>486190600</v>
      </c>
      <c r="G36" s="39">
        <f t="shared" si="1"/>
        <v>18194840</v>
      </c>
      <c r="H36" s="39">
        <f t="shared" si="1"/>
        <v>23128565</v>
      </c>
      <c r="I36" s="39">
        <f t="shared" si="1"/>
        <v>0</v>
      </c>
      <c r="J36" s="39">
        <f t="shared" si="1"/>
        <v>41323405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41323405</v>
      </c>
      <c r="X36" s="39">
        <f t="shared" si="1"/>
        <v>118441500</v>
      </c>
      <c r="Y36" s="39">
        <f t="shared" si="1"/>
        <v>-77118095</v>
      </c>
      <c r="Z36" s="40">
        <f>+IF(X36&lt;&gt;0,+(Y36/X36)*100,0)</f>
        <v>-65.11070444058882</v>
      </c>
      <c r="AA36" s="37">
        <f>SUM(AA25:AA35)</f>
        <v>486190600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563</v>
      </c>
      <c r="F38" s="52">
        <f t="shared" si="2"/>
        <v>563</v>
      </c>
      <c r="G38" s="52">
        <f t="shared" si="2"/>
        <v>67981223</v>
      </c>
      <c r="H38" s="52">
        <f t="shared" si="2"/>
        <v>10123452</v>
      </c>
      <c r="I38" s="52">
        <f t="shared" si="2"/>
        <v>0</v>
      </c>
      <c r="J38" s="52">
        <f t="shared" si="2"/>
        <v>78104675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78104675</v>
      </c>
      <c r="X38" s="52">
        <f>IF(F22=F36,0,X22-X36)</f>
        <v>0</v>
      </c>
      <c r="Y38" s="52">
        <f t="shared" si="2"/>
        <v>78104675</v>
      </c>
      <c r="Z38" s="53">
        <f>+IF(X38&lt;&gt;0,+(Y38/X38)*100,0)</f>
        <v>0</v>
      </c>
      <c r="AA38" s="50">
        <f>+AA22-AA36</f>
        <v>563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170043200</v>
      </c>
      <c r="F39" s="8">
        <v>170043200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170043200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170043763</v>
      </c>
      <c r="F42" s="61">
        <f t="shared" si="3"/>
        <v>170043763</v>
      </c>
      <c r="G42" s="61">
        <f t="shared" si="3"/>
        <v>67981223</v>
      </c>
      <c r="H42" s="61">
        <f t="shared" si="3"/>
        <v>10123452</v>
      </c>
      <c r="I42" s="61">
        <f t="shared" si="3"/>
        <v>0</v>
      </c>
      <c r="J42" s="61">
        <f t="shared" si="3"/>
        <v>78104675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78104675</v>
      </c>
      <c r="X42" s="61">
        <f t="shared" si="3"/>
        <v>0</v>
      </c>
      <c r="Y42" s="61">
        <f t="shared" si="3"/>
        <v>78104675</v>
      </c>
      <c r="Z42" s="62">
        <f>+IF(X42&lt;&gt;0,+(Y42/X42)*100,0)</f>
        <v>0</v>
      </c>
      <c r="AA42" s="59">
        <f>SUM(AA38:AA41)</f>
        <v>170043763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170043763</v>
      </c>
      <c r="F44" s="69">
        <f t="shared" si="4"/>
        <v>170043763</v>
      </c>
      <c r="G44" s="69">
        <f t="shared" si="4"/>
        <v>67981223</v>
      </c>
      <c r="H44" s="69">
        <f t="shared" si="4"/>
        <v>10123452</v>
      </c>
      <c r="I44" s="69">
        <f t="shared" si="4"/>
        <v>0</v>
      </c>
      <c r="J44" s="69">
        <f t="shared" si="4"/>
        <v>78104675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78104675</v>
      </c>
      <c r="X44" s="69">
        <f t="shared" si="4"/>
        <v>0</v>
      </c>
      <c r="Y44" s="69">
        <f t="shared" si="4"/>
        <v>78104675</v>
      </c>
      <c r="Z44" s="70">
        <f>+IF(X44&lt;&gt;0,+(Y44/X44)*100,0)</f>
        <v>0</v>
      </c>
      <c r="AA44" s="67">
        <f>+AA42-AA43</f>
        <v>170043763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170043763</v>
      </c>
      <c r="F46" s="61">
        <f t="shared" si="5"/>
        <v>170043763</v>
      </c>
      <c r="G46" s="61">
        <f t="shared" si="5"/>
        <v>67981223</v>
      </c>
      <c r="H46" s="61">
        <f t="shared" si="5"/>
        <v>10123452</v>
      </c>
      <c r="I46" s="61">
        <f t="shared" si="5"/>
        <v>0</v>
      </c>
      <c r="J46" s="61">
        <f t="shared" si="5"/>
        <v>78104675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78104675</v>
      </c>
      <c r="X46" s="61">
        <f t="shared" si="5"/>
        <v>0</v>
      </c>
      <c r="Y46" s="61">
        <f t="shared" si="5"/>
        <v>78104675</v>
      </c>
      <c r="Z46" s="62">
        <f>+IF(X46&lt;&gt;0,+(Y46/X46)*100,0)</f>
        <v>0</v>
      </c>
      <c r="AA46" s="59">
        <f>SUM(AA44:AA45)</f>
        <v>170043763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170043763</v>
      </c>
      <c r="F48" s="77">
        <f t="shared" si="6"/>
        <v>170043763</v>
      </c>
      <c r="G48" s="77">
        <f t="shared" si="6"/>
        <v>67981223</v>
      </c>
      <c r="H48" s="78">
        <f t="shared" si="6"/>
        <v>10123452</v>
      </c>
      <c r="I48" s="78">
        <f t="shared" si="6"/>
        <v>0</v>
      </c>
      <c r="J48" s="78">
        <f t="shared" si="6"/>
        <v>78104675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78104675</v>
      </c>
      <c r="X48" s="78">
        <f t="shared" si="6"/>
        <v>0</v>
      </c>
      <c r="Y48" s="78">
        <f t="shared" si="6"/>
        <v>78104675</v>
      </c>
      <c r="Z48" s="79">
        <f>+IF(X48&lt;&gt;0,+(Y48/X48)*100,0)</f>
        <v>0</v>
      </c>
      <c r="AA48" s="80">
        <f>SUM(AA46:AA47)</f>
        <v>170043763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96999248</v>
      </c>
      <c r="F5" s="8">
        <v>96999248</v>
      </c>
      <c r="G5" s="8">
        <v>9834010</v>
      </c>
      <c r="H5" s="8">
        <v>7412559</v>
      </c>
      <c r="I5" s="8">
        <v>7299487</v>
      </c>
      <c r="J5" s="8">
        <v>24546056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24546056</v>
      </c>
      <c r="X5" s="8">
        <v>20789814</v>
      </c>
      <c r="Y5" s="8">
        <v>3756242</v>
      </c>
      <c r="Z5" s="2">
        <v>18.07</v>
      </c>
      <c r="AA5" s="6">
        <v>96999248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61190424</v>
      </c>
      <c r="F7" s="8">
        <v>61190424</v>
      </c>
      <c r="G7" s="8">
        <v>4068157</v>
      </c>
      <c r="H7" s="8">
        <v>5873674</v>
      </c>
      <c r="I7" s="8">
        <v>5540551</v>
      </c>
      <c r="J7" s="8">
        <v>15482382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15482382</v>
      </c>
      <c r="X7" s="8">
        <v>12849988</v>
      </c>
      <c r="Y7" s="8">
        <v>2632394</v>
      </c>
      <c r="Z7" s="2">
        <v>20.49</v>
      </c>
      <c r="AA7" s="6">
        <v>61190424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49774632</v>
      </c>
      <c r="F8" s="8">
        <v>49774632</v>
      </c>
      <c r="G8" s="8">
        <v>2626430</v>
      </c>
      <c r="H8" s="8">
        <v>4372401</v>
      </c>
      <c r="I8" s="8">
        <v>2691582</v>
      </c>
      <c r="J8" s="8">
        <v>9690413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9690413</v>
      </c>
      <c r="X8" s="8">
        <v>10452673</v>
      </c>
      <c r="Y8" s="8">
        <v>-762260</v>
      </c>
      <c r="Z8" s="2">
        <v>-7.29</v>
      </c>
      <c r="AA8" s="6">
        <v>49774632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21483318</v>
      </c>
      <c r="F9" s="8">
        <v>21483318</v>
      </c>
      <c r="G9" s="8">
        <v>1696801</v>
      </c>
      <c r="H9" s="8">
        <v>662521</v>
      </c>
      <c r="I9" s="8">
        <v>1637786</v>
      </c>
      <c r="J9" s="8">
        <v>3997108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3997108</v>
      </c>
      <c r="X9" s="8">
        <v>4511497</v>
      </c>
      <c r="Y9" s="8">
        <v>-514389</v>
      </c>
      <c r="Z9" s="2">
        <v>-11.4</v>
      </c>
      <c r="AA9" s="6">
        <v>21483318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25418403</v>
      </c>
      <c r="F10" s="30">
        <v>25418403</v>
      </c>
      <c r="G10" s="30">
        <v>1795912</v>
      </c>
      <c r="H10" s="30">
        <v>915538</v>
      </c>
      <c r="I10" s="30">
        <v>1644543</v>
      </c>
      <c r="J10" s="30">
        <v>4355993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4355993</v>
      </c>
      <c r="X10" s="30">
        <v>5337864</v>
      </c>
      <c r="Y10" s="30">
        <v>-981871</v>
      </c>
      <c r="Z10" s="31">
        <v>-18.39</v>
      </c>
      <c r="AA10" s="32">
        <v>25418403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582367</v>
      </c>
      <c r="F11" s="8">
        <v>582367</v>
      </c>
      <c r="G11" s="8">
        <v>37795</v>
      </c>
      <c r="H11" s="8">
        <v>104438</v>
      </c>
      <c r="I11" s="8">
        <v>125960</v>
      </c>
      <c r="J11" s="8">
        <v>268193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268193</v>
      </c>
      <c r="X11" s="8">
        <v>122297</v>
      </c>
      <c r="Y11" s="8">
        <v>145896</v>
      </c>
      <c r="Z11" s="2">
        <v>119.3</v>
      </c>
      <c r="AA11" s="6">
        <v>582367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4519852</v>
      </c>
      <c r="F12" s="8">
        <v>4519852</v>
      </c>
      <c r="G12" s="8">
        <v>353443</v>
      </c>
      <c r="H12" s="8">
        <v>106434</v>
      </c>
      <c r="I12" s="8">
        <v>345288</v>
      </c>
      <c r="J12" s="8">
        <v>805165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805165</v>
      </c>
      <c r="X12" s="8">
        <v>949169</v>
      </c>
      <c r="Y12" s="8">
        <v>-144004</v>
      </c>
      <c r="Z12" s="2">
        <v>-15.17</v>
      </c>
      <c r="AA12" s="6">
        <v>4519852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625818</v>
      </c>
      <c r="F13" s="8">
        <v>625818</v>
      </c>
      <c r="G13" s="8">
        <v>3935</v>
      </c>
      <c r="H13" s="8">
        <v>7790</v>
      </c>
      <c r="I13" s="8">
        <v>591056</v>
      </c>
      <c r="J13" s="8">
        <v>602781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602781</v>
      </c>
      <c r="X13" s="8">
        <v>131422</v>
      </c>
      <c r="Y13" s="8">
        <v>471359</v>
      </c>
      <c r="Z13" s="2">
        <v>358.66</v>
      </c>
      <c r="AA13" s="6">
        <v>625818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6822443</v>
      </c>
      <c r="F14" s="8">
        <v>6822443</v>
      </c>
      <c r="G14" s="8">
        <v>520828</v>
      </c>
      <c r="H14" s="8">
        <v>539597</v>
      </c>
      <c r="I14" s="8">
        <v>549134</v>
      </c>
      <c r="J14" s="8">
        <v>1609559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1609559</v>
      </c>
      <c r="X14" s="8">
        <v>1432714</v>
      </c>
      <c r="Y14" s="8">
        <v>176845</v>
      </c>
      <c r="Z14" s="2">
        <v>12.34</v>
      </c>
      <c r="AA14" s="6">
        <v>6822443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368600</v>
      </c>
      <c r="F16" s="8">
        <v>368600</v>
      </c>
      <c r="G16" s="8">
        <v>75500</v>
      </c>
      <c r="H16" s="8">
        <v>24300</v>
      </c>
      <c r="I16" s="8">
        <v>16250</v>
      </c>
      <c r="J16" s="8">
        <v>116050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116050</v>
      </c>
      <c r="X16" s="8">
        <v>77406</v>
      </c>
      <c r="Y16" s="8">
        <v>38644</v>
      </c>
      <c r="Z16" s="2">
        <v>49.92</v>
      </c>
      <c r="AA16" s="6">
        <v>368600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3251941</v>
      </c>
      <c r="F17" s="8">
        <v>3251941</v>
      </c>
      <c r="G17" s="8">
        <v>182416</v>
      </c>
      <c r="H17" s="8">
        <v>155283</v>
      </c>
      <c r="I17" s="8">
        <v>152934</v>
      </c>
      <c r="J17" s="8">
        <v>490633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490633</v>
      </c>
      <c r="X17" s="8">
        <v>682907</v>
      </c>
      <c r="Y17" s="8">
        <v>-192274</v>
      </c>
      <c r="Z17" s="2">
        <v>-28.16</v>
      </c>
      <c r="AA17" s="6">
        <v>3251941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95929884</v>
      </c>
      <c r="F19" s="8">
        <v>95929884</v>
      </c>
      <c r="G19" s="8">
        <v>28211000</v>
      </c>
      <c r="H19" s="8">
        <v>983432</v>
      </c>
      <c r="I19" s="8">
        <v>974134</v>
      </c>
      <c r="J19" s="8">
        <v>30168566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30168566</v>
      </c>
      <c r="X19" s="8">
        <v>20145387</v>
      </c>
      <c r="Y19" s="8">
        <v>10023179</v>
      </c>
      <c r="Z19" s="2">
        <v>49.75</v>
      </c>
      <c r="AA19" s="6">
        <v>95929884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6560342</v>
      </c>
      <c r="F20" s="30">
        <v>6560342</v>
      </c>
      <c r="G20" s="30">
        <v>1036745</v>
      </c>
      <c r="H20" s="30">
        <v>563530</v>
      </c>
      <c r="I20" s="30">
        <v>780306</v>
      </c>
      <c r="J20" s="30">
        <v>2380581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2380581</v>
      </c>
      <c r="X20" s="30">
        <v>682907</v>
      </c>
      <c r="Y20" s="30">
        <v>1697674</v>
      </c>
      <c r="Z20" s="31">
        <v>248.6</v>
      </c>
      <c r="AA20" s="32">
        <v>6560342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549233</v>
      </c>
      <c r="F21" s="8">
        <v>549233</v>
      </c>
      <c r="G21" s="8">
        <v>7410</v>
      </c>
      <c r="H21" s="8">
        <v>0</v>
      </c>
      <c r="I21" s="34">
        <v>-2760</v>
      </c>
      <c r="J21" s="8">
        <v>4650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4650</v>
      </c>
      <c r="X21" s="8">
        <v>115335</v>
      </c>
      <c r="Y21" s="8">
        <v>-110685</v>
      </c>
      <c r="Z21" s="2">
        <v>-95.97</v>
      </c>
      <c r="AA21" s="6">
        <v>549233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374076505</v>
      </c>
      <c r="F22" s="39">
        <f t="shared" si="0"/>
        <v>374076505</v>
      </c>
      <c r="G22" s="39">
        <f t="shared" si="0"/>
        <v>50450382</v>
      </c>
      <c r="H22" s="39">
        <f t="shared" si="0"/>
        <v>21721497</v>
      </c>
      <c r="I22" s="39">
        <f t="shared" si="0"/>
        <v>22346251</v>
      </c>
      <c r="J22" s="39">
        <f t="shared" si="0"/>
        <v>94518130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94518130</v>
      </c>
      <c r="X22" s="39">
        <f t="shared" si="0"/>
        <v>78281380</v>
      </c>
      <c r="Y22" s="39">
        <f t="shared" si="0"/>
        <v>16236750</v>
      </c>
      <c r="Z22" s="40">
        <f>+IF(X22&lt;&gt;0,+(Y22/X22)*100,0)</f>
        <v>20.74152244122421</v>
      </c>
      <c r="AA22" s="37">
        <f>SUM(AA5:AA21)</f>
        <v>374076505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114500055</v>
      </c>
      <c r="F25" s="8">
        <v>114500055</v>
      </c>
      <c r="G25" s="8">
        <v>8927634</v>
      </c>
      <c r="H25" s="8">
        <v>9130441</v>
      </c>
      <c r="I25" s="8">
        <v>9181174</v>
      </c>
      <c r="J25" s="8">
        <v>27239249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27239249</v>
      </c>
      <c r="X25" s="8">
        <v>24317913</v>
      </c>
      <c r="Y25" s="8">
        <v>2921336</v>
      </c>
      <c r="Z25" s="2">
        <v>12.01</v>
      </c>
      <c r="AA25" s="6">
        <v>114500055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5965886</v>
      </c>
      <c r="F26" s="8">
        <v>5965886</v>
      </c>
      <c r="G26" s="8">
        <v>445448</v>
      </c>
      <c r="H26" s="8">
        <v>438460</v>
      </c>
      <c r="I26" s="8">
        <v>449103</v>
      </c>
      <c r="J26" s="8">
        <v>1333011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1333011</v>
      </c>
      <c r="X26" s="8">
        <v>1252836</v>
      </c>
      <c r="Y26" s="8">
        <v>80175</v>
      </c>
      <c r="Z26" s="2">
        <v>6.4</v>
      </c>
      <c r="AA26" s="6">
        <v>5965886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14351088</v>
      </c>
      <c r="F27" s="8">
        <v>14351088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3013728</v>
      </c>
      <c r="Y27" s="8">
        <v>-3013728</v>
      </c>
      <c r="Z27" s="2">
        <v>-100</v>
      </c>
      <c r="AA27" s="6">
        <v>14351088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4640558</v>
      </c>
      <c r="F28" s="8">
        <v>4640558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974610</v>
      </c>
      <c r="Y28" s="8">
        <v>-974610</v>
      </c>
      <c r="Z28" s="2">
        <v>-100</v>
      </c>
      <c r="AA28" s="6">
        <v>4640558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1952090</v>
      </c>
      <c r="F29" s="8">
        <v>1952090</v>
      </c>
      <c r="G29" s="8">
        <v>0</v>
      </c>
      <c r="H29" s="8">
        <v>254203</v>
      </c>
      <c r="I29" s="8">
        <v>641234</v>
      </c>
      <c r="J29" s="8">
        <v>895437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895437</v>
      </c>
      <c r="X29" s="8">
        <v>409938</v>
      </c>
      <c r="Y29" s="8">
        <v>485499</v>
      </c>
      <c r="Z29" s="2">
        <v>118.43</v>
      </c>
      <c r="AA29" s="6">
        <v>1952090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58523610</v>
      </c>
      <c r="F30" s="8">
        <v>58523610</v>
      </c>
      <c r="G30" s="8">
        <v>197816</v>
      </c>
      <c r="H30" s="8">
        <v>1799672</v>
      </c>
      <c r="I30" s="8">
        <v>1690877</v>
      </c>
      <c r="J30" s="8">
        <v>3688365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3688365</v>
      </c>
      <c r="X30" s="8">
        <v>12290109</v>
      </c>
      <c r="Y30" s="8">
        <v>-8601744</v>
      </c>
      <c r="Z30" s="2">
        <v>-69.99</v>
      </c>
      <c r="AA30" s="6">
        <v>58523610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18813995</v>
      </c>
      <c r="F32" s="8">
        <v>18813995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3951010</v>
      </c>
      <c r="Y32" s="8">
        <v>-3951010</v>
      </c>
      <c r="Z32" s="2">
        <v>-100</v>
      </c>
      <c r="AA32" s="6">
        <v>18813995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3254226</v>
      </c>
      <c r="H33" s="8">
        <v>918540</v>
      </c>
      <c r="I33" s="8">
        <v>3448298</v>
      </c>
      <c r="J33" s="8">
        <v>7621064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7621064</v>
      </c>
      <c r="X33" s="8"/>
      <c r="Y33" s="8">
        <v>7621064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155094686</v>
      </c>
      <c r="F34" s="8">
        <v>155094686</v>
      </c>
      <c r="G34" s="8">
        <v>6037712</v>
      </c>
      <c r="H34" s="8">
        <v>12693265</v>
      </c>
      <c r="I34" s="8">
        <v>11943089</v>
      </c>
      <c r="J34" s="8">
        <v>30674066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30674066</v>
      </c>
      <c r="X34" s="8">
        <v>32569932</v>
      </c>
      <c r="Y34" s="8">
        <v>-1895866</v>
      </c>
      <c r="Z34" s="2">
        <v>-5.82</v>
      </c>
      <c r="AA34" s="6">
        <v>155094686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155979</v>
      </c>
      <c r="F35" s="8">
        <v>155979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32665</v>
      </c>
      <c r="Y35" s="8">
        <v>-32665</v>
      </c>
      <c r="Z35" s="2">
        <v>-100</v>
      </c>
      <c r="AA35" s="6">
        <v>155979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373997947</v>
      </c>
      <c r="F36" s="39">
        <f t="shared" si="1"/>
        <v>373997947</v>
      </c>
      <c r="G36" s="39">
        <f t="shared" si="1"/>
        <v>18862836</v>
      </c>
      <c r="H36" s="39">
        <f t="shared" si="1"/>
        <v>25234581</v>
      </c>
      <c r="I36" s="39">
        <f t="shared" si="1"/>
        <v>27353775</v>
      </c>
      <c r="J36" s="39">
        <f t="shared" si="1"/>
        <v>71451192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71451192</v>
      </c>
      <c r="X36" s="39">
        <f t="shared" si="1"/>
        <v>78812741</v>
      </c>
      <c r="Y36" s="39">
        <f t="shared" si="1"/>
        <v>-7361549</v>
      </c>
      <c r="Z36" s="40">
        <f>+IF(X36&lt;&gt;0,+(Y36/X36)*100,0)</f>
        <v>-9.340557004609192</v>
      </c>
      <c r="AA36" s="37">
        <f>SUM(AA25:AA35)</f>
        <v>373997947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78558</v>
      </c>
      <c r="F38" s="52">
        <f t="shared" si="2"/>
        <v>78558</v>
      </c>
      <c r="G38" s="52">
        <f t="shared" si="2"/>
        <v>31587546</v>
      </c>
      <c r="H38" s="52">
        <f t="shared" si="2"/>
        <v>-3513084</v>
      </c>
      <c r="I38" s="52">
        <f t="shared" si="2"/>
        <v>-5007524</v>
      </c>
      <c r="J38" s="52">
        <f t="shared" si="2"/>
        <v>23066938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23066938</v>
      </c>
      <c r="X38" s="52">
        <f>IF(F22=F36,0,X22-X36)</f>
        <v>-531361</v>
      </c>
      <c r="Y38" s="52">
        <f t="shared" si="2"/>
        <v>23598299</v>
      </c>
      <c r="Z38" s="53">
        <f>+IF(X38&lt;&gt;0,+(Y38/X38)*100,0)</f>
        <v>-4441.1048232745725</v>
      </c>
      <c r="AA38" s="50">
        <f>+AA22-AA36</f>
        <v>78558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32206000</v>
      </c>
      <c r="F39" s="8">
        <v>32206000</v>
      </c>
      <c r="G39" s="8">
        <v>0</v>
      </c>
      <c r="H39" s="8">
        <v>243161</v>
      </c>
      <c r="I39" s="8">
        <v>1968618</v>
      </c>
      <c r="J39" s="8">
        <v>2211779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2211779</v>
      </c>
      <c r="X39" s="8">
        <v>6763323</v>
      </c>
      <c r="Y39" s="8">
        <v>-4551544</v>
      </c>
      <c r="Z39" s="2">
        <v>-67.3</v>
      </c>
      <c r="AA39" s="6">
        <v>32206000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32284558</v>
      </c>
      <c r="F42" s="61">
        <f t="shared" si="3"/>
        <v>32284558</v>
      </c>
      <c r="G42" s="61">
        <f t="shared" si="3"/>
        <v>31587546</v>
      </c>
      <c r="H42" s="61">
        <f t="shared" si="3"/>
        <v>-3269923</v>
      </c>
      <c r="I42" s="61">
        <f t="shared" si="3"/>
        <v>-3038906</v>
      </c>
      <c r="J42" s="61">
        <f t="shared" si="3"/>
        <v>25278717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25278717</v>
      </c>
      <c r="X42" s="61">
        <f t="shared" si="3"/>
        <v>6231962</v>
      </c>
      <c r="Y42" s="61">
        <f t="shared" si="3"/>
        <v>19046755</v>
      </c>
      <c r="Z42" s="62">
        <f>+IF(X42&lt;&gt;0,+(Y42/X42)*100,0)</f>
        <v>305.63015307217853</v>
      </c>
      <c r="AA42" s="59">
        <f>SUM(AA38:AA41)</f>
        <v>32284558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32284558</v>
      </c>
      <c r="F44" s="69">
        <f t="shared" si="4"/>
        <v>32284558</v>
      </c>
      <c r="G44" s="69">
        <f t="shared" si="4"/>
        <v>31587546</v>
      </c>
      <c r="H44" s="69">
        <f t="shared" si="4"/>
        <v>-3269923</v>
      </c>
      <c r="I44" s="69">
        <f t="shared" si="4"/>
        <v>-3038906</v>
      </c>
      <c r="J44" s="69">
        <f t="shared" si="4"/>
        <v>25278717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25278717</v>
      </c>
      <c r="X44" s="69">
        <f t="shared" si="4"/>
        <v>6231962</v>
      </c>
      <c r="Y44" s="69">
        <f t="shared" si="4"/>
        <v>19046755</v>
      </c>
      <c r="Z44" s="70">
        <f>+IF(X44&lt;&gt;0,+(Y44/X44)*100,0)</f>
        <v>305.63015307217853</v>
      </c>
      <c r="AA44" s="67">
        <f>+AA42-AA43</f>
        <v>32284558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32284558</v>
      </c>
      <c r="F46" s="61">
        <f t="shared" si="5"/>
        <v>32284558</v>
      </c>
      <c r="G46" s="61">
        <f t="shared" si="5"/>
        <v>31587546</v>
      </c>
      <c r="H46" s="61">
        <f t="shared" si="5"/>
        <v>-3269923</v>
      </c>
      <c r="I46" s="61">
        <f t="shared" si="5"/>
        <v>-3038906</v>
      </c>
      <c r="J46" s="61">
        <f t="shared" si="5"/>
        <v>25278717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25278717</v>
      </c>
      <c r="X46" s="61">
        <f t="shared" si="5"/>
        <v>6231962</v>
      </c>
      <c r="Y46" s="61">
        <f t="shared" si="5"/>
        <v>19046755</v>
      </c>
      <c r="Z46" s="62">
        <f>+IF(X46&lt;&gt;0,+(Y46/X46)*100,0)</f>
        <v>305.63015307217853</v>
      </c>
      <c r="AA46" s="59">
        <f>SUM(AA44:AA45)</f>
        <v>32284558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32284558</v>
      </c>
      <c r="F48" s="77">
        <f t="shared" si="6"/>
        <v>32284558</v>
      </c>
      <c r="G48" s="77">
        <f t="shared" si="6"/>
        <v>31587546</v>
      </c>
      <c r="H48" s="78">
        <f t="shared" si="6"/>
        <v>-3269923</v>
      </c>
      <c r="I48" s="78">
        <f t="shared" si="6"/>
        <v>-3038906</v>
      </c>
      <c r="J48" s="78">
        <f t="shared" si="6"/>
        <v>25278717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25278717</v>
      </c>
      <c r="X48" s="78">
        <f t="shared" si="6"/>
        <v>6231962</v>
      </c>
      <c r="Y48" s="78">
        <f t="shared" si="6"/>
        <v>19046755</v>
      </c>
      <c r="Z48" s="79">
        <f>+IF(X48&lt;&gt;0,+(Y48/X48)*100,0)</f>
        <v>305.63015307217853</v>
      </c>
      <c r="AA48" s="80">
        <f>SUM(AA46:AA47)</f>
        <v>32284558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39261543</v>
      </c>
      <c r="D5" s="6">
        <v>0</v>
      </c>
      <c r="E5" s="7">
        <v>38200792</v>
      </c>
      <c r="F5" s="8">
        <v>38200792</v>
      </c>
      <c r="G5" s="8">
        <v>22278165</v>
      </c>
      <c r="H5" s="8">
        <v>1814322</v>
      </c>
      <c r="I5" s="8">
        <v>1878362</v>
      </c>
      <c r="J5" s="8">
        <v>25970849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25970849</v>
      </c>
      <c r="X5" s="8"/>
      <c r="Y5" s="8">
        <v>25970849</v>
      </c>
      <c r="Z5" s="2">
        <v>0</v>
      </c>
      <c r="AA5" s="6">
        <v>38200792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19434679</v>
      </c>
      <c r="D7" s="6">
        <v>0</v>
      </c>
      <c r="E7" s="7">
        <v>13097601</v>
      </c>
      <c r="F7" s="8">
        <v>13097601</v>
      </c>
      <c r="G7" s="8">
        <v>1612697</v>
      </c>
      <c r="H7" s="8">
        <v>1749181</v>
      </c>
      <c r="I7" s="8">
        <v>1792190</v>
      </c>
      <c r="J7" s="8">
        <v>5154068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5154068</v>
      </c>
      <c r="X7" s="8"/>
      <c r="Y7" s="8">
        <v>5154068</v>
      </c>
      <c r="Z7" s="2">
        <v>0</v>
      </c>
      <c r="AA7" s="6">
        <v>13097601</v>
      </c>
    </row>
    <row r="8" spans="1:27" ht="12.75">
      <c r="A8" s="29" t="s">
        <v>35</v>
      </c>
      <c r="B8" s="28"/>
      <c r="C8" s="6">
        <v>10220289</v>
      </c>
      <c r="D8" s="6">
        <v>0</v>
      </c>
      <c r="E8" s="7">
        <v>17978088</v>
      </c>
      <c r="F8" s="8">
        <v>17978088</v>
      </c>
      <c r="G8" s="8">
        <v>870997</v>
      </c>
      <c r="H8" s="8">
        <v>1036999</v>
      </c>
      <c r="I8" s="8">
        <v>1069592</v>
      </c>
      <c r="J8" s="8">
        <v>2977588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2977588</v>
      </c>
      <c r="X8" s="8"/>
      <c r="Y8" s="8">
        <v>2977588</v>
      </c>
      <c r="Z8" s="2">
        <v>0</v>
      </c>
      <c r="AA8" s="6">
        <v>17978088</v>
      </c>
    </row>
    <row r="9" spans="1:27" ht="12.75">
      <c r="A9" s="29" t="s">
        <v>36</v>
      </c>
      <c r="B9" s="28"/>
      <c r="C9" s="6">
        <v>3233651</v>
      </c>
      <c r="D9" s="6">
        <v>0</v>
      </c>
      <c r="E9" s="7">
        <v>4413240</v>
      </c>
      <c r="F9" s="8">
        <v>4413240</v>
      </c>
      <c r="G9" s="8">
        <v>415478</v>
      </c>
      <c r="H9" s="8">
        <v>354778</v>
      </c>
      <c r="I9" s="8">
        <v>355588</v>
      </c>
      <c r="J9" s="8">
        <v>1125844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1125844</v>
      </c>
      <c r="X9" s="8"/>
      <c r="Y9" s="8">
        <v>1125844</v>
      </c>
      <c r="Z9" s="2">
        <v>0</v>
      </c>
      <c r="AA9" s="6">
        <v>4413240</v>
      </c>
    </row>
    <row r="10" spans="1:27" ht="12.75">
      <c r="A10" s="29" t="s">
        <v>37</v>
      </c>
      <c r="B10" s="28"/>
      <c r="C10" s="6">
        <v>6114230</v>
      </c>
      <c r="D10" s="6">
        <v>0</v>
      </c>
      <c r="E10" s="7">
        <v>8314800</v>
      </c>
      <c r="F10" s="30">
        <v>8314800</v>
      </c>
      <c r="G10" s="30">
        <v>656947</v>
      </c>
      <c r="H10" s="30">
        <v>659559</v>
      </c>
      <c r="I10" s="30">
        <v>659481</v>
      </c>
      <c r="J10" s="30">
        <v>1975987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1975987</v>
      </c>
      <c r="X10" s="30"/>
      <c r="Y10" s="30">
        <v>1975987</v>
      </c>
      <c r="Z10" s="31">
        <v>0</v>
      </c>
      <c r="AA10" s="32">
        <v>8314800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22730</v>
      </c>
      <c r="D12" s="6">
        <v>0</v>
      </c>
      <c r="E12" s="7">
        <v>27278</v>
      </c>
      <c r="F12" s="8">
        <v>27278</v>
      </c>
      <c r="G12" s="8">
        <v>2265</v>
      </c>
      <c r="H12" s="8">
        <v>2020</v>
      </c>
      <c r="I12" s="8">
        <v>3489</v>
      </c>
      <c r="J12" s="8">
        <v>7774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7774</v>
      </c>
      <c r="X12" s="8"/>
      <c r="Y12" s="8">
        <v>7774</v>
      </c>
      <c r="Z12" s="2">
        <v>0</v>
      </c>
      <c r="AA12" s="6">
        <v>27278</v>
      </c>
    </row>
    <row r="13" spans="1:27" ht="12.75">
      <c r="A13" s="27" t="s">
        <v>40</v>
      </c>
      <c r="B13" s="33"/>
      <c r="C13" s="6">
        <v>1381630</v>
      </c>
      <c r="D13" s="6">
        <v>0</v>
      </c>
      <c r="E13" s="7">
        <v>1533468</v>
      </c>
      <c r="F13" s="8">
        <v>1533468</v>
      </c>
      <c r="G13" s="8">
        <v>102012</v>
      </c>
      <c r="H13" s="8">
        <v>176661</v>
      </c>
      <c r="I13" s="8">
        <v>157758</v>
      </c>
      <c r="J13" s="8">
        <v>436431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436431</v>
      </c>
      <c r="X13" s="8"/>
      <c r="Y13" s="8">
        <v>436431</v>
      </c>
      <c r="Z13" s="2">
        <v>0</v>
      </c>
      <c r="AA13" s="6">
        <v>1533468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5000000</v>
      </c>
      <c r="F14" s="8">
        <v>5000000</v>
      </c>
      <c r="G14" s="8">
        <v>820822</v>
      </c>
      <c r="H14" s="8">
        <v>830086</v>
      </c>
      <c r="I14" s="8">
        <v>822384</v>
      </c>
      <c r="J14" s="8">
        <v>2473292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2473292</v>
      </c>
      <c r="X14" s="8"/>
      <c r="Y14" s="8">
        <v>2473292</v>
      </c>
      <c r="Z14" s="2">
        <v>0</v>
      </c>
      <c r="AA14" s="6">
        <v>5000000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2869046</v>
      </c>
      <c r="D16" s="6">
        <v>0</v>
      </c>
      <c r="E16" s="7">
        <v>4239540</v>
      </c>
      <c r="F16" s="8">
        <v>4239540</v>
      </c>
      <c r="G16" s="8">
        <v>48500</v>
      </c>
      <c r="H16" s="8">
        <v>15250</v>
      </c>
      <c r="I16" s="8">
        <v>51950</v>
      </c>
      <c r="J16" s="8">
        <v>115700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115700</v>
      </c>
      <c r="X16" s="8"/>
      <c r="Y16" s="8">
        <v>115700</v>
      </c>
      <c r="Z16" s="2">
        <v>0</v>
      </c>
      <c r="AA16" s="6">
        <v>4239540</v>
      </c>
    </row>
    <row r="17" spans="1:27" ht="12.75">
      <c r="A17" s="27" t="s">
        <v>44</v>
      </c>
      <c r="B17" s="33"/>
      <c r="C17" s="6">
        <v>1889020</v>
      </c>
      <c r="D17" s="6">
        <v>0</v>
      </c>
      <c r="E17" s="7">
        <v>1644292</v>
      </c>
      <c r="F17" s="8">
        <v>1644292</v>
      </c>
      <c r="G17" s="8">
        <v>206577</v>
      </c>
      <c r="H17" s="8">
        <v>192807</v>
      </c>
      <c r="I17" s="8">
        <v>196887</v>
      </c>
      <c r="J17" s="8">
        <v>596271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596271</v>
      </c>
      <c r="X17" s="8"/>
      <c r="Y17" s="8">
        <v>596271</v>
      </c>
      <c r="Z17" s="2">
        <v>0</v>
      </c>
      <c r="AA17" s="6">
        <v>1644292</v>
      </c>
    </row>
    <row r="18" spans="1:27" ht="12.75">
      <c r="A18" s="29" t="s">
        <v>45</v>
      </c>
      <c r="B18" s="28"/>
      <c r="C18" s="6">
        <v>2083242</v>
      </c>
      <c r="D18" s="6">
        <v>0</v>
      </c>
      <c r="E18" s="7">
        <v>1727884</v>
      </c>
      <c r="F18" s="8">
        <v>1727884</v>
      </c>
      <c r="G18" s="8">
        <v>181388</v>
      </c>
      <c r="H18" s="8">
        <v>171553</v>
      </c>
      <c r="I18" s="8">
        <v>187384</v>
      </c>
      <c r="J18" s="8">
        <v>540325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540325</v>
      </c>
      <c r="X18" s="8"/>
      <c r="Y18" s="8">
        <v>540325</v>
      </c>
      <c r="Z18" s="2">
        <v>0</v>
      </c>
      <c r="AA18" s="6">
        <v>1727884</v>
      </c>
    </row>
    <row r="19" spans="1:27" ht="12.75">
      <c r="A19" s="27" t="s">
        <v>46</v>
      </c>
      <c r="B19" s="33"/>
      <c r="C19" s="6">
        <v>62743437</v>
      </c>
      <c r="D19" s="6">
        <v>0</v>
      </c>
      <c r="E19" s="7">
        <v>67055270</v>
      </c>
      <c r="F19" s="8">
        <v>67055270</v>
      </c>
      <c r="G19" s="8">
        <v>25434845</v>
      </c>
      <c r="H19" s="8">
        <v>665560</v>
      </c>
      <c r="I19" s="8">
        <v>467375</v>
      </c>
      <c r="J19" s="8">
        <v>26567780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26567780</v>
      </c>
      <c r="X19" s="8"/>
      <c r="Y19" s="8">
        <v>26567780</v>
      </c>
      <c r="Z19" s="2">
        <v>0</v>
      </c>
      <c r="AA19" s="6">
        <v>67055270</v>
      </c>
    </row>
    <row r="20" spans="1:27" ht="12.75">
      <c r="A20" s="27" t="s">
        <v>47</v>
      </c>
      <c r="B20" s="33"/>
      <c r="C20" s="6">
        <v>4626219</v>
      </c>
      <c r="D20" s="6">
        <v>0</v>
      </c>
      <c r="E20" s="7">
        <v>7515703</v>
      </c>
      <c r="F20" s="30">
        <v>7515703</v>
      </c>
      <c r="G20" s="30">
        <v>577268</v>
      </c>
      <c r="H20" s="30">
        <v>526844</v>
      </c>
      <c r="I20" s="30">
        <v>517479</v>
      </c>
      <c r="J20" s="30">
        <v>1621591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1621591</v>
      </c>
      <c r="X20" s="30"/>
      <c r="Y20" s="30">
        <v>1621591</v>
      </c>
      <c r="Z20" s="31">
        <v>0</v>
      </c>
      <c r="AA20" s="32">
        <v>7515703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153879716</v>
      </c>
      <c r="D22" s="37">
        <f>SUM(D5:D21)</f>
        <v>0</v>
      </c>
      <c r="E22" s="38">
        <f t="shared" si="0"/>
        <v>170747956</v>
      </c>
      <c r="F22" s="39">
        <f t="shared" si="0"/>
        <v>170747956</v>
      </c>
      <c r="G22" s="39">
        <f t="shared" si="0"/>
        <v>53207961</v>
      </c>
      <c r="H22" s="39">
        <f t="shared" si="0"/>
        <v>8195620</v>
      </c>
      <c r="I22" s="39">
        <f t="shared" si="0"/>
        <v>8159919</v>
      </c>
      <c r="J22" s="39">
        <f t="shared" si="0"/>
        <v>69563500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69563500</v>
      </c>
      <c r="X22" s="39">
        <f t="shared" si="0"/>
        <v>0</v>
      </c>
      <c r="Y22" s="39">
        <f t="shared" si="0"/>
        <v>69563500</v>
      </c>
      <c r="Z22" s="40">
        <f>+IF(X22&lt;&gt;0,+(Y22/X22)*100,0)</f>
        <v>0</v>
      </c>
      <c r="AA22" s="37">
        <f>SUM(AA5:AA21)</f>
        <v>170747956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47555559</v>
      </c>
      <c r="D25" s="6">
        <v>0</v>
      </c>
      <c r="E25" s="7">
        <v>53417883</v>
      </c>
      <c r="F25" s="8">
        <v>53417883</v>
      </c>
      <c r="G25" s="8">
        <v>4010951</v>
      </c>
      <c r="H25" s="8">
        <v>4144529</v>
      </c>
      <c r="I25" s="8">
        <v>4164992</v>
      </c>
      <c r="J25" s="8">
        <v>12320472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12320472</v>
      </c>
      <c r="X25" s="8"/>
      <c r="Y25" s="8">
        <v>12320472</v>
      </c>
      <c r="Z25" s="2">
        <v>0</v>
      </c>
      <c r="AA25" s="6">
        <v>53417883</v>
      </c>
    </row>
    <row r="26" spans="1:27" ht="12.75">
      <c r="A26" s="29" t="s">
        <v>52</v>
      </c>
      <c r="B26" s="28"/>
      <c r="C26" s="6">
        <v>6110264</v>
      </c>
      <c r="D26" s="6">
        <v>0</v>
      </c>
      <c r="E26" s="7">
        <v>6310266</v>
      </c>
      <c r="F26" s="8">
        <v>6310266</v>
      </c>
      <c r="G26" s="8">
        <v>496330</v>
      </c>
      <c r="H26" s="8">
        <v>571014</v>
      </c>
      <c r="I26" s="8">
        <v>503289</v>
      </c>
      <c r="J26" s="8">
        <v>1570633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1570633</v>
      </c>
      <c r="X26" s="8"/>
      <c r="Y26" s="8">
        <v>1570633</v>
      </c>
      <c r="Z26" s="2">
        <v>0</v>
      </c>
      <c r="AA26" s="6">
        <v>6310266</v>
      </c>
    </row>
    <row r="27" spans="1:27" ht="12.75">
      <c r="A27" s="29" t="s">
        <v>53</v>
      </c>
      <c r="B27" s="28"/>
      <c r="C27" s="6">
        <v>7655894</v>
      </c>
      <c r="D27" s="6">
        <v>0</v>
      </c>
      <c r="E27" s="7">
        <v>34966566</v>
      </c>
      <c r="F27" s="8">
        <v>34966566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34966566</v>
      </c>
    </row>
    <row r="28" spans="1:27" ht="12.75">
      <c r="A28" s="29" t="s">
        <v>54</v>
      </c>
      <c r="B28" s="28"/>
      <c r="C28" s="6">
        <v>26238635</v>
      </c>
      <c r="D28" s="6">
        <v>0</v>
      </c>
      <c r="E28" s="7">
        <v>35000000</v>
      </c>
      <c r="F28" s="8">
        <v>35000000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35000000</v>
      </c>
    </row>
    <row r="29" spans="1:27" ht="12.75">
      <c r="A29" s="29" t="s">
        <v>55</v>
      </c>
      <c r="B29" s="28"/>
      <c r="C29" s="6">
        <v>1726903</v>
      </c>
      <c r="D29" s="6">
        <v>0</v>
      </c>
      <c r="E29" s="7">
        <v>2643958</v>
      </c>
      <c r="F29" s="8">
        <v>2643958</v>
      </c>
      <c r="G29" s="8">
        <v>-31875</v>
      </c>
      <c r="H29" s="8">
        <v>59787</v>
      </c>
      <c r="I29" s="8">
        <v>24209</v>
      </c>
      <c r="J29" s="8">
        <v>52121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52121</v>
      </c>
      <c r="X29" s="8"/>
      <c r="Y29" s="8">
        <v>52121</v>
      </c>
      <c r="Z29" s="2">
        <v>0</v>
      </c>
      <c r="AA29" s="6">
        <v>2643958</v>
      </c>
    </row>
    <row r="30" spans="1:27" ht="12.75">
      <c r="A30" s="29" t="s">
        <v>56</v>
      </c>
      <c r="B30" s="28"/>
      <c r="C30" s="6">
        <v>20022175</v>
      </c>
      <c r="D30" s="6">
        <v>0</v>
      </c>
      <c r="E30" s="7">
        <v>20495305</v>
      </c>
      <c r="F30" s="8">
        <v>20495305</v>
      </c>
      <c r="G30" s="8">
        <v>214098</v>
      </c>
      <c r="H30" s="8">
        <v>4053863</v>
      </c>
      <c r="I30" s="8">
        <v>1782532</v>
      </c>
      <c r="J30" s="8">
        <v>6050493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6050493</v>
      </c>
      <c r="X30" s="8"/>
      <c r="Y30" s="8">
        <v>6050493</v>
      </c>
      <c r="Z30" s="2">
        <v>0</v>
      </c>
      <c r="AA30" s="6">
        <v>20495305</v>
      </c>
    </row>
    <row r="31" spans="1:27" ht="12.75">
      <c r="A31" s="29" t="s">
        <v>57</v>
      </c>
      <c r="B31" s="28"/>
      <c r="C31" s="6">
        <v>4380220</v>
      </c>
      <c r="D31" s="6">
        <v>0</v>
      </c>
      <c r="E31" s="7">
        <v>6303696</v>
      </c>
      <c r="F31" s="8">
        <v>6303696</v>
      </c>
      <c r="G31" s="8">
        <v>480386</v>
      </c>
      <c r="H31" s="8">
        <v>487793</v>
      </c>
      <c r="I31" s="8">
        <v>490685</v>
      </c>
      <c r="J31" s="8">
        <v>1458864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1458864</v>
      </c>
      <c r="X31" s="8"/>
      <c r="Y31" s="8">
        <v>1458864</v>
      </c>
      <c r="Z31" s="2">
        <v>0</v>
      </c>
      <c r="AA31" s="6">
        <v>6303696</v>
      </c>
    </row>
    <row r="32" spans="1:27" ht="12.75">
      <c r="A32" s="29" t="s">
        <v>58</v>
      </c>
      <c r="B32" s="28"/>
      <c r="C32" s="6">
        <v>6701163</v>
      </c>
      <c r="D32" s="6">
        <v>0</v>
      </c>
      <c r="E32" s="7">
        <v>4026114</v>
      </c>
      <c r="F32" s="8">
        <v>4026114</v>
      </c>
      <c r="G32" s="8">
        <v>560263</v>
      </c>
      <c r="H32" s="8">
        <v>360103</v>
      </c>
      <c r="I32" s="8">
        <v>274916</v>
      </c>
      <c r="J32" s="8">
        <v>1195282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1195282</v>
      </c>
      <c r="X32" s="8"/>
      <c r="Y32" s="8">
        <v>1195282</v>
      </c>
      <c r="Z32" s="2">
        <v>0</v>
      </c>
      <c r="AA32" s="6">
        <v>4026114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17969520</v>
      </c>
      <c r="F33" s="8">
        <v>17969520</v>
      </c>
      <c r="G33" s="8">
        <v>8449422</v>
      </c>
      <c r="H33" s="8">
        <v>844915</v>
      </c>
      <c r="I33" s="8">
        <v>1798655</v>
      </c>
      <c r="J33" s="8">
        <v>11092992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11092992</v>
      </c>
      <c r="X33" s="8"/>
      <c r="Y33" s="8">
        <v>11092992</v>
      </c>
      <c r="Z33" s="2">
        <v>0</v>
      </c>
      <c r="AA33" s="6">
        <v>17969520</v>
      </c>
    </row>
    <row r="34" spans="1:27" ht="12.75">
      <c r="A34" s="29" t="s">
        <v>60</v>
      </c>
      <c r="B34" s="28"/>
      <c r="C34" s="6">
        <v>42960237</v>
      </c>
      <c r="D34" s="6">
        <v>0</v>
      </c>
      <c r="E34" s="7">
        <v>35969860</v>
      </c>
      <c r="F34" s="8">
        <v>35969860</v>
      </c>
      <c r="G34" s="8">
        <v>1187302</v>
      </c>
      <c r="H34" s="8">
        <v>3820589</v>
      </c>
      <c r="I34" s="8">
        <v>1959746</v>
      </c>
      <c r="J34" s="8">
        <v>6967637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6967637</v>
      </c>
      <c r="X34" s="8"/>
      <c r="Y34" s="8">
        <v>6967637</v>
      </c>
      <c r="Z34" s="2">
        <v>0</v>
      </c>
      <c r="AA34" s="6">
        <v>35969860</v>
      </c>
    </row>
    <row r="35" spans="1:27" ht="12.75">
      <c r="A35" s="27" t="s">
        <v>61</v>
      </c>
      <c r="B35" s="33"/>
      <c r="C35" s="6">
        <v>445488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163796538</v>
      </c>
      <c r="D36" s="37">
        <f>SUM(D25:D35)</f>
        <v>0</v>
      </c>
      <c r="E36" s="38">
        <f t="shared" si="1"/>
        <v>217103168</v>
      </c>
      <c r="F36" s="39">
        <f t="shared" si="1"/>
        <v>217103168</v>
      </c>
      <c r="G36" s="39">
        <f t="shared" si="1"/>
        <v>15366877</v>
      </c>
      <c r="H36" s="39">
        <f t="shared" si="1"/>
        <v>14342593</v>
      </c>
      <c r="I36" s="39">
        <f t="shared" si="1"/>
        <v>10999024</v>
      </c>
      <c r="J36" s="39">
        <f t="shared" si="1"/>
        <v>40708494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40708494</v>
      </c>
      <c r="X36" s="39">
        <f t="shared" si="1"/>
        <v>0</v>
      </c>
      <c r="Y36" s="39">
        <f t="shared" si="1"/>
        <v>40708494</v>
      </c>
      <c r="Z36" s="40">
        <f>+IF(X36&lt;&gt;0,+(Y36/X36)*100,0)</f>
        <v>0</v>
      </c>
      <c r="AA36" s="37">
        <f>SUM(AA25:AA35)</f>
        <v>217103168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-9916822</v>
      </c>
      <c r="D38" s="50">
        <f>+D22-D36</f>
        <v>0</v>
      </c>
      <c r="E38" s="51">
        <f t="shared" si="2"/>
        <v>-46355212</v>
      </c>
      <c r="F38" s="52">
        <f t="shared" si="2"/>
        <v>-46355212</v>
      </c>
      <c r="G38" s="52">
        <f t="shared" si="2"/>
        <v>37841084</v>
      </c>
      <c r="H38" s="52">
        <f t="shared" si="2"/>
        <v>-6146973</v>
      </c>
      <c r="I38" s="52">
        <f t="shared" si="2"/>
        <v>-2839105</v>
      </c>
      <c r="J38" s="52">
        <f t="shared" si="2"/>
        <v>28855006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28855006</v>
      </c>
      <c r="X38" s="52">
        <f>IF(F22=F36,0,X22-X36)</f>
        <v>0</v>
      </c>
      <c r="Y38" s="52">
        <f t="shared" si="2"/>
        <v>28855006</v>
      </c>
      <c r="Z38" s="53">
        <f>+IF(X38&lt;&gt;0,+(Y38/X38)*100,0)</f>
        <v>0</v>
      </c>
      <c r="AA38" s="50">
        <f>+AA22-AA36</f>
        <v>-46355212</v>
      </c>
    </row>
    <row r="39" spans="1:27" ht="12.75">
      <c r="A39" s="27" t="s">
        <v>64</v>
      </c>
      <c r="B39" s="33"/>
      <c r="C39" s="6">
        <v>32293770</v>
      </c>
      <c r="D39" s="6">
        <v>0</v>
      </c>
      <c r="E39" s="7">
        <v>33446000</v>
      </c>
      <c r="F39" s="8">
        <v>33446000</v>
      </c>
      <c r="G39" s="8">
        <v>5800085</v>
      </c>
      <c r="H39" s="8">
        <v>1552390</v>
      </c>
      <c r="I39" s="8">
        <v>821524</v>
      </c>
      <c r="J39" s="8">
        <v>8173999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8173999</v>
      </c>
      <c r="X39" s="8"/>
      <c r="Y39" s="8">
        <v>8173999</v>
      </c>
      <c r="Z39" s="2">
        <v>0</v>
      </c>
      <c r="AA39" s="6">
        <v>33446000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22376948</v>
      </c>
      <c r="D42" s="59">
        <f>SUM(D38:D41)</f>
        <v>0</v>
      </c>
      <c r="E42" s="60">
        <f t="shared" si="3"/>
        <v>-12909212</v>
      </c>
      <c r="F42" s="61">
        <f t="shared" si="3"/>
        <v>-12909212</v>
      </c>
      <c r="G42" s="61">
        <f t="shared" si="3"/>
        <v>43641169</v>
      </c>
      <c r="H42" s="61">
        <f t="shared" si="3"/>
        <v>-4594583</v>
      </c>
      <c r="I42" s="61">
        <f t="shared" si="3"/>
        <v>-2017581</v>
      </c>
      <c r="J42" s="61">
        <f t="shared" si="3"/>
        <v>37029005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37029005</v>
      </c>
      <c r="X42" s="61">
        <f t="shared" si="3"/>
        <v>0</v>
      </c>
      <c r="Y42" s="61">
        <f t="shared" si="3"/>
        <v>37029005</v>
      </c>
      <c r="Z42" s="62">
        <f>+IF(X42&lt;&gt;0,+(Y42/X42)*100,0)</f>
        <v>0</v>
      </c>
      <c r="AA42" s="59">
        <f>SUM(AA38:AA41)</f>
        <v>-12909212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22376948</v>
      </c>
      <c r="D44" s="67">
        <f>+D42-D43</f>
        <v>0</v>
      </c>
      <c r="E44" s="68">
        <f t="shared" si="4"/>
        <v>-12909212</v>
      </c>
      <c r="F44" s="69">
        <f t="shared" si="4"/>
        <v>-12909212</v>
      </c>
      <c r="G44" s="69">
        <f t="shared" si="4"/>
        <v>43641169</v>
      </c>
      <c r="H44" s="69">
        <f t="shared" si="4"/>
        <v>-4594583</v>
      </c>
      <c r="I44" s="69">
        <f t="shared" si="4"/>
        <v>-2017581</v>
      </c>
      <c r="J44" s="69">
        <f t="shared" si="4"/>
        <v>37029005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37029005</v>
      </c>
      <c r="X44" s="69">
        <f t="shared" si="4"/>
        <v>0</v>
      </c>
      <c r="Y44" s="69">
        <f t="shared" si="4"/>
        <v>37029005</v>
      </c>
      <c r="Z44" s="70">
        <f>+IF(X44&lt;&gt;0,+(Y44/X44)*100,0)</f>
        <v>0</v>
      </c>
      <c r="AA44" s="67">
        <f>+AA42-AA43</f>
        <v>-12909212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22376948</v>
      </c>
      <c r="D46" s="59">
        <f>SUM(D44:D45)</f>
        <v>0</v>
      </c>
      <c r="E46" s="60">
        <f t="shared" si="5"/>
        <v>-12909212</v>
      </c>
      <c r="F46" s="61">
        <f t="shared" si="5"/>
        <v>-12909212</v>
      </c>
      <c r="G46" s="61">
        <f t="shared" si="5"/>
        <v>43641169</v>
      </c>
      <c r="H46" s="61">
        <f t="shared" si="5"/>
        <v>-4594583</v>
      </c>
      <c r="I46" s="61">
        <f t="shared" si="5"/>
        <v>-2017581</v>
      </c>
      <c r="J46" s="61">
        <f t="shared" si="5"/>
        <v>37029005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37029005</v>
      </c>
      <c r="X46" s="61">
        <f t="shared" si="5"/>
        <v>0</v>
      </c>
      <c r="Y46" s="61">
        <f t="shared" si="5"/>
        <v>37029005</v>
      </c>
      <c r="Z46" s="62">
        <f>+IF(X46&lt;&gt;0,+(Y46/X46)*100,0)</f>
        <v>0</v>
      </c>
      <c r="AA46" s="59">
        <f>SUM(AA44:AA45)</f>
        <v>-12909212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22376948</v>
      </c>
      <c r="D48" s="75">
        <f>SUM(D46:D47)</f>
        <v>0</v>
      </c>
      <c r="E48" s="76">
        <f t="shared" si="6"/>
        <v>-12909212</v>
      </c>
      <c r="F48" s="77">
        <f t="shared" si="6"/>
        <v>-12909212</v>
      </c>
      <c r="G48" s="77">
        <f t="shared" si="6"/>
        <v>43641169</v>
      </c>
      <c r="H48" s="78">
        <f t="shared" si="6"/>
        <v>-4594583</v>
      </c>
      <c r="I48" s="78">
        <f t="shared" si="6"/>
        <v>-2017581</v>
      </c>
      <c r="J48" s="78">
        <f t="shared" si="6"/>
        <v>37029005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37029005</v>
      </c>
      <c r="X48" s="78">
        <f t="shared" si="6"/>
        <v>0</v>
      </c>
      <c r="Y48" s="78">
        <f t="shared" si="6"/>
        <v>37029005</v>
      </c>
      <c r="Z48" s="79">
        <f>+IF(X48&lt;&gt;0,+(Y48/X48)*100,0)</f>
        <v>0</v>
      </c>
      <c r="AA48" s="80">
        <f>SUM(AA46:AA47)</f>
        <v>-12909212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135339445</v>
      </c>
      <c r="D5" s="6">
        <v>0</v>
      </c>
      <c r="E5" s="7">
        <v>148563488</v>
      </c>
      <c r="F5" s="8">
        <v>148563488</v>
      </c>
      <c r="G5" s="8">
        <v>60912165</v>
      </c>
      <c r="H5" s="8">
        <v>7320208</v>
      </c>
      <c r="I5" s="8">
        <v>7979717</v>
      </c>
      <c r="J5" s="8">
        <v>76212090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76212090</v>
      </c>
      <c r="X5" s="8">
        <v>59425395</v>
      </c>
      <c r="Y5" s="8">
        <v>16786695</v>
      </c>
      <c r="Z5" s="2">
        <v>28.25</v>
      </c>
      <c r="AA5" s="6">
        <v>148563488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234162285</v>
      </c>
      <c r="D7" s="6">
        <v>0</v>
      </c>
      <c r="E7" s="7">
        <v>224482368</v>
      </c>
      <c r="F7" s="8">
        <v>224482368</v>
      </c>
      <c r="G7" s="8">
        <v>21510290</v>
      </c>
      <c r="H7" s="8">
        <v>20223233</v>
      </c>
      <c r="I7" s="8">
        <v>19977740</v>
      </c>
      <c r="J7" s="8">
        <v>61711263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61711263</v>
      </c>
      <c r="X7" s="8">
        <v>58365415</v>
      </c>
      <c r="Y7" s="8">
        <v>3345848</v>
      </c>
      <c r="Z7" s="2">
        <v>5.73</v>
      </c>
      <c r="AA7" s="6">
        <v>224482368</v>
      </c>
    </row>
    <row r="8" spans="1:27" ht="12.75">
      <c r="A8" s="29" t="s">
        <v>35</v>
      </c>
      <c r="B8" s="28"/>
      <c r="C8" s="6">
        <v>37380339</v>
      </c>
      <c r="D8" s="6">
        <v>0</v>
      </c>
      <c r="E8" s="7">
        <v>53124403</v>
      </c>
      <c r="F8" s="8">
        <v>53124403</v>
      </c>
      <c r="G8" s="8">
        <v>7677455</v>
      </c>
      <c r="H8" s="8">
        <v>4682213</v>
      </c>
      <c r="I8" s="8">
        <v>4973136</v>
      </c>
      <c r="J8" s="8">
        <v>17332804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17332804</v>
      </c>
      <c r="X8" s="8">
        <v>12749856</v>
      </c>
      <c r="Y8" s="8">
        <v>4582948</v>
      </c>
      <c r="Z8" s="2">
        <v>35.95</v>
      </c>
      <c r="AA8" s="6">
        <v>53124403</v>
      </c>
    </row>
    <row r="9" spans="1:27" ht="12.75">
      <c r="A9" s="29" t="s">
        <v>36</v>
      </c>
      <c r="B9" s="28"/>
      <c r="C9" s="6">
        <v>48735384</v>
      </c>
      <c r="D9" s="6">
        <v>0</v>
      </c>
      <c r="E9" s="7">
        <v>40787081</v>
      </c>
      <c r="F9" s="8">
        <v>40787081</v>
      </c>
      <c r="G9" s="8">
        <v>5058871</v>
      </c>
      <c r="H9" s="8">
        <v>3518003</v>
      </c>
      <c r="I9" s="8">
        <v>3632193</v>
      </c>
      <c r="J9" s="8">
        <v>12209067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12209067</v>
      </c>
      <c r="X9" s="8">
        <v>9788899</v>
      </c>
      <c r="Y9" s="8">
        <v>2420168</v>
      </c>
      <c r="Z9" s="2">
        <v>24.72</v>
      </c>
      <c r="AA9" s="6">
        <v>40787081</v>
      </c>
    </row>
    <row r="10" spans="1:27" ht="12.75">
      <c r="A10" s="29" t="s">
        <v>37</v>
      </c>
      <c r="B10" s="28"/>
      <c r="C10" s="6">
        <v>40540705</v>
      </c>
      <c r="D10" s="6">
        <v>0</v>
      </c>
      <c r="E10" s="7">
        <v>24979278</v>
      </c>
      <c r="F10" s="30">
        <v>24979278</v>
      </c>
      <c r="G10" s="30">
        <v>3160516</v>
      </c>
      <c r="H10" s="30">
        <v>3161691</v>
      </c>
      <c r="I10" s="30">
        <v>3159599</v>
      </c>
      <c r="J10" s="30">
        <v>9481806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9481806</v>
      </c>
      <c r="X10" s="30">
        <v>5995026</v>
      </c>
      <c r="Y10" s="30">
        <v>3486780</v>
      </c>
      <c r="Z10" s="31">
        <v>58.16</v>
      </c>
      <c r="AA10" s="32">
        <v>24979278</v>
      </c>
    </row>
    <row r="11" spans="1:27" ht="12.75">
      <c r="A11" s="29" t="s">
        <v>38</v>
      </c>
      <c r="B11" s="33"/>
      <c r="C11" s="6">
        <v>-34273206</v>
      </c>
      <c r="D11" s="6">
        <v>0</v>
      </c>
      <c r="E11" s="7">
        <v>13450780</v>
      </c>
      <c r="F11" s="8">
        <v>13450780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3228187</v>
      </c>
      <c r="Y11" s="8">
        <v>-3228187</v>
      </c>
      <c r="Z11" s="2">
        <v>-100</v>
      </c>
      <c r="AA11" s="6">
        <v>13450780</v>
      </c>
    </row>
    <row r="12" spans="1:27" ht="12.75">
      <c r="A12" s="29" t="s">
        <v>39</v>
      </c>
      <c r="B12" s="33"/>
      <c r="C12" s="6">
        <v>744348</v>
      </c>
      <c r="D12" s="6">
        <v>0</v>
      </c>
      <c r="E12" s="7">
        <v>590630</v>
      </c>
      <c r="F12" s="8">
        <v>590630</v>
      </c>
      <c r="G12" s="8">
        <v>124444</v>
      </c>
      <c r="H12" s="8">
        <v>30339</v>
      </c>
      <c r="I12" s="8">
        <v>43212</v>
      </c>
      <c r="J12" s="8">
        <v>197995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197995</v>
      </c>
      <c r="X12" s="8">
        <v>141751</v>
      </c>
      <c r="Y12" s="8">
        <v>56244</v>
      </c>
      <c r="Z12" s="2">
        <v>39.68</v>
      </c>
      <c r="AA12" s="6">
        <v>590630</v>
      </c>
    </row>
    <row r="13" spans="1:27" ht="12.75">
      <c r="A13" s="27" t="s">
        <v>40</v>
      </c>
      <c r="B13" s="33"/>
      <c r="C13" s="6">
        <v>5031308</v>
      </c>
      <c r="D13" s="6">
        <v>0</v>
      </c>
      <c r="E13" s="7">
        <v>3000000</v>
      </c>
      <c r="F13" s="8">
        <v>3000000</v>
      </c>
      <c r="G13" s="8">
        <v>147240</v>
      </c>
      <c r="H13" s="8">
        <v>398591</v>
      </c>
      <c r="I13" s="8">
        <v>680425</v>
      </c>
      <c r="J13" s="8">
        <v>1226256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1226256</v>
      </c>
      <c r="X13" s="8">
        <v>720000</v>
      </c>
      <c r="Y13" s="8">
        <v>506256</v>
      </c>
      <c r="Z13" s="2">
        <v>70.31</v>
      </c>
      <c r="AA13" s="6">
        <v>3000000</v>
      </c>
    </row>
    <row r="14" spans="1:27" ht="12.75">
      <c r="A14" s="27" t="s">
        <v>41</v>
      </c>
      <c r="B14" s="33"/>
      <c r="C14" s="6">
        <v>3306788</v>
      </c>
      <c r="D14" s="6">
        <v>0</v>
      </c>
      <c r="E14" s="7">
        <v>4500000</v>
      </c>
      <c r="F14" s="8">
        <v>4500000</v>
      </c>
      <c r="G14" s="8">
        <v>527423</v>
      </c>
      <c r="H14" s="8">
        <v>626466</v>
      </c>
      <c r="I14" s="8">
        <v>567109</v>
      </c>
      <c r="J14" s="8">
        <v>1720998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1720998</v>
      </c>
      <c r="X14" s="8">
        <v>1080000</v>
      </c>
      <c r="Y14" s="8">
        <v>640998</v>
      </c>
      <c r="Z14" s="2">
        <v>59.35</v>
      </c>
      <c r="AA14" s="6">
        <v>4500000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9798101</v>
      </c>
      <c r="D16" s="6">
        <v>0</v>
      </c>
      <c r="E16" s="7">
        <v>3085695</v>
      </c>
      <c r="F16" s="8">
        <v>3085695</v>
      </c>
      <c r="G16" s="8">
        <v>228225</v>
      </c>
      <c r="H16" s="8">
        <v>265914</v>
      </c>
      <c r="I16" s="8">
        <v>260867</v>
      </c>
      <c r="J16" s="8">
        <v>755006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755006</v>
      </c>
      <c r="X16" s="8">
        <v>740568</v>
      </c>
      <c r="Y16" s="8">
        <v>14438</v>
      </c>
      <c r="Z16" s="2">
        <v>1.95</v>
      </c>
      <c r="AA16" s="6">
        <v>3085695</v>
      </c>
    </row>
    <row r="17" spans="1:27" ht="12.75">
      <c r="A17" s="27" t="s">
        <v>44</v>
      </c>
      <c r="B17" s="33"/>
      <c r="C17" s="6">
        <v>6065570</v>
      </c>
      <c r="D17" s="6">
        <v>0</v>
      </c>
      <c r="E17" s="7">
        <v>9086136</v>
      </c>
      <c r="F17" s="8">
        <v>9086136</v>
      </c>
      <c r="G17" s="8">
        <v>696569</v>
      </c>
      <c r="H17" s="8">
        <v>762929</v>
      </c>
      <c r="I17" s="8">
        <v>500566</v>
      </c>
      <c r="J17" s="8">
        <v>1960064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1960064</v>
      </c>
      <c r="X17" s="8">
        <v>2180673</v>
      </c>
      <c r="Y17" s="8">
        <v>-220609</v>
      </c>
      <c r="Z17" s="2">
        <v>-10.12</v>
      </c>
      <c r="AA17" s="6">
        <v>9086136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168177211</v>
      </c>
      <c r="D19" s="6">
        <v>0</v>
      </c>
      <c r="E19" s="7">
        <v>100681408</v>
      </c>
      <c r="F19" s="8">
        <v>100681408</v>
      </c>
      <c r="G19" s="8">
        <v>38175000</v>
      </c>
      <c r="H19" s="8">
        <v>0</v>
      </c>
      <c r="I19" s="8">
        <v>0</v>
      </c>
      <c r="J19" s="8">
        <v>38175000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38175000</v>
      </c>
      <c r="X19" s="8">
        <v>37058826</v>
      </c>
      <c r="Y19" s="8">
        <v>1116174</v>
      </c>
      <c r="Z19" s="2">
        <v>3.01</v>
      </c>
      <c r="AA19" s="6">
        <v>100681408</v>
      </c>
    </row>
    <row r="20" spans="1:27" ht="12.75">
      <c r="A20" s="27" t="s">
        <v>47</v>
      </c>
      <c r="B20" s="33"/>
      <c r="C20" s="6">
        <v>10800971</v>
      </c>
      <c r="D20" s="6">
        <v>0</v>
      </c>
      <c r="E20" s="7">
        <v>10842981</v>
      </c>
      <c r="F20" s="30">
        <v>10842981</v>
      </c>
      <c r="G20" s="30">
        <v>4349624</v>
      </c>
      <c r="H20" s="30">
        <v>2518317</v>
      </c>
      <c r="I20" s="30">
        <v>2784401</v>
      </c>
      <c r="J20" s="30">
        <v>9652342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9652342</v>
      </c>
      <c r="X20" s="30">
        <v>2602315</v>
      </c>
      <c r="Y20" s="30">
        <v>7050027</v>
      </c>
      <c r="Z20" s="31">
        <v>270.91</v>
      </c>
      <c r="AA20" s="32">
        <v>10842981</v>
      </c>
    </row>
    <row r="21" spans="1:27" ht="12.75">
      <c r="A21" s="27" t="s">
        <v>48</v>
      </c>
      <c r="B21" s="33"/>
      <c r="C21" s="6">
        <v>26553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665835802</v>
      </c>
      <c r="D22" s="37">
        <f>SUM(D5:D21)</f>
        <v>0</v>
      </c>
      <c r="E22" s="38">
        <f t="shared" si="0"/>
        <v>637174248</v>
      </c>
      <c r="F22" s="39">
        <f t="shared" si="0"/>
        <v>637174248</v>
      </c>
      <c r="G22" s="39">
        <f t="shared" si="0"/>
        <v>142567822</v>
      </c>
      <c r="H22" s="39">
        <f t="shared" si="0"/>
        <v>43507904</v>
      </c>
      <c r="I22" s="39">
        <f t="shared" si="0"/>
        <v>44558965</v>
      </c>
      <c r="J22" s="39">
        <f t="shared" si="0"/>
        <v>230634691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230634691</v>
      </c>
      <c r="X22" s="39">
        <f t="shared" si="0"/>
        <v>194076911</v>
      </c>
      <c r="Y22" s="39">
        <f t="shared" si="0"/>
        <v>36557780</v>
      </c>
      <c r="Z22" s="40">
        <f>+IF(X22&lt;&gt;0,+(Y22/X22)*100,0)</f>
        <v>18.836748694954238</v>
      </c>
      <c r="AA22" s="37">
        <f>SUM(AA5:AA21)</f>
        <v>637174248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228678964</v>
      </c>
      <c r="D25" s="6">
        <v>0</v>
      </c>
      <c r="E25" s="7">
        <v>233201497</v>
      </c>
      <c r="F25" s="8">
        <v>233201497</v>
      </c>
      <c r="G25" s="8">
        <v>17313488</v>
      </c>
      <c r="H25" s="8">
        <v>17585469</v>
      </c>
      <c r="I25" s="8">
        <v>17071541</v>
      </c>
      <c r="J25" s="8">
        <v>51970498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51970498</v>
      </c>
      <c r="X25" s="8">
        <v>55968360</v>
      </c>
      <c r="Y25" s="8">
        <v>-3997862</v>
      </c>
      <c r="Z25" s="2">
        <v>-7.14</v>
      </c>
      <c r="AA25" s="6">
        <v>233201497</v>
      </c>
    </row>
    <row r="26" spans="1:27" ht="12.75">
      <c r="A26" s="29" t="s">
        <v>52</v>
      </c>
      <c r="B26" s="28"/>
      <c r="C26" s="6">
        <v>10568664</v>
      </c>
      <c r="D26" s="6">
        <v>0</v>
      </c>
      <c r="E26" s="7">
        <v>11003887</v>
      </c>
      <c r="F26" s="8">
        <v>11003887</v>
      </c>
      <c r="G26" s="8">
        <v>876348</v>
      </c>
      <c r="H26" s="8">
        <v>841591</v>
      </c>
      <c r="I26" s="8">
        <v>872365</v>
      </c>
      <c r="J26" s="8">
        <v>2590304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2590304</v>
      </c>
      <c r="X26" s="8">
        <v>2640933</v>
      </c>
      <c r="Y26" s="8">
        <v>-50629</v>
      </c>
      <c r="Z26" s="2">
        <v>-1.92</v>
      </c>
      <c r="AA26" s="6">
        <v>11003887</v>
      </c>
    </row>
    <row r="27" spans="1:27" ht="12.75">
      <c r="A27" s="29" t="s">
        <v>53</v>
      </c>
      <c r="B27" s="28"/>
      <c r="C27" s="6">
        <v>21859225</v>
      </c>
      <c r="D27" s="6">
        <v>0</v>
      </c>
      <c r="E27" s="7">
        <v>30323244</v>
      </c>
      <c r="F27" s="8">
        <v>30323244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30323244</v>
      </c>
    </row>
    <row r="28" spans="1:27" ht="12.75">
      <c r="A28" s="29" t="s">
        <v>54</v>
      </c>
      <c r="B28" s="28"/>
      <c r="C28" s="6">
        <v>79392083</v>
      </c>
      <c r="D28" s="6">
        <v>0</v>
      </c>
      <c r="E28" s="7">
        <v>83123168</v>
      </c>
      <c r="F28" s="8">
        <v>83123168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83123168</v>
      </c>
    </row>
    <row r="29" spans="1:27" ht="12.75">
      <c r="A29" s="29" t="s">
        <v>55</v>
      </c>
      <c r="B29" s="28"/>
      <c r="C29" s="6">
        <v>9127513</v>
      </c>
      <c r="D29" s="6">
        <v>0</v>
      </c>
      <c r="E29" s="7">
        <v>4462808</v>
      </c>
      <c r="F29" s="8">
        <v>4462808</v>
      </c>
      <c r="G29" s="8">
        <v>0</v>
      </c>
      <c r="H29" s="8">
        <v>801173</v>
      </c>
      <c r="I29" s="8">
        <v>0</v>
      </c>
      <c r="J29" s="8">
        <v>801173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801173</v>
      </c>
      <c r="X29" s="8">
        <v>1294215</v>
      </c>
      <c r="Y29" s="8">
        <v>-493042</v>
      </c>
      <c r="Z29" s="2">
        <v>-38.1</v>
      </c>
      <c r="AA29" s="6">
        <v>4462808</v>
      </c>
    </row>
    <row r="30" spans="1:27" ht="12.75">
      <c r="A30" s="29" t="s">
        <v>56</v>
      </c>
      <c r="B30" s="28"/>
      <c r="C30" s="6">
        <v>204008230</v>
      </c>
      <c r="D30" s="6">
        <v>0</v>
      </c>
      <c r="E30" s="7">
        <v>207393791</v>
      </c>
      <c r="F30" s="8">
        <v>207393791</v>
      </c>
      <c r="G30" s="8">
        <v>1913558</v>
      </c>
      <c r="H30" s="8">
        <v>42688485</v>
      </c>
      <c r="I30" s="8">
        <v>7934810</v>
      </c>
      <c r="J30" s="8">
        <v>52536853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52536853</v>
      </c>
      <c r="X30" s="8">
        <v>55996323</v>
      </c>
      <c r="Y30" s="8">
        <v>-3459470</v>
      </c>
      <c r="Z30" s="2">
        <v>-6.18</v>
      </c>
      <c r="AA30" s="6">
        <v>207393791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35999396</v>
      </c>
      <c r="F31" s="8">
        <v>35999396</v>
      </c>
      <c r="G31" s="8">
        <v>100113</v>
      </c>
      <c r="H31" s="8">
        <v>17019</v>
      </c>
      <c r="I31" s="8">
        <v>123171</v>
      </c>
      <c r="J31" s="8">
        <v>240303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240303</v>
      </c>
      <c r="X31" s="8">
        <v>8639856</v>
      </c>
      <c r="Y31" s="8">
        <v>-8399553</v>
      </c>
      <c r="Z31" s="2">
        <v>-97.22</v>
      </c>
      <c r="AA31" s="6">
        <v>35999396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12536751</v>
      </c>
      <c r="F32" s="8">
        <v>12536751</v>
      </c>
      <c r="G32" s="8">
        <v>0</v>
      </c>
      <c r="H32" s="8">
        <v>793083</v>
      </c>
      <c r="I32" s="8">
        <v>25766</v>
      </c>
      <c r="J32" s="8">
        <v>818849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818849</v>
      </c>
      <c r="X32" s="8">
        <v>3008820</v>
      </c>
      <c r="Y32" s="8">
        <v>-2189971</v>
      </c>
      <c r="Z32" s="2">
        <v>-72.79</v>
      </c>
      <c r="AA32" s="6">
        <v>12536751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580000</v>
      </c>
      <c r="F33" s="8">
        <v>580000</v>
      </c>
      <c r="G33" s="8">
        <v>3182274</v>
      </c>
      <c r="H33" s="8">
        <v>3230791</v>
      </c>
      <c r="I33" s="8">
        <v>3165991</v>
      </c>
      <c r="J33" s="8">
        <v>9579056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9579056</v>
      </c>
      <c r="X33" s="8"/>
      <c r="Y33" s="8">
        <v>9579056</v>
      </c>
      <c r="Z33" s="2">
        <v>0</v>
      </c>
      <c r="AA33" s="6">
        <v>580000</v>
      </c>
    </row>
    <row r="34" spans="1:27" ht="12.75">
      <c r="A34" s="29" t="s">
        <v>60</v>
      </c>
      <c r="B34" s="28"/>
      <c r="C34" s="6">
        <v>79687425</v>
      </c>
      <c r="D34" s="6">
        <v>0</v>
      </c>
      <c r="E34" s="7">
        <v>67731982</v>
      </c>
      <c r="F34" s="8">
        <v>67731982</v>
      </c>
      <c r="G34" s="8">
        <v>3776708</v>
      </c>
      <c r="H34" s="8">
        <v>5551805</v>
      </c>
      <c r="I34" s="8">
        <v>6651158</v>
      </c>
      <c r="J34" s="8">
        <v>15979671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15979671</v>
      </c>
      <c r="X34" s="8">
        <v>2602315</v>
      </c>
      <c r="Y34" s="8">
        <v>13377356</v>
      </c>
      <c r="Z34" s="2">
        <v>514.06</v>
      </c>
      <c r="AA34" s="6">
        <v>67731982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633322104</v>
      </c>
      <c r="D36" s="37">
        <f>SUM(D25:D35)</f>
        <v>0</v>
      </c>
      <c r="E36" s="38">
        <f t="shared" si="1"/>
        <v>686356524</v>
      </c>
      <c r="F36" s="39">
        <f t="shared" si="1"/>
        <v>686356524</v>
      </c>
      <c r="G36" s="39">
        <f t="shared" si="1"/>
        <v>27162489</v>
      </c>
      <c r="H36" s="39">
        <f t="shared" si="1"/>
        <v>71509416</v>
      </c>
      <c r="I36" s="39">
        <f t="shared" si="1"/>
        <v>35844802</v>
      </c>
      <c r="J36" s="39">
        <f t="shared" si="1"/>
        <v>134516707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134516707</v>
      </c>
      <c r="X36" s="39">
        <f t="shared" si="1"/>
        <v>130150822</v>
      </c>
      <c r="Y36" s="39">
        <f t="shared" si="1"/>
        <v>4365885</v>
      </c>
      <c r="Z36" s="40">
        <f>+IF(X36&lt;&gt;0,+(Y36/X36)*100,0)</f>
        <v>3.354481310920956</v>
      </c>
      <c r="AA36" s="37">
        <f>SUM(AA25:AA35)</f>
        <v>686356524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32513698</v>
      </c>
      <c r="D38" s="50">
        <f>+D22-D36</f>
        <v>0</v>
      </c>
      <c r="E38" s="51">
        <f t="shared" si="2"/>
        <v>-49182276</v>
      </c>
      <c r="F38" s="52">
        <f t="shared" si="2"/>
        <v>-49182276</v>
      </c>
      <c r="G38" s="52">
        <f t="shared" si="2"/>
        <v>115405333</v>
      </c>
      <c r="H38" s="52">
        <f t="shared" si="2"/>
        <v>-28001512</v>
      </c>
      <c r="I38" s="52">
        <f t="shared" si="2"/>
        <v>8714163</v>
      </c>
      <c r="J38" s="52">
        <f t="shared" si="2"/>
        <v>96117984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96117984</v>
      </c>
      <c r="X38" s="52">
        <f>IF(F22=F36,0,X22-X36)</f>
        <v>63926089</v>
      </c>
      <c r="Y38" s="52">
        <f t="shared" si="2"/>
        <v>32191895</v>
      </c>
      <c r="Z38" s="53">
        <f>+IF(X38&lt;&gt;0,+(Y38/X38)*100,0)</f>
        <v>50.35799233705662</v>
      </c>
      <c r="AA38" s="50">
        <f>+AA22-AA36</f>
        <v>-49182276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38383347</v>
      </c>
      <c r="F39" s="8">
        <v>38383347</v>
      </c>
      <c r="G39" s="8">
        <v>0</v>
      </c>
      <c r="H39" s="8">
        <v>0</v>
      </c>
      <c r="I39" s="8">
        <v>5496843</v>
      </c>
      <c r="J39" s="8">
        <v>5496843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5496843</v>
      </c>
      <c r="X39" s="8">
        <v>18906566</v>
      </c>
      <c r="Y39" s="8">
        <v>-13409723</v>
      </c>
      <c r="Z39" s="2">
        <v>-70.93</v>
      </c>
      <c r="AA39" s="6">
        <v>38383347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32513698</v>
      </c>
      <c r="D42" s="59">
        <f>SUM(D38:D41)</f>
        <v>0</v>
      </c>
      <c r="E42" s="60">
        <f t="shared" si="3"/>
        <v>-10798929</v>
      </c>
      <c r="F42" s="61">
        <f t="shared" si="3"/>
        <v>-10798929</v>
      </c>
      <c r="G42" s="61">
        <f t="shared" si="3"/>
        <v>115405333</v>
      </c>
      <c r="H42" s="61">
        <f t="shared" si="3"/>
        <v>-28001512</v>
      </c>
      <c r="I42" s="61">
        <f t="shared" si="3"/>
        <v>14211006</v>
      </c>
      <c r="J42" s="61">
        <f t="shared" si="3"/>
        <v>101614827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101614827</v>
      </c>
      <c r="X42" s="61">
        <f t="shared" si="3"/>
        <v>82832655</v>
      </c>
      <c r="Y42" s="61">
        <f t="shared" si="3"/>
        <v>18782172</v>
      </c>
      <c r="Z42" s="62">
        <f>+IF(X42&lt;&gt;0,+(Y42/X42)*100,0)</f>
        <v>22.67484001327737</v>
      </c>
      <c r="AA42" s="59">
        <f>SUM(AA38:AA41)</f>
        <v>-10798929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32513698</v>
      </c>
      <c r="D44" s="67">
        <f>+D42-D43</f>
        <v>0</v>
      </c>
      <c r="E44" s="68">
        <f t="shared" si="4"/>
        <v>-10798929</v>
      </c>
      <c r="F44" s="69">
        <f t="shared" si="4"/>
        <v>-10798929</v>
      </c>
      <c r="G44" s="69">
        <f t="shared" si="4"/>
        <v>115405333</v>
      </c>
      <c r="H44" s="69">
        <f t="shared" si="4"/>
        <v>-28001512</v>
      </c>
      <c r="I44" s="69">
        <f t="shared" si="4"/>
        <v>14211006</v>
      </c>
      <c r="J44" s="69">
        <f t="shared" si="4"/>
        <v>101614827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101614827</v>
      </c>
      <c r="X44" s="69">
        <f t="shared" si="4"/>
        <v>82832655</v>
      </c>
      <c r="Y44" s="69">
        <f t="shared" si="4"/>
        <v>18782172</v>
      </c>
      <c r="Z44" s="70">
        <f>+IF(X44&lt;&gt;0,+(Y44/X44)*100,0)</f>
        <v>22.67484001327737</v>
      </c>
      <c r="AA44" s="67">
        <f>+AA42-AA43</f>
        <v>-10798929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32513698</v>
      </c>
      <c r="D46" s="59">
        <f>SUM(D44:D45)</f>
        <v>0</v>
      </c>
      <c r="E46" s="60">
        <f t="shared" si="5"/>
        <v>-10798929</v>
      </c>
      <c r="F46" s="61">
        <f t="shared" si="5"/>
        <v>-10798929</v>
      </c>
      <c r="G46" s="61">
        <f t="shared" si="5"/>
        <v>115405333</v>
      </c>
      <c r="H46" s="61">
        <f t="shared" si="5"/>
        <v>-28001512</v>
      </c>
      <c r="I46" s="61">
        <f t="shared" si="5"/>
        <v>14211006</v>
      </c>
      <c r="J46" s="61">
        <f t="shared" si="5"/>
        <v>101614827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101614827</v>
      </c>
      <c r="X46" s="61">
        <f t="shared" si="5"/>
        <v>82832655</v>
      </c>
      <c r="Y46" s="61">
        <f t="shared" si="5"/>
        <v>18782172</v>
      </c>
      <c r="Z46" s="62">
        <f>+IF(X46&lt;&gt;0,+(Y46/X46)*100,0)</f>
        <v>22.67484001327737</v>
      </c>
      <c r="AA46" s="59">
        <f>SUM(AA44:AA45)</f>
        <v>-10798929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32513698</v>
      </c>
      <c r="D48" s="75">
        <f>SUM(D46:D47)</f>
        <v>0</v>
      </c>
      <c r="E48" s="76">
        <f t="shared" si="6"/>
        <v>-10798929</v>
      </c>
      <c r="F48" s="77">
        <f t="shared" si="6"/>
        <v>-10798929</v>
      </c>
      <c r="G48" s="77">
        <f t="shared" si="6"/>
        <v>115405333</v>
      </c>
      <c r="H48" s="78">
        <f t="shared" si="6"/>
        <v>-28001512</v>
      </c>
      <c r="I48" s="78">
        <f t="shared" si="6"/>
        <v>14211006</v>
      </c>
      <c r="J48" s="78">
        <f t="shared" si="6"/>
        <v>101614827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101614827</v>
      </c>
      <c r="X48" s="78">
        <f t="shared" si="6"/>
        <v>82832655</v>
      </c>
      <c r="Y48" s="78">
        <f t="shared" si="6"/>
        <v>18782172</v>
      </c>
      <c r="Z48" s="79">
        <f>+IF(X48&lt;&gt;0,+(Y48/X48)*100,0)</f>
        <v>22.67484001327737</v>
      </c>
      <c r="AA48" s="80">
        <f>SUM(AA46:AA47)</f>
        <v>-10798929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113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16036635</v>
      </c>
      <c r="D5" s="6">
        <v>0</v>
      </c>
      <c r="E5" s="7">
        <v>16686303</v>
      </c>
      <c r="F5" s="8">
        <v>16686303</v>
      </c>
      <c r="G5" s="8">
        <v>34553497</v>
      </c>
      <c r="H5" s="8">
        <v>-17546906</v>
      </c>
      <c r="I5" s="8">
        <v>0</v>
      </c>
      <c r="J5" s="8">
        <v>17006591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17006591</v>
      </c>
      <c r="X5" s="8">
        <v>4171575</v>
      </c>
      <c r="Y5" s="8">
        <v>12835016</v>
      </c>
      <c r="Z5" s="2">
        <v>307.68</v>
      </c>
      <c r="AA5" s="6">
        <v>16686303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2203757</v>
      </c>
      <c r="D7" s="6">
        <v>0</v>
      </c>
      <c r="E7" s="7">
        <v>1799835</v>
      </c>
      <c r="F7" s="8">
        <v>1799835</v>
      </c>
      <c r="G7" s="8">
        <v>259507</v>
      </c>
      <c r="H7" s="8">
        <v>53086</v>
      </c>
      <c r="I7" s="8">
        <v>0</v>
      </c>
      <c r="J7" s="8">
        <v>312593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312593</v>
      </c>
      <c r="X7" s="8">
        <v>449958</v>
      </c>
      <c r="Y7" s="8">
        <v>-137365</v>
      </c>
      <c r="Z7" s="2">
        <v>-30.53</v>
      </c>
      <c r="AA7" s="6">
        <v>1799835</v>
      </c>
    </row>
    <row r="8" spans="1:27" ht="12.75">
      <c r="A8" s="29" t="s">
        <v>35</v>
      </c>
      <c r="B8" s="28"/>
      <c r="C8" s="6">
        <v>11619142</v>
      </c>
      <c r="D8" s="6">
        <v>0</v>
      </c>
      <c r="E8" s="7">
        <v>9907435</v>
      </c>
      <c r="F8" s="8">
        <v>9907435</v>
      </c>
      <c r="G8" s="8">
        <v>1286741</v>
      </c>
      <c r="H8" s="8">
        <v>1019239</v>
      </c>
      <c r="I8" s="8">
        <v>0</v>
      </c>
      <c r="J8" s="8">
        <v>2305980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2305980</v>
      </c>
      <c r="X8" s="8">
        <v>2476860</v>
      </c>
      <c r="Y8" s="8">
        <v>-170880</v>
      </c>
      <c r="Z8" s="2">
        <v>-6.9</v>
      </c>
      <c r="AA8" s="6">
        <v>9907435</v>
      </c>
    </row>
    <row r="9" spans="1:27" ht="12.75">
      <c r="A9" s="29" t="s">
        <v>36</v>
      </c>
      <c r="B9" s="28"/>
      <c r="C9" s="6">
        <v>8040912</v>
      </c>
      <c r="D9" s="6">
        <v>0</v>
      </c>
      <c r="E9" s="7">
        <v>7950000</v>
      </c>
      <c r="F9" s="8">
        <v>7950000</v>
      </c>
      <c r="G9" s="8">
        <v>720962</v>
      </c>
      <c r="H9" s="8">
        <v>711243</v>
      </c>
      <c r="I9" s="8">
        <v>0</v>
      </c>
      <c r="J9" s="8">
        <v>1432205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1432205</v>
      </c>
      <c r="X9" s="8">
        <v>1987500</v>
      </c>
      <c r="Y9" s="8">
        <v>-555295</v>
      </c>
      <c r="Z9" s="2">
        <v>-27.94</v>
      </c>
      <c r="AA9" s="6">
        <v>7950000</v>
      </c>
    </row>
    <row r="10" spans="1:27" ht="12.75">
      <c r="A10" s="29" t="s">
        <v>37</v>
      </c>
      <c r="B10" s="28"/>
      <c r="C10" s="6">
        <v>3904675</v>
      </c>
      <c r="D10" s="6">
        <v>0</v>
      </c>
      <c r="E10" s="7">
        <v>4111029</v>
      </c>
      <c r="F10" s="30">
        <v>4111029</v>
      </c>
      <c r="G10" s="30">
        <v>379540</v>
      </c>
      <c r="H10" s="30">
        <v>339218</v>
      </c>
      <c r="I10" s="30">
        <v>0</v>
      </c>
      <c r="J10" s="30">
        <v>718758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718758</v>
      </c>
      <c r="X10" s="30">
        <v>1027758</v>
      </c>
      <c r="Y10" s="30">
        <v>-309000</v>
      </c>
      <c r="Z10" s="31">
        <v>-30.07</v>
      </c>
      <c r="AA10" s="32">
        <v>4111029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408301</v>
      </c>
      <c r="D12" s="6">
        <v>0</v>
      </c>
      <c r="E12" s="7">
        <v>341872</v>
      </c>
      <c r="F12" s="8">
        <v>341872</v>
      </c>
      <c r="G12" s="8">
        <v>24944</v>
      </c>
      <c r="H12" s="8">
        <v>35926</v>
      </c>
      <c r="I12" s="8">
        <v>0</v>
      </c>
      <c r="J12" s="8">
        <v>60870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60870</v>
      </c>
      <c r="X12" s="8">
        <v>85467</v>
      </c>
      <c r="Y12" s="8">
        <v>-24597</v>
      </c>
      <c r="Z12" s="2">
        <v>-28.78</v>
      </c>
      <c r="AA12" s="6">
        <v>341872</v>
      </c>
    </row>
    <row r="13" spans="1:27" ht="12.75">
      <c r="A13" s="27" t="s">
        <v>40</v>
      </c>
      <c r="B13" s="33"/>
      <c r="C13" s="6">
        <v>204641</v>
      </c>
      <c r="D13" s="6">
        <v>0</v>
      </c>
      <c r="E13" s="7">
        <v>32011</v>
      </c>
      <c r="F13" s="8">
        <v>32011</v>
      </c>
      <c r="G13" s="8">
        <v>1365</v>
      </c>
      <c r="H13" s="8">
        <v>11495</v>
      </c>
      <c r="I13" s="8">
        <v>0</v>
      </c>
      <c r="J13" s="8">
        <v>12860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12860</v>
      </c>
      <c r="X13" s="8">
        <v>8004</v>
      </c>
      <c r="Y13" s="8">
        <v>4856</v>
      </c>
      <c r="Z13" s="2">
        <v>60.67</v>
      </c>
      <c r="AA13" s="6">
        <v>32011</v>
      </c>
    </row>
    <row r="14" spans="1:27" ht="12.75">
      <c r="A14" s="27" t="s">
        <v>41</v>
      </c>
      <c r="B14" s="33"/>
      <c r="C14" s="6">
        <v>7442747</v>
      </c>
      <c r="D14" s="6">
        <v>0</v>
      </c>
      <c r="E14" s="7">
        <v>7474811</v>
      </c>
      <c r="F14" s="8">
        <v>7474811</v>
      </c>
      <c r="G14" s="8">
        <v>713215</v>
      </c>
      <c r="H14" s="8">
        <v>692455</v>
      </c>
      <c r="I14" s="8">
        <v>0</v>
      </c>
      <c r="J14" s="8">
        <v>1405670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1405670</v>
      </c>
      <c r="X14" s="8">
        <v>1868703</v>
      </c>
      <c r="Y14" s="8">
        <v>-463033</v>
      </c>
      <c r="Z14" s="2">
        <v>-24.78</v>
      </c>
      <c r="AA14" s="6">
        <v>7474811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1579446</v>
      </c>
      <c r="D16" s="6">
        <v>0</v>
      </c>
      <c r="E16" s="7">
        <v>2800000</v>
      </c>
      <c r="F16" s="8">
        <v>2800000</v>
      </c>
      <c r="G16" s="8">
        <v>123000</v>
      </c>
      <c r="H16" s="8">
        <v>124950</v>
      </c>
      <c r="I16" s="8">
        <v>0</v>
      </c>
      <c r="J16" s="8">
        <v>247950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247950</v>
      </c>
      <c r="X16" s="8">
        <v>699999</v>
      </c>
      <c r="Y16" s="8">
        <v>-452049</v>
      </c>
      <c r="Z16" s="2">
        <v>-64.58</v>
      </c>
      <c r="AA16" s="6">
        <v>2800000</v>
      </c>
    </row>
    <row r="17" spans="1:27" ht="12.75">
      <c r="A17" s="27" t="s">
        <v>44</v>
      </c>
      <c r="B17" s="33"/>
      <c r="C17" s="6">
        <v>30149</v>
      </c>
      <c r="D17" s="6">
        <v>0</v>
      </c>
      <c r="E17" s="7">
        <v>29994</v>
      </c>
      <c r="F17" s="8">
        <v>29994</v>
      </c>
      <c r="G17" s="8">
        <v>2341</v>
      </c>
      <c r="H17" s="8">
        <v>2745</v>
      </c>
      <c r="I17" s="8">
        <v>0</v>
      </c>
      <c r="J17" s="8">
        <v>5086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5086</v>
      </c>
      <c r="X17" s="8">
        <v>7500</v>
      </c>
      <c r="Y17" s="8">
        <v>-2414</v>
      </c>
      <c r="Z17" s="2">
        <v>-32.19</v>
      </c>
      <c r="AA17" s="6">
        <v>29994</v>
      </c>
    </row>
    <row r="18" spans="1:27" ht="12.75">
      <c r="A18" s="29" t="s">
        <v>45</v>
      </c>
      <c r="B18" s="28"/>
      <c r="C18" s="6">
        <v>1826199</v>
      </c>
      <c r="D18" s="6">
        <v>0</v>
      </c>
      <c r="E18" s="7">
        <v>3436403</v>
      </c>
      <c r="F18" s="8">
        <v>3436403</v>
      </c>
      <c r="G18" s="8">
        <v>299326</v>
      </c>
      <c r="H18" s="8">
        <v>460963</v>
      </c>
      <c r="I18" s="8">
        <v>0</v>
      </c>
      <c r="J18" s="8">
        <v>760289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760289</v>
      </c>
      <c r="X18" s="8">
        <v>859101</v>
      </c>
      <c r="Y18" s="8">
        <v>-98812</v>
      </c>
      <c r="Z18" s="2">
        <v>-11.5</v>
      </c>
      <c r="AA18" s="6">
        <v>3436403</v>
      </c>
    </row>
    <row r="19" spans="1:27" ht="12.75">
      <c r="A19" s="27" t="s">
        <v>46</v>
      </c>
      <c r="B19" s="33"/>
      <c r="C19" s="6">
        <v>45206523</v>
      </c>
      <c r="D19" s="6">
        <v>0</v>
      </c>
      <c r="E19" s="7">
        <v>45214626</v>
      </c>
      <c r="F19" s="8">
        <v>45214626</v>
      </c>
      <c r="G19" s="8">
        <v>16573018</v>
      </c>
      <c r="H19" s="8">
        <v>250000</v>
      </c>
      <c r="I19" s="8">
        <v>0</v>
      </c>
      <c r="J19" s="8">
        <v>16823018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16823018</v>
      </c>
      <c r="X19" s="8">
        <v>11303658</v>
      </c>
      <c r="Y19" s="8">
        <v>5519360</v>
      </c>
      <c r="Z19" s="2">
        <v>48.83</v>
      </c>
      <c r="AA19" s="6">
        <v>45214626</v>
      </c>
    </row>
    <row r="20" spans="1:27" ht="12.75">
      <c r="A20" s="27" t="s">
        <v>47</v>
      </c>
      <c r="B20" s="33"/>
      <c r="C20" s="6">
        <v>2442028</v>
      </c>
      <c r="D20" s="6">
        <v>0</v>
      </c>
      <c r="E20" s="7">
        <v>22070669</v>
      </c>
      <c r="F20" s="30">
        <v>22070669</v>
      </c>
      <c r="G20" s="30">
        <v>43460</v>
      </c>
      <c r="H20" s="30">
        <v>30809</v>
      </c>
      <c r="I20" s="30">
        <v>0</v>
      </c>
      <c r="J20" s="30">
        <v>74269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74269</v>
      </c>
      <c r="X20" s="30">
        <v>5517666</v>
      </c>
      <c r="Y20" s="30">
        <v>-5443397</v>
      </c>
      <c r="Z20" s="31">
        <v>-98.65</v>
      </c>
      <c r="AA20" s="32">
        <v>22070669</v>
      </c>
    </row>
    <row r="21" spans="1:27" ht="12.75">
      <c r="A21" s="27" t="s">
        <v>48</v>
      </c>
      <c r="B21" s="33"/>
      <c r="C21" s="6">
        <v>113484</v>
      </c>
      <c r="D21" s="6">
        <v>0</v>
      </c>
      <c r="E21" s="7">
        <v>0</v>
      </c>
      <c r="F21" s="8">
        <v>0</v>
      </c>
      <c r="G21" s="8">
        <v>0</v>
      </c>
      <c r="H21" s="8">
        <v>63158</v>
      </c>
      <c r="I21" s="34">
        <v>0</v>
      </c>
      <c r="J21" s="8">
        <v>63158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63158</v>
      </c>
      <c r="X21" s="8"/>
      <c r="Y21" s="8">
        <v>63158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101058639</v>
      </c>
      <c r="D22" s="37">
        <f>SUM(D5:D21)</f>
        <v>0</v>
      </c>
      <c r="E22" s="38">
        <f t="shared" si="0"/>
        <v>121854988</v>
      </c>
      <c r="F22" s="39">
        <f t="shared" si="0"/>
        <v>121854988</v>
      </c>
      <c r="G22" s="39">
        <f t="shared" si="0"/>
        <v>54980916</v>
      </c>
      <c r="H22" s="39">
        <f t="shared" si="0"/>
        <v>-13751619</v>
      </c>
      <c r="I22" s="39">
        <f t="shared" si="0"/>
        <v>0</v>
      </c>
      <c r="J22" s="39">
        <f t="shared" si="0"/>
        <v>41229297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41229297</v>
      </c>
      <c r="X22" s="39">
        <f t="shared" si="0"/>
        <v>30463749</v>
      </c>
      <c r="Y22" s="39">
        <f t="shared" si="0"/>
        <v>10765548</v>
      </c>
      <c r="Z22" s="40">
        <f>+IF(X22&lt;&gt;0,+(Y22/X22)*100,0)</f>
        <v>35.33888097620552</v>
      </c>
      <c r="AA22" s="37">
        <f>SUM(AA5:AA21)</f>
        <v>121854988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40198257</v>
      </c>
      <c r="D25" s="6">
        <v>0</v>
      </c>
      <c r="E25" s="7">
        <v>46779679</v>
      </c>
      <c r="F25" s="8">
        <v>46779679</v>
      </c>
      <c r="G25" s="8">
        <v>3280400</v>
      </c>
      <c r="H25" s="8">
        <v>3460523</v>
      </c>
      <c r="I25" s="8">
        <v>0</v>
      </c>
      <c r="J25" s="8">
        <v>6740923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6740923</v>
      </c>
      <c r="X25" s="8">
        <v>11694921</v>
      </c>
      <c r="Y25" s="8">
        <v>-4953998</v>
      </c>
      <c r="Z25" s="2">
        <v>-42.36</v>
      </c>
      <c r="AA25" s="6">
        <v>46779679</v>
      </c>
    </row>
    <row r="26" spans="1:27" ht="12.75">
      <c r="A26" s="29" t="s">
        <v>52</v>
      </c>
      <c r="B26" s="28"/>
      <c r="C26" s="6">
        <v>3000433</v>
      </c>
      <c r="D26" s="6">
        <v>0</v>
      </c>
      <c r="E26" s="7">
        <v>3270026</v>
      </c>
      <c r="F26" s="8">
        <v>3270026</v>
      </c>
      <c r="G26" s="8">
        <v>236991</v>
      </c>
      <c r="H26" s="8">
        <v>93588</v>
      </c>
      <c r="I26" s="8">
        <v>0</v>
      </c>
      <c r="J26" s="8">
        <v>330579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330579</v>
      </c>
      <c r="X26" s="8">
        <v>817506</v>
      </c>
      <c r="Y26" s="8">
        <v>-486927</v>
      </c>
      <c r="Z26" s="2">
        <v>-59.56</v>
      </c>
      <c r="AA26" s="6">
        <v>3270026</v>
      </c>
    </row>
    <row r="27" spans="1:27" ht="12.75">
      <c r="A27" s="29" t="s">
        <v>53</v>
      </c>
      <c r="B27" s="28"/>
      <c r="C27" s="6">
        <v>19741416</v>
      </c>
      <c r="D27" s="6">
        <v>0</v>
      </c>
      <c r="E27" s="7">
        <v>23475727</v>
      </c>
      <c r="F27" s="8">
        <v>23475727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5868933</v>
      </c>
      <c r="Y27" s="8">
        <v>-5868933</v>
      </c>
      <c r="Z27" s="2">
        <v>-100</v>
      </c>
      <c r="AA27" s="6">
        <v>23475727</v>
      </c>
    </row>
    <row r="28" spans="1:27" ht="12.75">
      <c r="A28" s="29" t="s">
        <v>54</v>
      </c>
      <c r="B28" s="28"/>
      <c r="C28" s="6">
        <v>21857880</v>
      </c>
      <c r="D28" s="6">
        <v>0</v>
      </c>
      <c r="E28" s="7">
        <v>21095660</v>
      </c>
      <c r="F28" s="8">
        <v>21095660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5273916</v>
      </c>
      <c r="Y28" s="8">
        <v>-5273916</v>
      </c>
      <c r="Z28" s="2">
        <v>-100</v>
      </c>
      <c r="AA28" s="6">
        <v>21095660</v>
      </c>
    </row>
    <row r="29" spans="1:27" ht="12.75">
      <c r="A29" s="29" t="s">
        <v>55</v>
      </c>
      <c r="B29" s="28"/>
      <c r="C29" s="6">
        <v>995317</v>
      </c>
      <c r="D29" s="6">
        <v>0</v>
      </c>
      <c r="E29" s="7">
        <v>422243</v>
      </c>
      <c r="F29" s="8">
        <v>422243</v>
      </c>
      <c r="G29" s="8">
        <v>6620</v>
      </c>
      <c r="H29" s="8">
        <v>1687</v>
      </c>
      <c r="I29" s="8">
        <v>0</v>
      </c>
      <c r="J29" s="8">
        <v>8307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8307</v>
      </c>
      <c r="X29" s="8">
        <v>105561</v>
      </c>
      <c r="Y29" s="8">
        <v>-97254</v>
      </c>
      <c r="Z29" s="2">
        <v>-92.13</v>
      </c>
      <c r="AA29" s="6">
        <v>422243</v>
      </c>
    </row>
    <row r="30" spans="1:27" ht="12.75">
      <c r="A30" s="29" t="s">
        <v>56</v>
      </c>
      <c r="B30" s="28"/>
      <c r="C30" s="6">
        <v>3198959</v>
      </c>
      <c r="D30" s="6">
        <v>0</v>
      </c>
      <c r="E30" s="7">
        <v>3721931</v>
      </c>
      <c r="F30" s="8">
        <v>3721931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930483</v>
      </c>
      <c r="Y30" s="8">
        <v>-930483</v>
      </c>
      <c r="Z30" s="2">
        <v>-100</v>
      </c>
      <c r="AA30" s="6">
        <v>3721931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11231</v>
      </c>
      <c r="H31" s="8">
        <v>75421</v>
      </c>
      <c r="I31" s="8">
        <v>0</v>
      </c>
      <c r="J31" s="8">
        <v>86652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86652</v>
      </c>
      <c r="X31" s="8"/>
      <c r="Y31" s="8">
        <v>86652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3839159</v>
      </c>
      <c r="D32" s="6">
        <v>0</v>
      </c>
      <c r="E32" s="7">
        <v>3376303</v>
      </c>
      <c r="F32" s="8">
        <v>3376303</v>
      </c>
      <c r="G32" s="8">
        <v>29002</v>
      </c>
      <c r="H32" s="8">
        <v>185807</v>
      </c>
      <c r="I32" s="8">
        <v>0</v>
      </c>
      <c r="J32" s="8">
        <v>214809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214809</v>
      </c>
      <c r="X32" s="8">
        <v>844077</v>
      </c>
      <c r="Y32" s="8">
        <v>-629268</v>
      </c>
      <c r="Z32" s="2">
        <v>-74.55</v>
      </c>
      <c r="AA32" s="6">
        <v>3376303</v>
      </c>
    </row>
    <row r="33" spans="1:27" ht="12.75">
      <c r="A33" s="29" t="s">
        <v>59</v>
      </c>
      <c r="B33" s="28"/>
      <c r="C33" s="6">
        <v>15846078</v>
      </c>
      <c r="D33" s="6">
        <v>0</v>
      </c>
      <c r="E33" s="7">
        <v>18041770</v>
      </c>
      <c r="F33" s="8">
        <v>18041770</v>
      </c>
      <c r="G33" s="8">
        <v>7344859</v>
      </c>
      <c r="H33" s="8">
        <v>-2889691</v>
      </c>
      <c r="I33" s="8">
        <v>0</v>
      </c>
      <c r="J33" s="8">
        <v>4455168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4455168</v>
      </c>
      <c r="X33" s="8">
        <v>4510443</v>
      </c>
      <c r="Y33" s="8">
        <v>-55275</v>
      </c>
      <c r="Z33" s="2">
        <v>-1.23</v>
      </c>
      <c r="AA33" s="6">
        <v>18041770</v>
      </c>
    </row>
    <row r="34" spans="1:27" ht="12.75">
      <c r="A34" s="29" t="s">
        <v>60</v>
      </c>
      <c r="B34" s="28"/>
      <c r="C34" s="6">
        <v>18738743</v>
      </c>
      <c r="D34" s="6">
        <v>0</v>
      </c>
      <c r="E34" s="7">
        <v>22174402</v>
      </c>
      <c r="F34" s="8">
        <v>22174402</v>
      </c>
      <c r="G34" s="8">
        <v>348326</v>
      </c>
      <c r="H34" s="8">
        <v>479440</v>
      </c>
      <c r="I34" s="8">
        <v>0</v>
      </c>
      <c r="J34" s="8">
        <v>827766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827766</v>
      </c>
      <c r="X34" s="8">
        <v>5543601</v>
      </c>
      <c r="Y34" s="8">
        <v>-4715835</v>
      </c>
      <c r="Z34" s="2">
        <v>-85.07</v>
      </c>
      <c r="AA34" s="6">
        <v>22174402</v>
      </c>
    </row>
    <row r="35" spans="1:27" ht="12.75">
      <c r="A35" s="27" t="s">
        <v>61</v>
      </c>
      <c r="B35" s="33"/>
      <c r="C35" s="6">
        <v>358912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127775154</v>
      </c>
      <c r="D36" s="37">
        <f>SUM(D25:D35)</f>
        <v>0</v>
      </c>
      <c r="E36" s="38">
        <f t="shared" si="1"/>
        <v>142357741</v>
      </c>
      <c r="F36" s="39">
        <f t="shared" si="1"/>
        <v>142357741</v>
      </c>
      <c r="G36" s="39">
        <f t="shared" si="1"/>
        <v>11257429</v>
      </c>
      <c r="H36" s="39">
        <f t="shared" si="1"/>
        <v>1406775</v>
      </c>
      <c r="I36" s="39">
        <f t="shared" si="1"/>
        <v>0</v>
      </c>
      <c r="J36" s="39">
        <f t="shared" si="1"/>
        <v>12664204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12664204</v>
      </c>
      <c r="X36" s="39">
        <f t="shared" si="1"/>
        <v>35589441</v>
      </c>
      <c r="Y36" s="39">
        <f t="shared" si="1"/>
        <v>-22925237</v>
      </c>
      <c r="Z36" s="40">
        <f>+IF(X36&lt;&gt;0,+(Y36/X36)*100,0)</f>
        <v>-64.41583895627919</v>
      </c>
      <c r="AA36" s="37">
        <f>SUM(AA25:AA35)</f>
        <v>142357741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-26716515</v>
      </c>
      <c r="D38" s="50">
        <f>+D22-D36</f>
        <v>0</v>
      </c>
      <c r="E38" s="51">
        <f t="shared" si="2"/>
        <v>-20502753</v>
      </c>
      <c r="F38" s="52">
        <f t="shared" si="2"/>
        <v>-20502753</v>
      </c>
      <c r="G38" s="52">
        <f t="shared" si="2"/>
        <v>43723487</v>
      </c>
      <c r="H38" s="52">
        <f t="shared" si="2"/>
        <v>-15158394</v>
      </c>
      <c r="I38" s="52">
        <f t="shared" si="2"/>
        <v>0</v>
      </c>
      <c r="J38" s="52">
        <f t="shared" si="2"/>
        <v>28565093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28565093</v>
      </c>
      <c r="X38" s="52">
        <f>IF(F22=F36,0,X22-X36)</f>
        <v>-5125692</v>
      </c>
      <c r="Y38" s="52">
        <f t="shared" si="2"/>
        <v>33690785</v>
      </c>
      <c r="Z38" s="53">
        <f>+IF(X38&lt;&gt;0,+(Y38/X38)*100,0)</f>
        <v>-657.2924202234547</v>
      </c>
      <c r="AA38" s="50">
        <f>+AA22-AA36</f>
        <v>-20502753</v>
      </c>
    </row>
    <row r="39" spans="1:27" ht="12.75">
      <c r="A39" s="27" t="s">
        <v>64</v>
      </c>
      <c r="B39" s="33"/>
      <c r="C39" s="6">
        <v>22201208</v>
      </c>
      <c r="D39" s="6">
        <v>0</v>
      </c>
      <c r="E39" s="7">
        <v>18604300</v>
      </c>
      <c r="F39" s="8">
        <v>18604300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4651074</v>
      </c>
      <c r="Y39" s="8">
        <v>-4651074</v>
      </c>
      <c r="Z39" s="2">
        <v>-100</v>
      </c>
      <c r="AA39" s="6">
        <v>18604300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-4515307</v>
      </c>
      <c r="D42" s="59">
        <f>SUM(D38:D41)</f>
        <v>0</v>
      </c>
      <c r="E42" s="60">
        <f t="shared" si="3"/>
        <v>-1898453</v>
      </c>
      <c r="F42" s="61">
        <f t="shared" si="3"/>
        <v>-1898453</v>
      </c>
      <c r="G42" s="61">
        <f t="shared" si="3"/>
        <v>43723487</v>
      </c>
      <c r="H42" s="61">
        <f t="shared" si="3"/>
        <v>-15158394</v>
      </c>
      <c r="I42" s="61">
        <f t="shared" si="3"/>
        <v>0</v>
      </c>
      <c r="J42" s="61">
        <f t="shared" si="3"/>
        <v>28565093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28565093</v>
      </c>
      <c r="X42" s="61">
        <f t="shared" si="3"/>
        <v>-474618</v>
      </c>
      <c r="Y42" s="61">
        <f t="shared" si="3"/>
        <v>29039711</v>
      </c>
      <c r="Z42" s="62">
        <f>+IF(X42&lt;&gt;0,+(Y42/X42)*100,0)</f>
        <v>-6118.543965884142</v>
      </c>
      <c r="AA42" s="59">
        <f>SUM(AA38:AA41)</f>
        <v>-1898453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-4515307</v>
      </c>
      <c r="D44" s="67">
        <f>+D42-D43</f>
        <v>0</v>
      </c>
      <c r="E44" s="68">
        <f t="shared" si="4"/>
        <v>-1898453</v>
      </c>
      <c r="F44" s="69">
        <f t="shared" si="4"/>
        <v>-1898453</v>
      </c>
      <c r="G44" s="69">
        <f t="shared" si="4"/>
        <v>43723487</v>
      </c>
      <c r="H44" s="69">
        <f t="shared" si="4"/>
        <v>-15158394</v>
      </c>
      <c r="I44" s="69">
        <f t="shared" si="4"/>
        <v>0</v>
      </c>
      <c r="J44" s="69">
        <f t="shared" si="4"/>
        <v>28565093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28565093</v>
      </c>
      <c r="X44" s="69">
        <f t="shared" si="4"/>
        <v>-474618</v>
      </c>
      <c r="Y44" s="69">
        <f t="shared" si="4"/>
        <v>29039711</v>
      </c>
      <c r="Z44" s="70">
        <f>+IF(X44&lt;&gt;0,+(Y44/X44)*100,0)</f>
        <v>-6118.543965884142</v>
      </c>
      <c r="AA44" s="67">
        <f>+AA42-AA43</f>
        <v>-1898453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-4515307</v>
      </c>
      <c r="D46" s="59">
        <f>SUM(D44:D45)</f>
        <v>0</v>
      </c>
      <c r="E46" s="60">
        <f t="shared" si="5"/>
        <v>-1898453</v>
      </c>
      <c r="F46" s="61">
        <f t="shared" si="5"/>
        <v>-1898453</v>
      </c>
      <c r="G46" s="61">
        <f t="shared" si="5"/>
        <v>43723487</v>
      </c>
      <c r="H46" s="61">
        <f t="shared" si="5"/>
        <v>-15158394</v>
      </c>
      <c r="I46" s="61">
        <f t="shared" si="5"/>
        <v>0</v>
      </c>
      <c r="J46" s="61">
        <f t="shared" si="5"/>
        <v>28565093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28565093</v>
      </c>
      <c r="X46" s="61">
        <f t="shared" si="5"/>
        <v>-474618</v>
      </c>
      <c r="Y46" s="61">
        <f t="shared" si="5"/>
        <v>29039711</v>
      </c>
      <c r="Z46" s="62">
        <f>+IF(X46&lt;&gt;0,+(Y46/X46)*100,0)</f>
        <v>-6118.543965884142</v>
      </c>
      <c r="AA46" s="59">
        <f>SUM(AA44:AA45)</f>
        <v>-1898453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-4515307</v>
      </c>
      <c r="D48" s="75">
        <f>SUM(D46:D47)</f>
        <v>0</v>
      </c>
      <c r="E48" s="76">
        <f t="shared" si="6"/>
        <v>-1898453</v>
      </c>
      <c r="F48" s="77">
        <f t="shared" si="6"/>
        <v>-1898453</v>
      </c>
      <c r="G48" s="77">
        <f t="shared" si="6"/>
        <v>43723487</v>
      </c>
      <c r="H48" s="78">
        <f t="shared" si="6"/>
        <v>-15158394</v>
      </c>
      <c r="I48" s="78">
        <f t="shared" si="6"/>
        <v>0</v>
      </c>
      <c r="J48" s="78">
        <f t="shared" si="6"/>
        <v>28565093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28565093</v>
      </c>
      <c r="X48" s="78">
        <f t="shared" si="6"/>
        <v>-474618</v>
      </c>
      <c r="Y48" s="78">
        <f t="shared" si="6"/>
        <v>29039711</v>
      </c>
      <c r="Z48" s="79">
        <f>+IF(X48&lt;&gt;0,+(Y48/X48)*100,0)</f>
        <v>-6118.543965884142</v>
      </c>
      <c r="AA48" s="80">
        <f>SUM(AA46:AA47)</f>
        <v>-1898453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2016-11-18T10:55:53Z</dcterms:created>
  <dcterms:modified xsi:type="dcterms:W3CDTF">2016-11-18T10:55:53Z</dcterms:modified>
  <cp:category/>
  <cp:version/>
  <cp:contentType/>
  <cp:contentStatus/>
</cp:coreProperties>
</file>