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MAN" sheetId="1" r:id="rId1"/>
    <sheet name="FS161" sheetId="2" r:id="rId2"/>
    <sheet name="FS162" sheetId="3" r:id="rId3"/>
    <sheet name="FS163" sheetId="4" r:id="rId4"/>
    <sheet name="DC16" sheetId="5" r:id="rId5"/>
    <sheet name="FS181" sheetId="6" r:id="rId6"/>
    <sheet name="FS182" sheetId="7" r:id="rId7"/>
    <sheet name="FS183" sheetId="8" r:id="rId8"/>
    <sheet name="FS184" sheetId="9" r:id="rId9"/>
    <sheet name="FS185" sheetId="10" r:id="rId10"/>
    <sheet name="DC18" sheetId="11" r:id="rId11"/>
    <sheet name="FS191" sheetId="12" r:id="rId12"/>
    <sheet name="FS192" sheetId="13" r:id="rId13"/>
    <sheet name="FS193" sheetId="14" r:id="rId14"/>
    <sheet name="FS194" sheetId="15" r:id="rId15"/>
    <sheet name="FS195" sheetId="16" r:id="rId16"/>
    <sheet name="FS196" sheetId="17" r:id="rId17"/>
    <sheet name="DC19" sheetId="18" r:id="rId18"/>
    <sheet name="FS201" sheetId="19" r:id="rId19"/>
    <sheet name="FS203" sheetId="20" r:id="rId20"/>
    <sheet name="FS204" sheetId="21" r:id="rId21"/>
    <sheet name="FS205" sheetId="22" r:id="rId22"/>
    <sheet name="DC20" sheetId="23" r:id="rId23"/>
    <sheet name="Summary" sheetId="24" r:id="rId24"/>
  </sheets>
  <definedNames>
    <definedName name="_xlnm.Print_Area" localSheetId="4">'DC16'!$A$1:$AA$57</definedName>
    <definedName name="_xlnm.Print_Area" localSheetId="10">'DC18'!$A$1:$AA$57</definedName>
    <definedName name="_xlnm.Print_Area" localSheetId="17">'DC19'!$A$1:$AA$57</definedName>
    <definedName name="_xlnm.Print_Area" localSheetId="22">'DC20'!$A$1:$AA$57</definedName>
    <definedName name="_xlnm.Print_Area" localSheetId="1">'FS161'!$A$1:$AA$57</definedName>
    <definedName name="_xlnm.Print_Area" localSheetId="2">'FS162'!$A$1:$AA$57</definedName>
    <definedName name="_xlnm.Print_Area" localSheetId="3">'FS163'!$A$1:$AA$57</definedName>
    <definedName name="_xlnm.Print_Area" localSheetId="5">'FS181'!$A$1:$AA$57</definedName>
    <definedName name="_xlnm.Print_Area" localSheetId="6">'FS182'!$A$1:$AA$57</definedName>
    <definedName name="_xlnm.Print_Area" localSheetId="7">'FS183'!$A$1:$AA$57</definedName>
    <definedName name="_xlnm.Print_Area" localSheetId="8">'FS184'!$A$1:$AA$57</definedName>
    <definedName name="_xlnm.Print_Area" localSheetId="9">'FS185'!$A$1:$AA$57</definedName>
    <definedName name="_xlnm.Print_Area" localSheetId="11">'FS191'!$A$1:$AA$57</definedName>
    <definedName name="_xlnm.Print_Area" localSheetId="12">'FS192'!$A$1:$AA$57</definedName>
    <definedName name="_xlnm.Print_Area" localSheetId="13">'FS193'!$A$1:$AA$57</definedName>
    <definedName name="_xlnm.Print_Area" localSheetId="14">'FS194'!$A$1:$AA$57</definedName>
    <definedName name="_xlnm.Print_Area" localSheetId="15">'FS195'!$A$1:$AA$57</definedName>
    <definedName name="_xlnm.Print_Area" localSheetId="16">'FS196'!$A$1:$AA$57</definedName>
    <definedName name="_xlnm.Print_Area" localSheetId="18">'FS201'!$A$1:$AA$57</definedName>
    <definedName name="_xlnm.Print_Area" localSheetId="19">'FS203'!$A$1:$AA$57</definedName>
    <definedName name="_xlnm.Print_Area" localSheetId="20">'FS204'!$A$1:$AA$57</definedName>
    <definedName name="_xlnm.Print_Area" localSheetId="21">'FS205'!$A$1:$AA$57</definedName>
    <definedName name="_xlnm.Print_Area" localSheetId="0">'MAN'!$A$1:$AA$57</definedName>
    <definedName name="_xlnm.Print_Area" localSheetId="23">'Summary'!$A$1:$AA$57</definedName>
  </definedNames>
  <calcPr calcMode="manual" fullCalcOnLoad="1"/>
</workbook>
</file>

<file path=xl/sharedStrings.xml><?xml version="1.0" encoding="utf-8"?>
<sst xmlns="http://schemas.openxmlformats.org/spreadsheetml/2006/main" count="1824" uniqueCount="98">
  <si>
    <t>Free State: Mangaung(MAN) - Table C4 Quarterly Budget Statement - Financial Performance (rev and expend) ( All )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</si>
  <si>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</si>
  <si>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</si>
  <si>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</si>
  <si>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</si>
  <si>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</si>
  <si>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</si>
  <si>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</si>
  <si>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</si>
  <si>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</si>
  <si>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</si>
  <si>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</si>
  <si>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</si>
  <si>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</si>
  <si>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</si>
  <si>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</si>
  <si>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</si>
  <si>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</si>
  <si>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</si>
  <si>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</si>
  <si>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</si>
  <si>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</si>
  <si>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</si>
  <si>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</si>
  <si>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</si>
  <si>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</si>
  <si>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</si>
  <si>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</si>
  <si>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</si>
  <si>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</si>
  <si>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</si>
  <si>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</si>
  <si>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</si>
  <si>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</si>
  <si>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</si>
  <si>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</si>
  <si>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</si>
  <si>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</si>
  <si>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</si>
  <si>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</si>
  <si>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</si>
  <si>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</si>
  <si>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</si>
  <si>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</si>
  <si>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</si>
  <si>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</si>
  <si>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</si>
  <si>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</si>
  <si>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</si>
  <si>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</si>
  <si>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</si>
  <si>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</si>
  <si>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</si>
  <si>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</si>
  <si>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</si>
  <si>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</si>
  <si>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</si>
  <si>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</si>
  <si>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</si>
  <si>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Transfers and grants</t>
  </si>
  <si>
    <t>Other expenditure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</si>
  <si>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</si>
  <si>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</si>
  <si>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</si>
  <si>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</si>
  <si>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</si>
  <si>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</si>
  <si>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</si>
  <si>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</si>
  <si>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</si>
  <si>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</si>
  <si>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</si>
  <si>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</si>
  <si>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</si>
  <si>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Free State: Letsemeng(FS161) - Table C4 Quarterly Budget Statement - Financial Performance (rev and expend) ( All ) for 1st Quarter ended 30 September 2016 (Figures Finalised as at 2016/11/02)</t>
  </si>
  <si>
    <t>Free State: Kopanong(FS162) - Table C4 Quarterly Budget Statement - Financial Performance (rev and expend) ( All ) for 1st Quarter ended 30 September 2016 (Figures Finalised as at 2016/11/02)</t>
  </si>
  <si>
    <t>Free State: Mohokare(FS163) - Table C4 Quarterly Budget Statement - Financial Performance (rev and expend) ( All ) for 1st Quarter ended 30 September 2016 (Figures Finalised as at 2016/11/02)</t>
  </si>
  <si>
    <t>Free State: Xhariep(DC16) - Table C4 Quarterly Budget Statement - Financial Performance (rev and expend) ( All ) for 1st Quarter ended 30 September 2016 (Figures Finalised as at 2016/11/02)</t>
  </si>
  <si>
    <t>Free State: Masilonyana(FS181) - Table C4 Quarterly Budget Statement - Financial Performance (rev and expend) ( All ) for 1st Quarter ended 30 September 2016 (Figures Finalised as at 2016/11/02)</t>
  </si>
  <si>
    <t>Free State: Tokologo(FS182) - Table C4 Quarterly Budget Statement - Financial Performance (rev and expend) ( All ) for 1st Quarter ended 30 September 2016 (Figures Finalised as at 2016/11/02)</t>
  </si>
  <si>
    <t>Free State: Tswelopele(FS183) - Table C4 Quarterly Budget Statement - Financial Performance (rev and expend) ( All ) for 1st Quarter ended 30 September 2016 (Figures Finalised as at 2016/11/02)</t>
  </si>
  <si>
    <t>Free State: Matjhabeng(FS184) - Table C4 Quarterly Budget Statement - Financial Performance (rev and expend) ( All ) for 1st Quarter ended 30 September 2016 (Figures Finalised as at 2016/11/02)</t>
  </si>
  <si>
    <t>Free State: Nala(FS185) - Table C4 Quarterly Budget Statement - Financial Performance (rev and expend) ( All ) for 1st Quarter ended 30 September 2016 (Figures Finalised as at 2016/11/02)</t>
  </si>
  <si>
    <t>Free State: Lejweleputswa(DC18) - Table C4 Quarterly Budget Statement - Financial Performance (rev and expend) ( All ) for 1st Quarter ended 30 September 2016 (Figures Finalised as at 2016/11/02)</t>
  </si>
  <si>
    <t>Free State: Setsoto(FS191) - Table C4 Quarterly Budget Statement - Financial Performance (rev and expend) ( All ) for 1st Quarter ended 30 September 2016 (Figures Finalised as at 2016/11/02)</t>
  </si>
  <si>
    <t>Free State: Dihlabeng(FS192) - Table C4 Quarterly Budget Statement - Financial Performance (rev and expend) ( All ) for 1st Quarter ended 30 September 2016 (Figures Finalised as at 2016/11/02)</t>
  </si>
  <si>
    <t>Free State: Nketoana(FS193) - Table C4 Quarterly Budget Statement - Financial Performance (rev and expend) ( All ) for 1st Quarter ended 30 September 2016 (Figures Finalised as at 2016/11/02)</t>
  </si>
  <si>
    <t>Free State: Maluti-a-Phofung(FS194) - Table C4 Quarterly Budget Statement - Financial Performance (rev and expend) ( All ) for 1st Quarter ended 30 September 2016 (Figures Finalised as at 2016/11/02)</t>
  </si>
  <si>
    <t>Free State: Phumelela(FS195) - Table C4 Quarterly Budget Statement - Financial Performance (rev and expend) ( All ) for 1st Quarter ended 30 September 2016 (Figures Finalised as at 2016/11/02)</t>
  </si>
  <si>
    <t>Free State: Mantsopa(FS196) - Table C4 Quarterly Budget Statement - Financial Performance (rev and expend) ( All ) for 1st Quarter ended 30 September 2016 (Figures Finalised as at 2016/11/02)</t>
  </si>
  <si>
    <t>Free State: Thabo Mofutsanyana(DC19) - Table C4 Quarterly Budget Statement - Financial Performance (rev and expend) ( All ) for 1st Quarter ended 30 September 2016 (Figures Finalised as at 2016/11/02)</t>
  </si>
  <si>
    <t>Free State: Moqhaka(FS201) - Table C4 Quarterly Budget Statement - Financial Performance (rev and expend) ( All ) for 1st Quarter ended 30 September 2016 (Figures Finalised as at 2016/11/02)</t>
  </si>
  <si>
    <t>Free State: Ngwathe(FS203) - Table C4 Quarterly Budget Statement - Financial Performance (rev and expend) ( All ) for 1st Quarter ended 30 September 2016 (Figures Finalised as at 2016/11/02)</t>
  </si>
  <si>
    <t>Free State: Metsimaholo(FS204) - Table C4 Quarterly Budget Statement - Financial Performance (rev and expend) ( All ) for 1st Quarter ended 30 September 2016 (Figures Finalised as at 2016/11/02)</t>
  </si>
  <si>
    <t>Free State: Mafube(FS205) - Table C4 Quarterly Budget Statement - Financial Performance (rev and expend) ( All ) for 1st Quarter ended 30 September 2016 (Figures Finalised as at 2016/11/02)</t>
  </si>
  <si>
    <t>Free State: Fezile Dabi(DC20) - Table C4 Quarterly Budget Statement - Financial Performance (rev and expend) ( All ) for 1st Quarter ended 30 September 2016 (Figures Finalised as at 2016/11/02)</t>
  </si>
  <si>
    <t>Summary - Table C4 Quarterly Budget Statement - Financial Performance (rev and expend) ( All ) for 1st Quarter ended 30 September 2016 (Figures Finalised as at 2016/11/02)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</si>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</sst>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,;\(#,###,\)"/>
    <numFmt numFmtId="171" formatCode="_ * #,##0.00_ ;_ * \(#,##0.00\)_ ;_ * &quot;-&quot;??_ ;_ @_ "/>
    <numFmt numFmtId="172" formatCode="_(* #,##0,_);_(* \(#,##0,\);_(* &quot;–&quot;?_);_(@_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171" fontId="23" fillId="0" borderId="11" xfId="0" applyNumberFormat="1" applyFont="1" applyFill="1" applyBorder="1" applyAlignment="1" applyProtection="1">
      <alignment/>
      <protection/>
    </xf>
    <xf numFmtId="0" fontId="25" fillId="0" borderId="12" xfId="0" applyFont="1" applyBorder="1" applyAlignment="1" applyProtection="1">
      <alignment horizontal="right"/>
      <protection/>
    </xf>
    <xf numFmtId="0" fontId="23" fillId="0" borderId="0" xfId="0" applyFont="1" applyAlignment="1">
      <alignment/>
    </xf>
    <xf numFmtId="0" fontId="25" fillId="0" borderId="0" xfId="0" applyFont="1" applyBorder="1" applyAlignment="1" applyProtection="1">
      <alignment horizontal="right"/>
      <protection/>
    </xf>
    <xf numFmtId="173" fontId="23" fillId="0" borderId="13" xfId="0" applyNumberFormat="1" applyFont="1" applyFill="1" applyBorder="1" applyAlignment="1" applyProtection="1">
      <alignment/>
      <protection/>
    </xf>
    <xf numFmtId="173" fontId="23" fillId="0" borderId="14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horizontal="left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2" fillId="0" borderId="12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center"/>
      <protection/>
    </xf>
    <xf numFmtId="173" fontId="21" fillId="0" borderId="27" xfId="0" applyNumberFormat="1" applyFont="1" applyBorder="1" applyAlignment="1" applyProtection="1">
      <alignment horizontal="center"/>
      <protection/>
    </xf>
    <xf numFmtId="173" fontId="21" fillId="0" borderId="16" xfId="0" applyNumberFormat="1" applyFont="1" applyBorder="1" applyAlignment="1" applyProtection="1">
      <alignment horizontal="center"/>
      <protection/>
    </xf>
    <xf numFmtId="173" fontId="21" fillId="0" borderId="10" xfId="0" applyNumberFormat="1" applyFont="1" applyBorder="1" applyAlignment="1" applyProtection="1">
      <alignment horizontal="center"/>
      <protection/>
    </xf>
    <xf numFmtId="171" fontId="21" fillId="0" borderId="10" xfId="0" applyNumberFormat="1" applyFont="1" applyBorder="1" applyAlignment="1" applyProtection="1">
      <alignment horizontal="center"/>
      <protection/>
    </xf>
    <xf numFmtId="0" fontId="23" fillId="0" borderId="12" xfId="0" applyNumberFormat="1" applyFont="1" applyBorder="1" applyAlignment="1" applyProtection="1">
      <alignment horizontal="left" indent="1"/>
      <protection/>
    </xf>
    <xf numFmtId="0" fontId="23" fillId="0" borderId="11" xfId="0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horizontal="left" indent="1"/>
      <protection/>
    </xf>
    <xf numFmtId="173" fontId="23" fillId="0" borderId="11" xfId="0" applyNumberFormat="1" applyFont="1" applyBorder="1" applyAlignment="1" applyProtection="1">
      <alignment/>
      <protection/>
    </xf>
    <xf numFmtId="171" fontId="23" fillId="0" borderId="11" xfId="0" applyNumberFormat="1" applyFont="1" applyBorder="1" applyAlignment="1" applyProtection="1">
      <alignment/>
      <protection/>
    </xf>
    <xf numFmtId="173" fontId="23" fillId="0" borderId="13" xfId="0" applyNumberFormat="1" applyFont="1" applyBorder="1" applyAlignment="1" applyProtection="1">
      <alignment/>
      <protection/>
    </xf>
    <xf numFmtId="0" fontId="23" fillId="0" borderId="11" xfId="0" applyFont="1" applyBorder="1" applyAlignment="1" applyProtection="1">
      <alignment horizontal="center"/>
      <protection/>
    </xf>
    <xf numFmtId="173" fontId="23" fillId="0" borderId="28" xfId="0" applyNumberFormat="1" applyFont="1" applyFill="1" applyBorder="1" applyAlignment="1" applyProtection="1">
      <alignment/>
      <protection/>
    </xf>
    <xf numFmtId="0" fontId="21" fillId="0" borderId="2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3" fontId="21" fillId="0" borderId="31" xfId="0" applyNumberFormat="1" applyFont="1" applyBorder="1" applyAlignment="1" applyProtection="1">
      <alignment vertical="top"/>
      <protection/>
    </xf>
    <xf numFmtId="173" fontId="21" fillId="0" borderId="32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171" fontId="21" fillId="0" borderId="30" xfId="0" applyNumberFormat="1" applyFont="1" applyBorder="1" applyAlignment="1" applyProtection="1">
      <alignment vertical="top"/>
      <protection/>
    </xf>
    <xf numFmtId="0" fontId="23" fillId="0" borderId="12" xfId="0" applyNumberFormat="1" applyFont="1" applyBorder="1" applyAlignment="1" applyProtection="1">
      <alignment/>
      <protection/>
    </xf>
    <xf numFmtId="173" fontId="23" fillId="0" borderId="14" xfId="0" applyNumberFormat="1" applyFont="1" applyBorder="1" applyAlignment="1" applyProtection="1">
      <alignment/>
      <protection/>
    </xf>
    <xf numFmtId="0" fontId="24" fillId="0" borderId="11" xfId="0" applyFont="1" applyBorder="1" applyAlignment="1" applyProtection="1">
      <alignment horizontal="center"/>
      <protection/>
    </xf>
    <xf numFmtId="0" fontId="21" fillId="0" borderId="29" xfId="0" applyNumberFormat="1" applyFont="1" applyBorder="1" applyAlignment="1" applyProtection="1">
      <alignment vertical="top"/>
      <protection/>
    </xf>
    <xf numFmtId="173" fontId="21" fillId="0" borderId="33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173" fontId="21" fillId="0" borderId="35" xfId="0" applyNumberFormat="1" applyFont="1" applyBorder="1" applyAlignment="1" applyProtection="1">
      <alignment/>
      <protection/>
    </xf>
    <xf numFmtId="171" fontId="21" fillId="0" borderId="35" xfId="0" applyNumberFormat="1" applyFont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/>
      <protection/>
    </xf>
    <xf numFmtId="173" fontId="21" fillId="0" borderId="13" xfId="0" applyNumberFormat="1" applyFont="1" applyBorder="1" applyAlignment="1" applyProtection="1">
      <alignment/>
      <protection/>
    </xf>
    <xf numFmtId="173" fontId="21" fillId="0" borderId="14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1" fontId="21" fillId="0" borderId="11" xfId="0" applyNumberFormat="1" applyFont="1" applyBorder="1" applyAlignment="1" applyProtection="1">
      <alignment/>
      <protection/>
    </xf>
    <xf numFmtId="173" fontId="23" fillId="0" borderId="13" xfId="42" applyNumberFormat="1" applyFont="1" applyFill="1" applyBorder="1" applyAlignment="1" applyProtection="1">
      <alignment/>
      <protection/>
    </xf>
    <xf numFmtId="173" fontId="21" fillId="0" borderId="11" xfId="42" applyNumberFormat="1" applyFont="1" applyFill="1" applyBorder="1" applyAlignment="1" applyProtection="1">
      <alignment/>
      <protection/>
    </xf>
    <xf numFmtId="171" fontId="21" fillId="0" borderId="11" xfId="42" applyNumberFormat="1" applyFont="1" applyFill="1" applyBorder="1" applyAlignment="1" applyProtection="1">
      <alignment/>
      <protection/>
    </xf>
    <xf numFmtId="173" fontId="21" fillId="0" borderId="13" xfId="42" applyNumberFormat="1" applyFont="1" applyFill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 horizontal="left" wrapText="1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173" fontId="21" fillId="0" borderId="35" xfId="0" applyNumberFormat="1" applyFont="1" applyFill="1" applyBorder="1" applyAlignment="1" applyProtection="1">
      <alignment vertical="top"/>
      <protection/>
    </xf>
    <xf numFmtId="171" fontId="21" fillId="0" borderId="35" xfId="0" applyNumberFormat="1" applyFont="1" applyFill="1" applyBorder="1" applyAlignment="1" applyProtection="1">
      <alignment vertical="top"/>
      <protection/>
    </xf>
    <xf numFmtId="173" fontId="23" fillId="0" borderId="14" xfId="42" applyNumberFormat="1" applyFont="1" applyFill="1" applyBorder="1" applyAlignment="1" applyProtection="1">
      <alignment/>
      <protection/>
    </xf>
    <xf numFmtId="173" fontId="23" fillId="0" borderId="11" xfId="42" applyNumberFormat="1" applyFont="1" applyFill="1" applyBorder="1" applyAlignment="1" applyProtection="1">
      <alignment/>
      <protection/>
    </xf>
    <xf numFmtId="171" fontId="23" fillId="0" borderId="11" xfId="42" applyNumberFormat="1" applyFont="1" applyFill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 wrapText="1"/>
      <protection/>
    </xf>
    <xf numFmtId="173" fontId="21" fillId="0" borderId="33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3" fontId="21" fillId="0" borderId="35" xfId="0" applyNumberFormat="1" applyFont="1" applyFill="1" applyBorder="1" applyAlignment="1" applyProtection="1">
      <alignment/>
      <protection/>
    </xf>
    <xf numFmtId="171" fontId="21" fillId="0" borderId="35" xfId="0" applyNumberFormat="1" applyFont="1" applyFill="1" applyBorder="1" applyAlignment="1" applyProtection="1">
      <alignment/>
      <protection/>
    </xf>
    <xf numFmtId="173" fontId="23" fillId="0" borderId="28" xfId="42" applyNumberFormat="1" applyFont="1" applyFill="1" applyBorder="1" applyAlignment="1" applyProtection="1">
      <alignment/>
      <protection/>
    </xf>
    <xf numFmtId="0" fontId="23" fillId="0" borderId="12" xfId="0" applyNumberFormat="1" applyFont="1" applyBorder="1" applyAlignment="1" applyProtection="1">
      <alignment horizontal="left" wrapText="1" indent="1"/>
      <protection/>
    </xf>
    <xf numFmtId="0" fontId="21" fillId="0" borderId="24" xfId="0" applyNumberFormat="1" applyFont="1" applyBorder="1" applyAlignment="1" applyProtection="1">
      <alignment/>
      <protection/>
    </xf>
    <xf numFmtId="0" fontId="23" fillId="0" borderId="25" xfId="0" applyFont="1" applyBorder="1" applyAlignment="1" applyProtection="1">
      <alignment horizontal="center"/>
      <protection/>
    </xf>
    <xf numFmtId="173" fontId="21" fillId="0" borderId="26" xfId="0" applyNumberFormat="1" applyFont="1" applyFill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173" fontId="21" fillId="0" borderId="25" xfId="0" applyNumberFormat="1" applyFont="1" applyFill="1" applyBorder="1" applyAlignment="1" applyProtection="1">
      <alignment/>
      <protection/>
    </xf>
    <xf numFmtId="173" fontId="21" fillId="0" borderId="25" xfId="0" applyNumberFormat="1" applyFont="1" applyBorder="1" applyAlignment="1" applyProtection="1">
      <alignment/>
      <protection/>
    </xf>
    <xf numFmtId="171" fontId="21" fillId="0" borderId="25" xfId="0" applyNumberFormat="1" applyFont="1" applyBorder="1" applyAlignment="1" applyProtection="1">
      <alignment/>
      <protection/>
    </xf>
    <xf numFmtId="173" fontId="21" fillId="0" borderId="26" xfId="0" applyNumberFormat="1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97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1009751519</v>
      </c>
      <c r="F5" s="8">
        <v>1009751519</v>
      </c>
      <c r="G5" s="8">
        <v>79666050</v>
      </c>
      <c r="H5" s="8">
        <v>121959505</v>
      </c>
      <c r="I5" s="8">
        <v>89896548</v>
      </c>
      <c r="J5" s="8">
        <v>291522103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291522103</v>
      </c>
      <c r="X5" s="8">
        <v>252437880</v>
      </c>
      <c r="Y5" s="8">
        <v>39084223</v>
      </c>
      <c r="Z5" s="2">
        <v>15.48</v>
      </c>
      <c r="AA5" s="6">
        <v>1009751519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2467426385</v>
      </c>
      <c r="F7" s="8">
        <v>2467426385</v>
      </c>
      <c r="G7" s="8">
        <v>254112240</v>
      </c>
      <c r="H7" s="8">
        <v>227105962</v>
      </c>
      <c r="I7" s="8">
        <v>232300839</v>
      </c>
      <c r="J7" s="8">
        <v>713519041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713519041</v>
      </c>
      <c r="X7" s="8">
        <v>618785736</v>
      </c>
      <c r="Y7" s="8">
        <v>94733305</v>
      </c>
      <c r="Z7" s="2">
        <v>15.31</v>
      </c>
      <c r="AA7" s="6">
        <v>2467426385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715698295</v>
      </c>
      <c r="F8" s="8">
        <v>715698295</v>
      </c>
      <c r="G8" s="8">
        <v>46664361</v>
      </c>
      <c r="H8" s="8">
        <v>54097432</v>
      </c>
      <c r="I8" s="8">
        <v>53401774</v>
      </c>
      <c r="J8" s="8">
        <v>154163567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154163567</v>
      </c>
      <c r="X8" s="8">
        <v>147327858</v>
      </c>
      <c r="Y8" s="8">
        <v>6835709</v>
      </c>
      <c r="Z8" s="2">
        <v>4.64</v>
      </c>
      <c r="AA8" s="6">
        <v>715698295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244712028</v>
      </c>
      <c r="F9" s="8">
        <v>244712028</v>
      </c>
      <c r="G9" s="8">
        <v>19739519</v>
      </c>
      <c r="H9" s="8">
        <v>20842894</v>
      </c>
      <c r="I9" s="8">
        <v>20659531</v>
      </c>
      <c r="J9" s="8">
        <v>61241944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61241944</v>
      </c>
      <c r="X9" s="8">
        <v>61178007</v>
      </c>
      <c r="Y9" s="8">
        <v>63937</v>
      </c>
      <c r="Z9" s="2">
        <v>0.1</v>
      </c>
      <c r="AA9" s="6">
        <v>244712028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100096536</v>
      </c>
      <c r="F10" s="30">
        <v>100096536</v>
      </c>
      <c r="G10" s="30">
        <v>7631532</v>
      </c>
      <c r="H10" s="30">
        <v>7581801</v>
      </c>
      <c r="I10" s="30">
        <v>8084290</v>
      </c>
      <c r="J10" s="30">
        <v>23297623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23297623</v>
      </c>
      <c r="X10" s="30">
        <v>25024134</v>
      </c>
      <c r="Y10" s="30">
        <v>-1726511</v>
      </c>
      <c r="Z10" s="31">
        <v>-6.9</v>
      </c>
      <c r="AA10" s="32">
        <v>100096536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24215</v>
      </c>
      <c r="H11" s="8">
        <v>27687</v>
      </c>
      <c r="I11" s="8">
        <v>54124</v>
      </c>
      <c r="J11" s="8">
        <v>106026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106026</v>
      </c>
      <c r="X11" s="8"/>
      <c r="Y11" s="8">
        <v>106026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34606658</v>
      </c>
      <c r="F12" s="8">
        <v>34606658</v>
      </c>
      <c r="G12" s="8">
        <v>1726351</v>
      </c>
      <c r="H12" s="8">
        <v>2201021</v>
      </c>
      <c r="I12" s="8">
        <v>2052620</v>
      </c>
      <c r="J12" s="8">
        <v>5979992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5979992</v>
      </c>
      <c r="X12" s="8">
        <v>8651664</v>
      </c>
      <c r="Y12" s="8">
        <v>-2671672</v>
      </c>
      <c r="Z12" s="2">
        <v>-30.88</v>
      </c>
      <c r="AA12" s="6">
        <v>34606658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66123600</v>
      </c>
      <c r="F13" s="8">
        <v>66123600</v>
      </c>
      <c r="G13" s="8">
        <v>2618937</v>
      </c>
      <c r="H13" s="8">
        <v>2266358</v>
      </c>
      <c r="I13" s="8">
        <v>2530130</v>
      </c>
      <c r="J13" s="8">
        <v>7415425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7415425</v>
      </c>
      <c r="X13" s="8">
        <v>16530900</v>
      </c>
      <c r="Y13" s="8">
        <v>-9115475</v>
      </c>
      <c r="Z13" s="2">
        <v>-55.14</v>
      </c>
      <c r="AA13" s="6">
        <v>66123600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187740673</v>
      </c>
      <c r="F14" s="8">
        <v>187740673</v>
      </c>
      <c r="G14" s="8">
        <v>19074449</v>
      </c>
      <c r="H14" s="8">
        <v>18717377</v>
      </c>
      <c r="I14" s="8">
        <v>18063727</v>
      </c>
      <c r="J14" s="8">
        <v>55855553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55855553</v>
      </c>
      <c r="X14" s="8">
        <v>46935168</v>
      </c>
      <c r="Y14" s="8">
        <v>8920385</v>
      </c>
      <c r="Z14" s="2">
        <v>19.01</v>
      </c>
      <c r="AA14" s="6">
        <v>187740673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98342652</v>
      </c>
      <c r="F16" s="8">
        <v>98342652</v>
      </c>
      <c r="G16" s="8">
        <v>658667</v>
      </c>
      <c r="H16" s="8">
        <v>711875</v>
      </c>
      <c r="I16" s="8">
        <v>574380</v>
      </c>
      <c r="J16" s="8">
        <v>1944922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1944922</v>
      </c>
      <c r="X16" s="8">
        <v>24585663</v>
      </c>
      <c r="Y16" s="8">
        <v>-22640741</v>
      </c>
      <c r="Z16" s="2">
        <v>-92.09</v>
      </c>
      <c r="AA16" s="6">
        <v>98342652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814000</v>
      </c>
      <c r="F17" s="8">
        <v>814000</v>
      </c>
      <c r="G17" s="8">
        <v>23629</v>
      </c>
      <c r="H17" s="8">
        <v>34691</v>
      </c>
      <c r="I17" s="8">
        <v>23979</v>
      </c>
      <c r="J17" s="8">
        <v>82299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82299</v>
      </c>
      <c r="X17" s="8">
        <v>203499</v>
      </c>
      <c r="Y17" s="8">
        <v>-121200</v>
      </c>
      <c r="Z17" s="2">
        <v>-59.56</v>
      </c>
      <c r="AA17" s="6">
        <v>814000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1212506974</v>
      </c>
      <c r="F19" s="8">
        <v>1212506974</v>
      </c>
      <c r="G19" s="8">
        <v>100898000</v>
      </c>
      <c r="H19" s="8">
        <v>249618000</v>
      </c>
      <c r="I19" s="8">
        <v>0</v>
      </c>
      <c r="J19" s="8">
        <v>350516000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350516000</v>
      </c>
      <c r="X19" s="8">
        <v>303126744</v>
      </c>
      <c r="Y19" s="8">
        <v>47389256</v>
      </c>
      <c r="Z19" s="2">
        <v>15.63</v>
      </c>
      <c r="AA19" s="6">
        <v>1212506974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384847853</v>
      </c>
      <c r="F20" s="30">
        <v>384847853</v>
      </c>
      <c r="G20" s="30">
        <v>21741592</v>
      </c>
      <c r="H20" s="30">
        <v>95023160</v>
      </c>
      <c r="I20" s="30">
        <v>24610331</v>
      </c>
      <c r="J20" s="30">
        <v>141375083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141375083</v>
      </c>
      <c r="X20" s="30">
        <v>96211962</v>
      </c>
      <c r="Y20" s="30">
        <v>45163121</v>
      </c>
      <c r="Z20" s="31">
        <v>46.94</v>
      </c>
      <c r="AA20" s="32">
        <v>384847853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118959375</v>
      </c>
      <c r="F21" s="8">
        <v>118959375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29739843</v>
      </c>
      <c r="Y21" s="8">
        <v>-29739843</v>
      </c>
      <c r="Z21" s="2">
        <v>-100</v>
      </c>
      <c r="AA21" s="6">
        <v>118959375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6641626548</v>
      </c>
      <c r="F22" s="39">
        <f t="shared" si="0"/>
        <v>6641626548</v>
      </c>
      <c r="G22" s="39">
        <f t="shared" si="0"/>
        <v>554579542</v>
      </c>
      <c r="H22" s="39">
        <f t="shared" si="0"/>
        <v>800187763</v>
      </c>
      <c r="I22" s="39">
        <f t="shared" si="0"/>
        <v>452252273</v>
      </c>
      <c r="J22" s="39">
        <f t="shared" si="0"/>
        <v>1807019578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1807019578</v>
      </c>
      <c r="X22" s="39">
        <f t="shared" si="0"/>
        <v>1630739058</v>
      </c>
      <c r="Y22" s="39">
        <f t="shared" si="0"/>
        <v>176280520</v>
      </c>
      <c r="Z22" s="40">
        <f>+IF(X22&lt;&gt;0,+(Y22/X22)*100,0)</f>
        <v>10.809854534066112</v>
      </c>
      <c r="AA22" s="37">
        <f>SUM(AA5:AA21)</f>
        <v>6641626548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1780159964</v>
      </c>
      <c r="F25" s="8">
        <v>1780159964</v>
      </c>
      <c r="G25" s="8">
        <v>112132942</v>
      </c>
      <c r="H25" s="8">
        <v>148418018</v>
      </c>
      <c r="I25" s="8">
        <v>176000534</v>
      </c>
      <c r="J25" s="8">
        <v>436551494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436551494</v>
      </c>
      <c r="X25" s="8">
        <v>445039992</v>
      </c>
      <c r="Y25" s="8">
        <v>-8488498</v>
      </c>
      <c r="Z25" s="2">
        <v>-1.91</v>
      </c>
      <c r="AA25" s="6">
        <v>1780159964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57580007</v>
      </c>
      <c r="F26" s="8">
        <v>57580007</v>
      </c>
      <c r="G26" s="8">
        <v>3637476</v>
      </c>
      <c r="H26" s="8">
        <v>3906426</v>
      </c>
      <c r="I26" s="8">
        <v>5197464</v>
      </c>
      <c r="J26" s="8">
        <v>12741366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12741366</v>
      </c>
      <c r="X26" s="8">
        <v>14395002</v>
      </c>
      <c r="Y26" s="8">
        <v>-1653636</v>
      </c>
      <c r="Z26" s="2">
        <v>-11.49</v>
      </c>
      <c r="AA26" s="6">
        <v>57580007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297507538</v>
      </c>
      <c r="F27" s="8">
        <v>297507538</v>
      </c>
      <c r="G27" s="8">
        <v>20881235</v>
      </c>
      <c r="H27" s="8">
        <v>28436671</v>
      </c>
      <c r="I27" s="8">
        <v>24658953</v>
      </c>
      <c r="J27" s="8">
        <v>73976859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73976859</v>
      </c>
      <c r="X27" s="8">
        <v>74376885</v>
      </c>
      <c r="Y27" s="8">
        <v>-400026</v>
      </c>
      <c r="Z27" s="2">
        <v>-0.54</v>
      </c>
      <c r="AA27" s="6">
        <v>297507538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621796556</v>
      </c>
      <c r="F28" s="8">
        <v>621796556</v>
      </c>
      <c r="G28" s="8">
        <v>7054367</v>
      </c>
      <c r="H28" s="8">
        <v>7086985</v>
      </c>
      <c r="I28" s="8">
        <v>138807423</v>
      </c>
      <c r="J28" s="8">
        <v>152948775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152948775</v>
      </c>
      <c r="X28" s="8">
        <v>155449140</v>
      </c>
      <c r="Y28" s="8">
        <v>-2500365</v>
      </c>
      <c r="Z28" s="2">
        <v>-1.61</v>
      </c>
      <c r="AA28" s="6">
        <v>621796556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169409577</v>
      </c>
      <c r="F29" s="8">
        <v>169409577</v>
      </c>
      <c r="G29" s="8">
        <v>777531</v>
      </c>
      <c r="H29" s="8">
        <v>10777166</v>
      </c>
      <c r="I29" s="8">
        <v>4401631</v>
      </c>
      <c r="J29" s="8">
        <v>15956328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15956328</v>
      </c>
      <c r="X29" s="8">
        <v>42352395</v>
      </c>
      <c r="Y29" s="8">
        <v>-26396067</v>
      </c>
      <c r="Z29" s="2">
        <v>-62.32</v>
      </c>
      <c r="AA29" s="6">
        <v>169409577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1847140224</v>
      </c>
      <c r="F30" s="8">
        <v>1847140224</v>
      </c>
      <c r="G30" s="8">
        <v>187775764</v>
      </c>
      <c r="H30" s="8">
        <v>238214383</v>
      </c>
      <c r="I30" s="8">
        <v>127263832</v>
      </c>
      <c r="J30" s="8">
        <v>553253979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553253979</v>
      </c>
      <c r="X30" s="8">
        <v>441125746</v>
      </c>
      <c r="Y30" s="8">
        <v>112128233</v>
      </c>
      <c r="Z30" s="2">
        <v>25.42</v>
      </c>
      <c r="AA30" s="6">
        <v>1847140224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124612918</v>
      </c>
      <c r="F31" s="8">
        <v>124612918</v>
      </c>
      <c r="G31" s="8">
        <v>3994858</v>
      </c>
      <c r="H31" s="8">
        <v>8573810</v>
      </c>
      <c r="I31" s="8">
        <v>6022573</v>
      </c>
      <c r="J31" s="8">
        <v>18591241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18591241</v>
      </c>
      <c r="X31" s="8">
        <v>31153230</v>
      </c>
      <c r="Y31" s="8">
        <v>-12561989</v>
      </c>
      <c r="Z31" s="2">
        <v>-40.32</v>
      </c>
      <c r="AA31" s="6">
        <v>124612918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937388453</v>
      </c>
      <c r="F32" s="8">
        <v>937388453</v>
      </c>
      <c r="G32" s="8">
        <v>11581405</v>
      </c>
      <c r="H32" s="8">
        <v>63877805</v>
      </c>
      <c r="I32" s="8">
        <v>70266975</v>
      </c>
      <c r="J32" s="8">
        <v>145726185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145726185</v>
      </c>
      <c r="X32" s="8">
        <v>234347112</v>
      </c>
      <c r="Y32" s="8">
        <v>-88620927</v>
      </c>
      <c r="Z32" s="2">
        <v>-37.82</v>
      </c>
      <c r="AA32" s="6">
        <v>937388453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32445628</v>
      </c>
      <c r="F33" s="8">
        <v>32445628</v>
      </c>
      <c r="G33" s="8">
        <v>228458</v>
      </c>
      <c r="H33" s="8">
        <v>667050</v>
      </c>
      <c r="I33" s="8">
        <v>162532</v>
      </c>
      <c r="J33" s="8">
        <v>1058040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1058040</v>
      </c>
      <c r="X33" s="8">
        <v>8111406</v>
      </c>
      <c r="Y33" s="8">
        <v>-7053366</v>
      </c>
      <c r="Z33" s="2">
        <v>-86.96</v>
      </c>
      <c r="AA33" s="6">
        <v>32445628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730128589</v>
      </c>
      <c r="F34" s="8">
        <v>730128589</v>
      </c>
      <c r="G34" s="8">
        <v>41216714</v>
      </c>
      <c r="H34" s="8">
        <v>36175930</v>
      </c>
      <c r="I34" s="8">
        <v>46342650</v>
      </c>
      <c r="J34" s="8">
        <v>123735294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123735294</v>
      </c>
      <c r="X34" s="8">
        <v>208022162</v>
      </c>
      <c r="Y34" s="8">
        <v>-84286868</v>
      </c>
      <c r="Z34" s="2">
        <v>-40.52</v>
      </c>
      <c r="AA34" s="6">
        <v>730128589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298820</v>
      </c>
      <c r="F35" s="8">
        <v>298820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74706</v>
      </c>
      <c r="Y35" s="8">
        <v>-74706</v>
      </c>
      <c r="Z35" s="2">
        <v>-100</v>
      </c>
      <c r="AA35" s="6">
        <v>298820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6598468274</v>
      </c>
      <c r="F36" s="39">
        <f t="shared" si="1"/>
        <v>6598468274</v>
      </c>
      <c r="G36" s="39">
        <f t="shared" si="1"/>
        <v>389280750</v>
      </c>
      <c r="H36" s="39">
        <f t="shared" si="1"/>
        <v>546134244</v>
      </c>
      <c r="I36" s="39">
        <f t="shared" si="1"/>
        <v>599124567</v>
      </c>
      <c r="J36" s="39">
        <f t="shared" si="1"/>
        <v>1534539561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1534539561</v>
      </c>
      <c r="X36" s="39">
        <f t="shared" si="1"/>
        <v>1654447776</v>
      </c>
      <c r="Y36" s="39">
        <f t="shared" si="1"/>
        <v>-119908215</v>
      </c>
      <c r="Z36" s="40">
        <f>+IF(X36&lt;&gt;0,+(Y36/X36)*100,0)</f>
        <v>-7.247627682144499</v>
      </c>
      <c r="AA36" s="37">
        <f>SUM(AA25:AA35)</f>
        <v>6598468274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43158274</v>
      </c>
      <c r="F38" s="52">
        <f t="shared" si="2"/>
        <v>43158274</v>
      </c>
      <c r="G38" s="52">
        <f t="shared" si="2"/>
        <v>165298792</v>
      </c>
      <c r="H38" s="52">
        <f t="shared" si="2"/>
        <v>254053519</v>
      </c>
      <c r="I38" s="52">
        <f t="shared" si="2"/>
        <v>-146872294</v>
      </c>
      <c r="J38" s="52">
        <f t="shared" si="2"/>
        <v>272480017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272480017</v>
      </c>
      <c r="X38" s="52">
        <f>IF(F22=F36,0,X22-X36)</f>
        <v>-23708718</v>
      </c>
      <c r="Y38" s="52">
        <f t="shared" si="2"/>
        <v>296188735</v>
      </c>
      <c r="Z38" s="53">
        <f>+IF(X38&lt;&gt;0,+(Y38/X38)*100,0)</f>
        <v>-1249.2819518963445</v>
      </c>
      <c r="AA38" s="50">
        <f>+AA22-AA36</f>
        <v>43158274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950527686</v>
      </c>
      <c r="F39" s="8">
        <v>950527686</v>
      </c>
      <c r="G39" s="8">
        <v>0</v>
      </c>
      <c r="H39" s="8">
        <v>0</v>
      </c>
      <c r="I39" s="8">
        <v>161790</v>
      </c>
      <c r="J39" s="8">
        <v>161790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161790</v>
      </c>
      <c r="X39" s="8">
        <v>259316328</v>
      </c>
      <c r="Y39" s="8">
        <v>-259154538</v>
      </c>
      <c r="Z39" s="2">
        <v>-99.94</v>
      </c>
      <c r="AA39" s="6">
        <v>950527686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7785423</v>
      </c>
      <c r="Y40" s="30">
        <v>-7785423</v>
      </c>
      <c r="Z40" s="31">
        <v>-100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993685960</v>
      </c>
      <c r="F42" s="61">
        <f t="shared" si="3"/>
        <v>993685960</v>
      </c>
      <c r="G42" s="61">
        <f t="shared" si="3"/>
        <v>165298792</v>
      </c>
      <c r="H42" s="61">
        <f t="shared" si="3"/>
        <v>254053519</v>
      </c>
      <c r="I42" s="61">
        <f t="shared" si="3"/>
        <v>-146710504</v>
      </c>
      <c r="J42" s="61">
        <f t="shared" si="3"/>
        <v>272641807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272641807</v>
      </c>
      <c r="X42" s="61">
        <f t="shared" si="3"/>
        <v>243393033</v>
      </c>
      <c r="Y42" s="61">
        <f t="shared" si="3"/>
        <v>29248774</v>
      </c>
      <c r="Z42" s="62">
        <f>+IF(X42&lt;&gt;0,+(Y42/X42)*100,0)</f>
        <v>12.017095822130619</v>
      </c>
      <c r="AA42" s="59">
        <f>SUM(AA38:AA41)</f>
        <v>993685960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993685960</v>
      </c>
      <c r="F44" s="69">
        <f t="shared" si="4"/>
        <v>993685960</v>
      </c>
      <c r="G44" s="69">
        <f t="shared" si="4"/>
        <v>165298792</v>
      </c>
      <c r="H44" s="69">
        <f t="shared" si="4"/>
        <v>254053519</v>
      </c>
      <c r="I44" s="69">
        <f t="shared" si="4"/>
        <v>-146710504</v>
      </c>
      <c r="J44" s="69">
        <f t="shared" si="4"/>
        <v>272641807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272641807</v>
      </c>
      <c r="X44" s="69">
        <f t="shared" si="4"/>
        <v>243393033</v>
      </c>
      <c r="Y44" s="69">
        <f t="shared" si="4"/>
        <v>29248774</v>
      </c>
      <c r="Z44" s="70">
        <f>+IF(X44&lt;&gt;0,+(Y44/X44)*100,0)</f>
        <v>12.017095822130619</v>
      </c>
      <c r="AA44" s="67">
        <f>+AA42-AA43</f>
        <v>993685960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993685960</v>
      </c>
      <c r="F46" s="61">
        <f t="shared" si="5"/>
        <v>993685960</v>
      </c>
      <c r="G46" s="61">
        <f t="shared" si="5"/>
        <v>165298792</v>
      </c>
      <c r="H46" s="61">
        <f t="shared" si="5"/>
        <v>254053519</v>
      </c>
      <c r="I46" s="61">
        <f t="shared" si="5"/>
        <v>-146710504</v>
      </c>
      <c r="J46" s="61">
        <f t="shared" si="5"/>
        <v>272641807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272641807</v>
      </c>
      <c r="X46" s="61">
        <f t="shared" si="5"/>
        <v>243393033</v>
      </c>
      <c r="Y46" s="61">
        <f t="shared" si="5"/>
        <v>29248774</v>
      </c>
      <c r="Z46" s="62">
        <f>+IF(X46&lt;&gt;0,+(Y46/X46)*100,0)</f>
        <v>12.017095822130619</v>
      </c>
      <c r="AA46" s="59">
        <f>SUM(AA44:AA45)</f>
        <v>993685960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993685960</v>
      </c>
      <c r="F48" s="77">
        <f t="shared" si="6"/>
        <v>993685960</v>
      </c>
      <c r="G48" s="77">
        <f t="shared" si="6"/>
        <v>165298792</v>
      </c>
      <c r="H48" s="78">
        <f t="shared" si="6"/>
        <v>254053519</v>
      </c>
      <c r="I48" s="78">
        <f t="shared" si="6"/>
        <v>-146710504</v>
      </c>
      <c r="J48" s="78">
        <f t="shared" si="6"/>
        <v>272641807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272641807</v>
      </c>
      <c r="X48" s="78">
        <f t="shared" si="6"/>
        <v>243393033</v>
      </c>
      <c r="Y48" s="78">
        <f t="shared" si="6"/>
        <v>29248774</v>
      </c>
      <c r="Z48" s="79">
        <f>+IF(X48&lt;&gt;0,+(Y48/X48)*100,0)</f>
        <v>12.017095822130619</v>
      </c>
      <c r="AA48" s="80">
        <f>SUM(AA46:AA47)</f>
        <v>993685960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97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19829071</v>
      </c>
      <c r="D5" s="6">
        <v>0</v>
      </c>
      <c r="E5" s="7">
        <v>21485000</v>
      </c>
      <c r="F5" s="8">
        <v>21485000</v>
      </c>
      <c r="G5" s="8">
        <v>1656104</v>
      </c>
      <c r="H5" s="8">
        <v>1660072</v>
      </c>
      <c r="I5" s="8">
        <v>1659865</v>
      </c>
      <c r="J5" s="8">
        <v>4976041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4976041</v>
      </c>
      <c r="X5" s="8"/>
      <c r="Y5" s="8">
        <v>4976041</v>
      </c>
      <c r="Z5" s="2">
        <v>0</v>
      </c>
      <c r="AA5" s="6">
        <v>21485000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62667788</v>
      </c>
      <c r="D7" s="6">
        <v>0</v>
      </c>
      <c r="E7" s="7">
        <v>94245000</v>
      </c>
      <c r="F7" s="8">
        <v>94245000</v>
      </c>
      <c r="G7" s="8">
        <v>3288355</v>
      </c>
      <c r="H7" s="8">
        <v>8011666</v>
      </c>
      <c r="I7" s="8">
        <v>6376430</v>
      </c>
      <c r="J7" s="8">
        <v>17676451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17676451</v>
      </c>
      <c r="X7" s="8"/>
      <c r="Y7" s="8">
        <v>17676451</v>
      </c>
      <c r="Z7" s="2">
        <v>0</v>
      </c>
      <c r="AA7" s="6">
        <v>94245000</v>
      </c>
    </row>
    <row r="8" spans="1:27" ht="12.75">
      <c r="A8" s="29" t="s">
        <v>35</v>
      </c>
      <c r="B8" s="28"/>
      <c r="C8" s="6">
        <v>41135768</v>
      </c>
      <c r="D8" s="6">
        <v>0</v>
      </c>
      <c r="E8" s="7">
        <v>55787000</v>
      </c>
      <c r="F8" s="8">
        <v>55787000</v>
      </c>
      <c r="G8" s="8">
        <v>805314</v>
      </c>
      <c r="H8" s="8">
        <v>3512705</v>
      </c>
      <c r="I8" s="8">
        <v>3875240</v>
      </c>
      <c r="J8" s="8">
        <v>8193259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8193259</v>
      </c>
      <c r="X8" s="8"/>
      <c r="Y8" s="8">
        <v>8193259</v>
      </c>
      <c r="Z8" s="2">
        <v>0</v>
      </c>
      <c r="AA8" s="6">
        <v>55787000</v>
      </c>
    </row>
    <row r="9" spans="1:27" ht="12.75">
      <c r="A9" s="29" t="s">
        <v>36</v>
      </c>
      <c r="B9" s="28"/>
      <c r="C9" s="6">
        <v>16763206</v>
      </c>
      <c r="D9" s="6">
        <v>0</v>
      </c>
      <c r="E9" s="7">
        <v>32477000</v>
      </c>
      <c r="F9" s="8">
        <v>32477000</v>
      </c>
      <c r="G9" s="8">
        <v>2394034</v>
      </c>
      <c r="H9" s="8">
        <v>2395279</v>
      </c>
      <c r="I9" s="8">
        <v>2398558</v>
      </c>
      <c r="J9" s="8">
        <v>7187871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7187871</v>
      </c>
      <c r="X9" s="8"/>
      <c r="Y9" s="8">
        <v>7187871</v>
      </c>
      <c r="Z9" s="2">
        <v>0</v>
      </c>
      <c r="AA9" s="6">
        <v>32477000</v>
      </c>
    </row>
    <row r="10" spans="1:27" ht="12.75">
      <c r="A10" s="29" t="s">
        <v>37</v>
      </c>
      <c r="B10" s="28"/>
      <c r="C10" s="6">
        <v>16952837</v>
      </c>
      <c r="D10" s="6">
        <v>0</v>
      </c>
      <c r="E10" s="7">
        <v>31036000</v>
      </c>
      <c r="F10" s="30">
        <v>31036000</v>
      </c>
      <c r="G10" s="30">
        <v>2548405</v>
      </c>
      <c r="H10" s="30">
        <v>2549314</v>
      </c>
      <c r="I10" s="30">
        <v>2550200</v>
      </c>
      <c r="J10" s="30">
        <v>7647919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7647919</v>
      </c>
      <c r="X10" s="30"/>
      <c r="Y10" s="30">
        <v>7647919</v>
      </c>
      <c r="Z10" s="31">
        <v>0</v>
      </c>
      <c r="AA10" s="32">
        <v>31036000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1156697</v>
      </c>
      <c r="D12" s="6">
        <v>0</v>
      </c>
      <c r="E12" s="7">
        <v>977000</v>
      </c>
      <c r="F12" s="8">
        <v>977000</v>
      </c>
      <c r="G12" s="8">
        <v>31047</v>
      </c>
      <c r="H12" s="8">
        <v>-6427</v>
      </c>
      <c r="I12" s="8">
        <v>4172</v>
      </c>
      <c r="J12" s="8">
        <v>28792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28792</v>
      </c>
      <c r="X12" s="8"/>
      <c r="Y12" s="8">
        <v>28792</v>
      </c>
      <c r="Z12" s="2">
        <v>0</v>
      </c>
      <c r="AA12" s="6">
        <v>977000</v>
      </c>
    </row>
    <row r="13" spans="1:27" ht="12.75">
      <c r="A13" s="27" t="s">
        <v>40</v>
      </c>
      <c r="B13" s="33"/>
      <c r="C13" s="6">
        <v>2365855</v>
      </c>
      <c r="D13" s="6">
        <v>0</v>
      </c>
      <c r="E13" s="7">
        <v>0</v>
      </c>
      <c r="F13" s="8">
        <v>0</v>
      </c>
      <c r="G13" s="8">
        <v>121043</v>
      </c>
      <c r="H13" s="8">
        <v>283975</v>
      </c>
      <c r="I13" s="8">
        <v>233027</v>
      </c>
      <c r="J13" s="8">
        <v>638045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638045</v>
      </c>
      <c r="X13" s="8"/>
      <c r="Y13" s="8">
        <v>638045</v>
      </c>
      <c r="Z13" s="2">
        <v>0</v>
      </c>
      <c r="AA13" s="6">
        <v>0</v>
      </c>
    </row>
    <row r="14" spans="1:27" ht="12.75">
      <c r="A14" s="27" t="s">
        <v>41</v>
      </c>
      <c r="B14" s="33"/>
      <c r="C14" s="6">
        <v>17647805</v>
      </c>
      <c r="D14" s="6">
        <v>0</v>
      </c>
      <c r="E14" s="7">
        <v>23010000</v>
      </c>
      <c r="F14" s="8">
        <v>23010000</v>
      </c>
      <c r="G14" s="8">
        <v>2289214</v>
      </c>
      <c r="H14" s="8">
        <v>2353363</v>
      </c>
      <c r="I14" s="8">
        <v>2335087</v>
      </c>
      <c r="J14" s="8">
        <v>6977664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6977664</v>
      </c>
      <c r="X14" s="8"/>
      <c r="Y14" s="8">
        <v>6977664</v>
      </c>
      <c r="Z14" s="2">
        <v>0</v>
      </c>
      <c r="AA14" s="6">
        <v>23010000</v>
      </c>
    </row>
    <row r="15" spans="1:27" ht="12.75">
      <c r="A15" s="27" t="s">
        <v>42</v>
      </c>
      <c r="B15" s="33"/>
      <c r="C15" s="6">
        <v>6262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179692</v>
      </c>
      <c r="D16" s="6">
        <v>0</v>
      </c>
      <c r="E16" s="7">
        <v>150000</v>
      </c>
      <c r="F16" s="8">
        <v>150000</v>
      </c>
      <c r="G16" s="8">
        <v>14918</v>
      </c>
      <c r="H16" s="8">
        <v>14750</v>
      </c>
      <c r="I16" s="8">
        <v>14310</v>
      </c>
      <c r="J16" s="8">
        <v>43978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43978</v>
      </c>
      <c r="X16" s="8"/>
      <c r="Y16" s="8">
        <v>43978</v>
      </c>
      <c r="Z16" s="2">
        <v>0</v>
      </c>
      <c r="AA16" s="6">
        <v>150000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50</v>
      </c>
      <c r="H17" s="8">
        <v>0</v>
      </c>
      <c r="I17" s="8">
        <v>0</v>
      </c>
      <c r="J17" s="8">
        <v>50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50</v>
      </c>
      <c r="X17" s="8"/>
      <c r="Y17" s="8">
        <v>50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123516650</v>
      </c>
      <c r="D19" s="6">
        <v>0</v>
      </c>
      <c r="E19" s="7">
        <v>118583000</v>
      </c>
      <c r="F19" s="8">
        <v>118583000</v>
      </c>
      <c r="G19" s="8">
        <v>45114000</v>
      </c>
      <c r="H19" s="8">
        <v>2260000</v>
      </c>
      <c r="I19" s="8">
        <v>-6006</v>
      </c>
      <c r="J19" s="8">
        <v>47367994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47367994</v>
      </c>
      <c r="X19" s="8"/>
      <c r="Y19" s="8">
        <v>47367994</v>
      </c>
      <c r="Z19" s="2">
        <v>0</v>
      </c>
      <c r="AA19" s="6">
        <v>118583000</v>
      </c>
    </row>
    <row r="20" spans="1:27" ht="12.75">
      <c r="A20" s="27" t="s">
        <v>47</v>
      </c>
      <c r="B20" s="33"/>
      <c r="C20" s="6">
        <v>3662524</v>
      </c>
      <c r="D20" s="6">
        <v>0</v>
      </c>
      <c r="E20" s="7">
        <v>10936000</v>
      </c>
      <c r="F20" s="30">
        <v>10936000</v>
      </c>
      <c r="G20" s="30">
        <v>345526</v>
      </c>
      <c r="H20" s="30">
        <v>408823</v>
      </c>
      <c r="I20" s="30">
        <v>150377</v>
      </c>
      <c r="J20" s="30">
        <v>904726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904726</v>
      </c>
      <c r="X20" s="30"/>
      <c r="Y20" s="30">
        <v>904726</v>
      </c>
      <c r="Z20" s="31">
        <v>0</v>
      </c>
      <c r="AA20" s="32">
        <v>10936000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305884155</v>
      </c>
      <c r="D22" s="37">
        <f>SUM(D5:D21)</f>
        <v>0</v>
      </c>
      <c r="E22" s="38">
        <f t="shared" si="0"/>
        <v>388686000</v>
      </c>
      <c r="F22" s="39">
        <f t="shared" si="0"/>
        <v>388686000</v>
      </c>
      <c r="G22" s="39">
        <f t="shared" si="0"/>
        <v>58608010</v>
      </c>
      <c r="H22" s="39">
        <f t="shared" si="0"/>
        <v>23443520</v>
      </c>
      <c r="I22" s="39">
        <f t="shared" si="0"/>
        <v>19591260</v>
      </c>
      <c r="J22" s="39">
        <f t="shared" si="0"/>
        <v>101642790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101642790</v>
      </c>
      <c r="X22" s="39">
        <f t="shared" si="0"/>
        <v>0</v>
      </c>
      <c r="Y22" s="39">
        <f t="shared" si="0"/>
        <v>101642790</v>
      </c>
      <c r="Z22" s="40">
        <f>+IF(X22&lt;&gt;0,+(Y22/X22)*100,0)</f>
        <v>0</v>
      </c>
      <c r="AA22" s="37">
        <f>SUM(AA5:AA21)</f>
        <v>388686000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124744227</v>
      </c>
      <c r="D25" s="6">
        <v>0</v>
      </c>
      <c r="E25" s="7">
        <v>134677000</v>
      </c>
      <c r="F25" s="8">
        <v>134677000</v>
      </c>
      <c r="G25" s="8">
        <v>10868176</v>
      </c>
      <c r="H25" s="8">
        <v>10511726</v>
      </c>
      <c r="I25" s="8">
        <v>10844737</v>
      </c>
      <c r="J25" s="8">
        <v>32224639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32224639</v>
      </c>
      <c r="X25" s="8"/>
      <c r="Y25" s="8">
        <v>32224639</v>
      </c>
      <c r="Z25" s="2">
        <v>0</v>
      </c>
      <c r="AA25" s="6">
        <v>134677000</v>
      </c>
    </row>
    <row r="26" spans="1:27" ht="12.75">
      <c r="A26" s="29" t="s">
        <v>52</v>
      </c>
      <c r="B26" s="28"/>
      <c r="C26" s="6">
        <v>7577390</v>
      </c>
      <c r="D26" s="6">
        <v>0</v>
      </c>
      <c r="E26" s="7">
        <v>7844000</v>
      </c>
      <c r="F26" s="8">
        <v>7844000</v>
      </c>
      <c r="G26" s="8">
        <v>629865</v>
      </c>
      <c r="H26" s="8">
        <v>579638</v>
      </c>
      <c r="I26" s="8">
        <v>677937</v>
      </c>
      <c r="J26" s="8">
        <v>1887440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1887440</v>
      </c>
      <c r="X26" s="8"/>
      <c r="Y26" s="8">
        <v>1887440</v>
      </c>
      <c r="Z26" s="2">
        <v>0</v>
      </c>
      <c r="AA26" s="6">
        <v>7844000</v>
      </c>
    </row>
    <row r="27" spans="1:27" ht="12.75">
      <c r="A27" s="29" t="s">
        <v>53</v>
      </c>
      <c r="B27" s="28"/>
      <c r="C27" s="6">
        <v>69902402</v>
      </c>
      <c r="D27" s="6">
        <v>0</v>
      </c>
      <c r="E27" s="7">
        <v>10313000</v>
      </c>
      <c r="F27" s="8">
        <v>10313000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10313000</v>
      </c>
    </row>
    <row r="28" spans="1:27" ht="12.75">
      <c r="A28" s="29" t="s">
        <v>54</v>
      </c>
      <c r="B28" s="28"/>
      <c r="C28" s="6">
        <v>49537277</v>
      </c>
      <c r="D28" s="6">
        <v>0</v>
      </c>
      <c r="E28" s="7">
        <v>27760000</v>
      </c>
      <c r="F28" s="8">
        <v>27760000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27760000</v>
      </c>
    </row>
    <row r="29" spans="1:27" ht="12.75">
      <c r="A29" s="29" t="s">
        <v>55</v>
      </c>
      <c r="B29" s="28"/>
      <c r="C29" s="6">
        <v>27225743</v>
      </c>
      <c r="D29" s="6">
        <v>0</v>
      </c>
      <c r="E29" s="7">
        <v>16000000</v>
      </c>
      <c r="F29" s="8">
        <v>16000000</v>
      </c>
      <c r="G29" s="8">
        <v>1578</v>
      </c>
      <c r="H29" s="8">
        <v>2470370</v>
      </c>
      <c r="I29" s="8">
        <v>2951004</v>
      </c>
      <c r="J29" s="8">
        <v>5422952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5422952</v>
      </c>
      <c r="X29" s="8"/>
      <c r="Y29" s="8">
        <v>5422952</v>
      </c>
      <c r="Z29" s="2">
        <v>0</v>
      </c>
      <c r="AA29" s="6">
        <v>16000000</v>
      </c>
    </row>
    <row r="30" spans="1:27" ht="12.75">
      <c r="A30" s="29" t="s">
        <v>56</v>
      </c>
      <c r="B30" s="28"/>
      <c r="C30" s="6">
        <v>105155701</v>
      </c>
      <c r="D30" s="6">
        <v>0</v>
      </c>
      <c r="E30" s="7">
        <v>115763242</v>
      </c>
      <c r="F30" s="8">
        <v>115763242</v>
      </c>
      <c r="G30" s="8">
        <v>3396238</v>
      </c>
      <c r="H30" s="8">
        <v>11563534</v>
      </c>
      <c r="I30" s="8">
        <v>8647442</v>
      </c>
      <c r="J30" s="8">
        <v>23607214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23607214</v>
      </c>
      <c r="X30" s="8"/>
      <c r="Y30" s="8">
        <v>23607214</v>
      </c>
      <c r="Z30" s="2">
        <v>0</v>
      </c>
      <c r="AA30" s="6">
        <v>115763242</v>
      </c>
    </row>
    <row r="31" spans="1:27" ht="12.75">
      <c r="A31" s="29" t="s">
        <v>57</v>
      </c>
      <c r="B31" s="28"/>
      <c r="C31" s="6">
        <v>8079545</v>
      </c>
      <c r="D31" s="6">
        <v>0</v>
      </c>
      <c r="E31" s="7">
        <v>6758000</v>
      </c>
      <c r="F31" s="8">
        <v>6758000</v>
      </c>
      <c r="G31" s="8">
        <v>121854</v>
      </c>
      <c r="H31" s="8">
        <v>283195</v>
      </c>
      <c r="I31" s="8">
        <v>341684</v>
      </c>
      <c r="J31" s="8">
        <v>746733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746733</v>
      </c>
      <c r="X31" s="8"/>
      <c r="Y31" s="8">
        <v>746733</v>
      </c>
      <c r="Z31" s="2">
        <v>0</v>
      </c>
      <c r="AA31" s="6">
        <v>6758000</v>
      </c>
    </row>
    <row r="32" spans="1:27" ht="12.75">
      <c r="A32" s="29" t="s">
        <v>58</v>
      </c>
      <c r="B32" s="28"/>
      <c r="C32" s="6">
        <v>12850547</v>
      </c>
      <c r="D32" s="6">
        <v>0</v>
      </c>
      <c r="E32" s="7">
        <v>11500000</v>
      </c>
      <c r="F32" s="8">
        <v>11500000</v>
      </c>
      <c r="G32" s="8">
        <v>361125</v>
      </c>
      <c r="H32" s="8">
        <v>1405540</v>
      </c>
      <c r="I32" s="8">
        <v>414108</v>
      </c>
      <c r="J32" s="8">
        <v>2180773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2180773</v>
      </c>
      <c r="X32" s="8"/>
      <c r="Y32" s="8">
        <v>2180773</v>
      </c>
      <c r="Z32" s="2">
        <v>0</v>
      </c>
      <c r="AA32" s="6">
        <v>11500000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24000000</v>
      </c>
      <c r="F33" s="8">
        <v>24000000</v>
      </c>
      <c r="G33" s="8">
        <v>-6598</v>
      </c>
      <c r="H33" s="8">
        <v>88250</v>
      </c>
      <c r="I33" s="8">
        <v>86372</v>
      </c>
      <c r="J33" s="8">
        <v>168024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168024</v>
      </c>
      <c r="X33" s="8"/>
      <c r="Y33" s="8">
        <v>168024</v>
      </c>
      <c r="Z33" s="2">
        <v>0</v>
      </c>
      <c r="AA33" s="6">
        <v>24000000</v>
      </c>
    </row>
    <row r="34" spans="1:27" ht="12.75">
      <c r="A34" s="29" t="s">
        <v>60</v>
      </c>
      <c r="B34" s="28"/>
      <c r="C34" s="6">
        <v>25428764</v>
      </c>
      <c r="D34" s="6">
        <v>0</v>
      </c>
      <c r="E34" s="7">
        <v>33807000</v>
      </c>
      <c r="F34" s="8">
        <v>33807000</v>
      </c>
      <c r="G34" s="8">
        <v>2464049</v>
      </c>
      <c r="H34" s="8">
        <v>2858968</v>
      </c>
      <c r="I34" s="8">
        <v>1134341</v>
      </c>
      <c r="J34" s="8">
        <v>6457358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6457358</v>
      </c>
      <c r="X34" s="8"/>
      <c r="Y34" s="8">
        <v>6457358</v>
      </c>
      <c r="Z34" s="2">
        <v>0</v>
      </c>
      <c r="AA34" s="6">
        <v>33807000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430501596</v>
      </c>
      <c r="D36" s="37">
        <f>SUM(D25:D35)</f>
        <v>0</v>
      </c>
      <c r="E36" s="38">
        <f t="shared" si="1"/>
        <v>388422242</v>
      </c>
      <c r="F36" s="39">
        <f t="shared" si="1"/>
        <v>388422242</v>
      </c>
      <c r="G36" s="39">
        <f t="shared" si="1"/>
        <v>17836287</v>
      </c>
      <c r="H36" s="39">
        <f t="shared" si="1"/>
        <v>29761221</v>
      </c>
      <c r="I36" s="39">
        <f t="shared" si="1"/>
        <v>25097625</v>
      </c>
      <c r="J36" s="39">
        <f t="shared" si="1"/>
        <v>72695133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72695133</v>
      </c>
      <c r="X36" s="39">
        <f t="shared" si="1"/>
        <v>0</v>
      </c>
      <c r="Y36" s="39">
        <f t="shared" si="1"/>
        <v>72695133</v>
      </c>
      <c r="Z36" s="40">
        <f>+IF(X36&lt;&gt;0,+(Y36/X36)*100,0)</f>
        <v>0</v>
      </c>
      <c r="AA36" s="37">
        <f>SUM(AA25:AA35)</f>
        <v>388422242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-124617441</v>
      </c>
      <c r="D38" s="50">
        <f>+D22-D36</f>
        <v>0</v>
      </c>
      <c r="E38" s="51">
        <f t="shared" si="2"/>
        <v>263758</v>
      </c>
      <c r="F38" s="52">
        <f t="shared" si="2"/>
        <v>263758</v>
      </c>
      <c r="G38" s="52">
        <f t="shared" si="2"/>
        <v>40771723</v>
      </c>
      <c r="H38" s="52">
        <f t="shared" si="2"/>
        <v>-6317701</v>
      </c>
      <c r="I38" s="52">
        <f t="shared" si="2"/>
        <v>-5506365</v>
      </c>
      <c r="J38" s="52">
        <f t="shared" si="2"/>
        <v>28947657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28947657</v>
      </c>
      <c r="X38" s="52">
        <f>IF(F22=F36,0,X22-X36)</f>
        <v>0</v>
      </c>
      <c r="Y38" s="52">
        <f t="shared" si="2"/>
        <v>28947657</v>
      </c>
      <c r="Z38" s="53">
        <f>+IF(X38&lt;&gt;0,+(Y38/X38)*100,0)</f>
        <v>0</v>
      </c>
      <c r="AA38" s="50">
        <f>+AA22-AA36</f>
        <v>263758</v>
      </c>
    </row>
    <row r="39" spans="1:27" ht="12.75">
      <c r="A39" s="27" t="s">
        <v>64</v>
      </c>
      <c r="B39" s="33"/>
      <c r="C39" s="6">
        <v>40218932</v>
      </c>
      <c r="D39" s="6">
        <v>0</v>
      </c>
      <c r="E39" s="7">
        <v>33299000</v>
      </c>
      <c r="F39" s="8">
        <v>33299000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33299000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-84398509</v>
      </c>
      <c r="D42" s="59">
        <f>SUM(D38:D41)</f>
        <v>0</v>
      </c>
      <c r="E42" s="60">
        <f t="shared" si="3"/>
        <v>33562758</v>
      </c>
      <c r="F42" s="61">
        <f t="shared" si="3"/>
        <v>33562758</v>
      </c>
      <c r="G42" s="61">
        <f t="shared" si="3"/>
        <v>40771723</v>
      </c>
      <c r="H42" s="61">
        <f t="shared" si="3"/>
        <v>-6317701</v>
      </c>
      <c r="I42" s="61">
        <f t="shared" si="3"/>
        <v>-5506365</v>
      </c>
      <c r="J42" s="61">
        <f t="shared" si="3"/>
        <v>28947657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28947657</v>
      </c>
      <c r="X42" s="61">
        <f t="shared" si="3"/>
        <v>0</v>
      </c>
      <c r="Y42" s="61">
        <f t="shared" si="3"/>
        <v>28947657</v>
      </c>
      <c r="Z42" s="62">
        <f>+IF(X42&lt;&gt;0,+(Y42/X42)*100,0)</f>
        <v>0</v>
      </c>
      <c r="AA42" s="59">
        <f>SUM(AA38:AA41)</f>
        <v>33562758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-84398509</v>
      </c>
      <c r="D44" s="67">
        <f>+D42-D43</f>
        <v>0</v>
      </c>
      <c r="E44" s="68">
        <f t="shared" si="4"/>
        <v>33562758</v>
      </c>
      <c r="F44" s="69">
        <f t="shared" si="4"/>
        <v>33562758</v>
      </c>
      <c r="G44" s="69">
        <f t="shared" si="4"/>
        <v>40771723</v>
      </c>
      <c r="H44" s="69">
        <f t="shared" si="4"/>
        <v>-6317701</v>
      </c>
      <c r="I44" s="69">
        <f t="shared" si="4"/>
        <v>-5506365</v>
      </c>
      <c r="J44" s="69">
        <f t="shared" si="4"/>
        <v>28947657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28947657</v>
      </c>
      <c r="X44" s="69">
        <f t="shared" si="4"/>
        <v>0</v>
      </c>
      <c r="Y44" s="69">
        <f t="shared" si="4"/>
        <v>28947657</v>
      </c>
      <c r="Z44" s="70">
        <f>+IF(X44&lt;&gt;0,+(Y44/X44)*100,0)</f>
        <v>0</v>
      </c>
      <c r="AA44" s="67">
        <f>+AA42-AA43</f>
        <v>33562758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-84398509</v>
      </c>
      <c r="D46" s="59">
        <f>SUM(D44:D45)</f>
        <v>0</v>
      </c>
      <c r="E46" s="60">
        <f t="shared" si="5"/>
        <v>33562758</v>
      </c>
      <c r="F46" s="61">
        <f t="shared" si="5"/>
        <v>33562758</v>
      </c>
      <c r="G46" s="61">
        <f t="shared" si="5"/>
        <v>40771723</v>
      </c>
      <c r="H46" s="61">
        <f t="shared" si="5"/>
        <v>-6317701</v>
      </c>
      <c r="I46" s="61">
        <f t="shared" si="5"/>
        <v>-5506365</v>
      </c>
      <c r="J46" s="61">
        <f t="shared" si="5"/>
        <v>28947657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28947657</v>
      </c>
      <c r="X46" s="61">
        <f t="shared" si="5"/>
        <v>0</v>
      </c>
      <c r="Y46" s="61">
        <f t="shared" si="5"/>
        <v>28947657</v>
      </c>
      <c r="Z46" s="62">
        <f>+IF(X46&lt;&gt;0,+(Y46/X46)*100,0)</f>
        <v>0</v>
      </c>
      <c r="AA46" s="59">
        <f>SUM(AA44:AA45)</f>
        <v>33562758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-84398509</v>
      </c>
      <c r="D48" s="75">
        <f>SUM(D46:D47)</f>
        <v>0</v>
      </c>
      <c r="E48" s="76">
        <f t="shared" si="6"/>
        <v>33562758</v>
      </c>
      <c r="F48" s="77">
        <f t="shared" si="6"/>
        <v>33562758</v>
      </c>
      <c r="G48" s="77">
        <f t="shared" si="6"/>
        <v>40771723</v>
      </c>
      <c r="H48" s="78">
        <f t="shared" si="6"/>
        <v>-6317701</v>
      </c>
      <c r="I48" s="78">
        <f t="shared" si="6"/>
        <v>-5506365</v>
      </c>
      <c r="J48" s="78">
        <f t="shared" si="6"/>
        <v>28947657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28947657</v>
      </c>
      <c r="X48" s="78">
        <f t="shared" si="6"/>
        <v>0</v>
      </c>
      <c r="Y48" s="78">
        <f t="shared" si="6"/>
        <v>28947657</v>
      </c>
      <c r="Z48" s="79">
        <f>+IF(X48&lt;&gt;0,+(Y48/X48)*100,0)</f>
        <v>0</v>
      </c>
      <c r="AA48" s="80">
        <f>SUM(AA46:AA47)</f>
        <v>33562758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97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2.75">
      <c r="A13" s="27" t="s">
        <v>40</v>
      </c>
      <c r="B13" s="33"/>
      <c r="C13" s="6">
        <v>5175886</v>
      </c>
      <c r="D13" s="6">
        <v>0</v>
      </c>
      <c r="E13" s="7">
        <v>1839800</v>
      </c>
      <c r="F13" s="8">
        <v>1839800</v>
      </c>
      <c r="G13" s="8">
        <v>131595</v>
      </c>
      <c r="H13" s="8">
        <v>85477</v>
      </c>
      <c r="I13" s="8">
        <v>85477</v>
      </c>
      <c r="J13" s="8">
        <v>302549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302549</v>
      </c>
      <c r="X13" s="8">
        <v>495406</v>
      </c>
      <c r="Y13" s="8">
        <v>-192857</v>
      </c>
      <c r="Z13" s="2">
        <v>-38.93</v>
      </c>
      <c r="AA13" s="6">
        <v>1839800</v>
      </c>
    </row>
    <row r="14" spans="1:27" ht="12.75">
      <c r="A14" s="27" t="s">
        <v>41</v>
      </c>
      <c r="B14" s="33"/>
      <c r="C14" s="6">
        <v>697415</v>
      </c>
      <c r="D14" s="6">
        <v>0</v>
      </c>
      <c r="E14" s="7">
        <v>293000</v>
      </c>
      <c r="F14" s="8">
        <v>293000</v>
      </c>
      <c r="G14" s="8">
        <v>62033</v>
      </c>
      <c r="H14" s="8">
        <v>62030</v>
      </c>
      <c r="I14" s="8">
        <v>62030</v>
      </c>
      <c r="J14" s="8">
        <v>186093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186093</v>
      </c>
      <c r="X14" s="8">
        <v>88500</v>
      </c>
      <c r="Y14" s="8">
        <v>97593</v>
      </c>
      <c r="Z14" s="2">
        <v>110.27</v>
      </c>
      <c r="AA14" s="6">
        <v>293000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115630888</v>
      </c>
      <c r="D19" s="6">
        <v>0</v>
      </c>
      <c r="E19" s="7">
        <v>116162000</v>
      </c>
      <c r="F19" s="8">
        <v>116162000</v>
      </c>
      <c r="G19" s="8">
        <v>46553000</v>
      </c>
      <c r="H19" s="8">
        <v>1500000</v>
      </c>
      <c r="I19" s="8">
        <v>2435000</v>
      </c>
      <c r="J19" s="8">
        <v>50488000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50488000</v>
      </c>
      <c r="X19" s="8">
        <v>44770000</v>
      </c>
      <c r="Y19" s="8">
        <v>5718000</v>
      </c>
      <c r="Z19" s="2">
        <v>12.77</v>
      </c>
      <c r="AA19" s="6">
        <v>116162000</v>
      </c>
    </row>
    <row r="20" spans="1:27" ht="12.75">
      <c r="A20" s="27" t="s">
        <v>47</v>
      </c>
      <c r="B20" s="33"/>
      <c r="C20" s="6">
        <v>307135</v>
      </c>
      <c r="D20" s="6">
        <v>0</v>
      </c>
      <c r="E20" s="7">
        <v>105100</v>
      </c>
      <c r="F20" s="30">
        <v>105100</v>
      </c>
      <c r="G20" s="30">
        <v>3951</v>
      </c>
      <c r="H20" s="30">
        <v>39870</v>
      </c>
      <c r="I20" s="30">
        <v>39870</v>
      </c>
      <c r="J20" s="30">
        <v>83691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83691</v>
      </c>
      <c r="X20" s="30">
        <v>16100</v>
      </c>
      <c r="Y20" s="30">
        <v>67591</v>
      </c>
      <c r="Z20" s="31">
        <v>419.82</v>
      </c>
      <c r="AA20" s="32">
        <v>105100</v>
      </c>
    </row>
    <row r="21" spans="1:27" ht="12.75">
      <c r="A21" s="27" t="s">
        <v>48</v>
      </c>
      <c r="B21" s="33"/>
      <c r="C21" s="6">
        <v>27089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121838413</v>
      </c>
      <c r="D22" s="37">
        <f>SUM(D5:D21)</f>
        <v>0</v>
      </c>
      <c r="E22" s="38">
        <f t="shared" si="0"/>
        <v>118399900</v>
      </c>
      <c r="F22" s="39">
        <f t="shared" si="0"/>
        <v>118399900</v>
      </c>
      <c r="G22" s="39">
        <f t="shared" si="0"/>
        <v>46750579</v>
      </c>
      <c r="H22" s="39">
        <f t="shared" si="0"/>
        <v>1687377</v>
      </c>
      <c r="I22" s="39">
        <f t="shared" si="0"/>
        <v>2622377</v>
      </c>
      <c r="J22" s="39">
        <f t="shared" si="0"/>
        <v>51060333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51060333</v>
      </c>
      <c r="X22" s="39">
        <f t="shared" si="0"/>
        <v>45370006</v>
      </c>
      <c r="Y22" s="39">
        <f t="shared" si="0"/>
        <v>5690327</v>
      </c>
      <c r="Z22" s="40">
        <f>+IF(X22&lt;&gt;0,+(Y22/X22)*100,0)</f>
        <v>12.54204594991678</v>
      </c>
      <c r="AA22" s="37">
        <f>SUM(AA5:AA21)</f>
        <v>118399900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66029890</v>
      </c>
      <c r="D25" s="6">
        <v>0</v>
      </c>
      <c r="E25" s="7">
        <v>65749634</v>
      </c>
      <c r="F25" s="8">
        <v>65749634</v>
      </c>
      <c r="G25" s="8">
        <v>5093718</v>
      </c>
      <c r="H25" s="8">
        <v>4772097</v>
      </c>
      <c r="I25" s="8">
        <v>4649353</v>
      </c>
      <c r="J25" s="8">
        <v>14515168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14515168</v>
      </c>
      <c r="X25" s="8">
        <v>11968400</v>
      </c>
      <c r="Y25" s="8">
        <v>2546768</v>
      </c>
      <c r="Z25" s="2">
        <v>21.28</v>
      </c>
      <c r="AA25" s="6">
        <v>65749634</v>
      </c>
    </row>
    <row r="26" spans="1:27" ht="12.75">
      <c r="A26" s="29" t="s">
        <v>52</v>
      </c>
      <c r="B26" s="28"/>
      <c r="C26" s="6">
        <v>9041677</v>
      </c>
      <c r="D26" s="6">
        <v>0</v>
      </c>
      <c r="E26" s="7">
        <v>8720576</v>
      </c>
      <c r="F26" s="8">
        <v>8720576</v>
      </c>
      <c r="G26" s="8">
        <v>685260</v>
      </c>
      <c r="H26" s="8">
        <v>445070</v>
      </c>
      <c r="I26" s="8">
        <v>700907</v>
      </c>
      <c r="J26" s="8">
        <v>1831237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1831237</v>
      </c>
      <c r="X26" s="8">
        <v>1923000</v>
      </c>
      <c r="Y26" s="8">
        <v>-91763</v>
      </c>
      <c r="Z26" s="2">
        <v>-4.77</v>
      </c>
      <c r="AA26" s="6">
        <v>8720576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2.75">
      <c r="A28" s="29" t="s">
        <v>54</v>
      </c>
      <c r="B28" s="28"/>
      <c r="C28" s="6">
        <v>4394788</v>
      </c>
      <c r="D28" s="6">
        <v>0</v>
      </c>
      <c r="E28" s="7">
        <v>8029841</v>
      </c>
      <c r="F28" s="8">
        <v>8029841</v>
      </c>
      <c r="G28" s="8">
        <v>300034</v>
      </c>
      <c r="H28" s="8">
        <v>299624</v>
      </c>
      <c r="I28" s="8">
        <v>289320</v>
      </c>
      <c r="J28" s="8">
        <v>888978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888978</v>
      </c>
      <c r="X28" s="8">
        <v>1799000</v>
      </c>
      <c r="Y28" s="8">
        <v>-910022</v>
      </c>
      <c r="Z28" s="2">
        <v>-50.58</v>
      </c>
      <c r="AA28" s="6">
        <v>8029841</v>
      </c>
    </row>
    <row r="29" spans="1:27" ht="12.75">
      <c r="A29" s="29" t="s">
        <v>55</v>
      </c>
      <c r="B29" s="28"/>
      <c r="C29" s="6">
        <v>3552364</v>
      </c>
      <c r="D29" s="6">
        <v>0</v>
      </c>
      <c r="E29" s="7">
        <v>1232907</v>
      </c>
      <c r="F29" s="8">
        <v>1232907</v>
      </c>
      <c r="G29" s="8">
        <v>0</v>
      </c>
      <c r="H29" s="8">
        <v>240942</v>
      </c>
      <c r="I29" s="8">
        <v>103418</v>
      </c>
      <c r="J29" s="8">
        <v>344360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344360</v>
      </c>
      <c r="X29" s="8"/>
      <c r="Y29" s="8">
        <v>344360</v>
      </c>
      <c r="Z29" s="2">
        <v>0</v>
      </c>
      <c r="AA29" s="6">
        <v>1232907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1107000</v>
      </c>
      <c r="F32" s="8">
        <v>1107000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1107000</v>
      </c>
    </row>
    <row r="33" spans="1:27" ht="12.75">
      <c r="A33" s="29" t="s">
        <v>59</v>
      </c>
      <c r="B33" s="28"/>
      <c r="C33" s="6">
        <v>4474027</v>
      </c>
      <c r="D33" s="6">
        <v>0</v>
      </c>
      <c r="E33" s="7">
        <v>3550000</v>
      </c>
      <c r="F33" s="8">
        <v>3550000</v>
      </c>
      <c r="G33" s="8">
        <v>3500000</v>
      </c>
      <c r="H33" s="8">
        <v>0</v>
      </c>
      <c r="I33" s="8">
        <v>0</v>
      </c>
      <c r="J33" s="8">
        <v>3500000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3500000</v>
      </c>
      <c r="X33" s="8">
        <v>3500000</v>
      </c>
      <c r="Y33" s="8">
        <v>0</v>
      </c>
      <c r="Z33" s="2">
        <v>0</v>
      </c>
      <c r="AA33" s="6">
        <v>3550000</v>
      </c>
    </row>
    <row r="34" spans="1:27" ht="12.75">
      <c r="A34" s="29" t="s">
        <v>60</v>
      </c>
      <c r="B34" s="28"/>
      <c r="C34" s="6">
        <v>29133474</v>
      </c>
      <c r="D34" s="6">
        <v>0</v>
      </c>
      <c r="E34" s="7">
        <v>29310042</v>
      </c>
      <c r="F34" s="8">
        <v>29310042</v>
      </c>
      <c r="G34" s="8">
        <v>1856461</v>
      </c>
      <c r="H34" s="8">
        <v>2320940</v>
      </c>
      <c r="I34" s="8">
        <v>2340142</v>
      </c>
      <c r="J34" s="8">
        <v>6517543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6517543</v>
      </c>
      <c r="X34" s="8">
        <v>6064000</v>
      </c>
      <c r="Y34" s="8">
        <v>453543</v>
      </c>
      <c r="Z34" s="2">
        <v>7.48</v>
      </c>
      <c r="AA34" s="6">
        <v>29310042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116626220</v>
      </c>
      <c r="D36" s="37">
        <f>SUM(D25:D35)</f>
        <v>0</v>
      </c>
      <c r="E36" s="38">
        <f t="shared" si="1"/>
        <v>117700000</v>
      </c>
      <c r="F36" s="39">
        <f t="shared" si="1"/>
        <v>117700000</v>
      </c>
      <c r="G36" s="39">
        <f t="shared" si="1"/>
        <v>11435473</v>
      </c>
      <c r="H36" s="39">
        <f t="shared" si="1"/>
        <v>8078673</v>
      </c>
      <c r="I36" s="39">
        <f t="shared" si="1"/>
        <v>8083140</v>
      </c>
      <c r="J36" s="39">
        <f t="shared" si="1"/>
        <v>27597286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27597286</v>
      </c>
      <c r="X36" s="39">
        <f t="shared" si="1"/>
        <v>25254400</v>
      </c>
      <c r="Y36" s="39">
        <f t="shared" si="1"/>
        <v>2342886</v>
      </c>
      <c r="Z36" s="40">
        <f>+IF(X36&lt;&gt;0,+(Y36/X36)*100,0)</f>
        <v>9.27713982513938</v>
      </c>
      <c r="AA36" s="37">
        <f>SUM(AA25:AA35)</f>
        <v>117700000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5212193</v>
      </c>
      <c r="D38" s="50">
        <f>+D22-D36</f>
        <v>0</v>
      </c>
      <c r="E38" s="51">
        <f t="shared" si="2"/>
        <v>699900</v>
      </c>
      <c r="F38" s="52">
        <f t="shared" si="2"/>
        <v>699900</v>
      </c>
      <c r="G38" s="52">
        <f t="shared" si="2"/>
        <v>35315106</v>
      </c>
      <c r="H38" s="52">
        <f t="shared" si="2"/>
        <v>-6391296</v>
      </c>
      <c r="I38" s="52">
        <f t="shared" si="2"/>
        <v>-5460763</v>
      </c>
      <c r="J38" s="52">
        <f t="shared" si="2"/>
        <v>23463047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23463047</v>
      </c>
      <c r="X38" s="52">
        <f>IF(F22=F36,0,X22-X36)</f>
        <v>20115606</v>
      </c>
      <c r="Y38" s="52">
        <f t="shared" si="2"/>
        <v>3347441</v>
      </c>
      <c r="Z38" s="53">
        <f>+IF(X38&lt;&gt;0,+(Y38/X38)*100,0)</f>
        <v>16.641014941334603</v>
      </c>
      <c r="AA38" s="50">
        <f>+AA22-AA36</f>
        <v>699900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5212193</v>
      </c>
      <c r="D42" s="59">
        <f>SUM(D38:D41)</f>
        <v>0</v>
      </c>
      <c r="E42" s="60">
        <f t="shared" si="3"/>
        <v>699900</v>
      </c>
      <c r="F42" s="61">
        <f t="shared" si="3"/>
        <v>699900</v>
      </c>
      <c r="G42" s="61">
        <f t="shared" si="3"/>
        <v>35315106</v>
      </c>
      <c r="H42" s="61">
        <f t="shared" si="3"/>
        <v>-6391296</v>
      </c>
      <c r="I42" s="61">
        <f t="shared" si="3"/>
        <v>-5460763</v>
      </c>
      <c r="J42" s="61">
        <f t="shared" si="3"/>
        <v>23463047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23463047</v>
      </c>
      <c r="X42" s="61">
        <f t="shared" si="3"/>
        <v>20115606</v>
      </c>
      <c r="Y42" s="61">
        <f t="shared" si="3"/>
        <v>3347441</v>
      </c>
      <c r="Z42" s="62">
        <f>+IF(X42&lt;&gt;0,+(Y42/X42)*100,0)</f>
        <v>16.641014941334603</v>
      </c>
      <c r="AA42" s="59">
        <f>SUM(AA38:AA41)</f>
        <v>699900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5212193</v>
      </c>
      <c r="D44" s="67">
        <f>+D42-D43</f>
        <v>0</v>
      </c>
      <c r="E44" s="68">
        <f t="shared" si="4"/>
        <v>699900</v>
      </c>
      <c r="F44" s="69">
        <f t="shared" si="4"/>
        <v>699900</v>
      </c>
      <c r="G44" s="69">
        <f t="shared" si="4"/>
        <v>35315106</v>
      </c>
      <c r="H44" s="69">
        <f t="shared" si="4"/>
        <v>-6391296</v>
      </c>
      <c r="I44" s="69">
        <f t="shared" si="4"/>
        <v>-5460763</v>
      </c>
      <c r="J44" s="69">
        <f t="shared" si="4"/>
        <v>23463047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23463047</v>
      </c>
      <c r="X44" s="69">
        <f t="shared" si="4"/>
        <v>20115606</v>
      </c>
      <c r="Y44" s="69">
        <f t="shared" si="4"/>
        <v>3347441</v>
      </c>
      <c r="Z44" s="70">
        <f>+IF(X44&lt;&gt;0,+(Y44/X44)*100,0)</f>
        <v>16.641014941334603</v>
      </c>
      <c r="AA44" s="67">
        <f>+AA42-AA43</f>
        <v>699900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5212193</v>
      </c>
      <c r="D46" s="59">
        <f>SUM(D44:D45)</f>
        <v>0</v>
      </c>
      <c r="E46" s="60">
        <f t="shared" si="5"/>
        <v>699900</v>
      </c>
      <c r="F46" s="61">
        <f t="shared" si="5"/>
        <v>699900</v>
      </c>
      <c r="G46" s="61">
        <f t="shared" si="5"/>
        <v>35315106</v>
      </c>
      <c r="H46" s="61">
        <f t="shared" si="5"/>
        <v>-6391296</v>
      </c>
      <c r="I46" s="61">
        <f t="shared" si="5"/>
        <v>-5460763</v>
      </c>
      <c r="J46" s="61">
        <f t="shared" si="5"/>
        <v>23463047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23463047</v>
      </c>
      <c r="X46" s="61">
        <f t="shared" si="5"/>
        <v>20115606</v>
      </c>
      <c r="Y46" s="61">
        <f t="shared" si="5"/>
        <v>3347441</v>
      </c>
      <c r="Z46" s="62">
        <f>+IF(X46&lt;&gt;0,+(Y46/X46)*100,0)</f>
        <v>16.641014941334603</v>
      </c>
      <c r="AA46" s="59">
        <f>SUM(AA44:AA45)</f>
        <v>699900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5212193</v>
      </c>
      <c r="D48" s="75">
        <f>SUM(D46:D47)</f>
        <v>0</v>
      </c>
      <c r="E48" s="76">
        <f t="shared" si="6"/>
        <v>699900</v>
      </c>
      <c r="F48" s="77">
        <f t="shared" si="6"/>
        <v>699900</v>
      </c>
      <c r="G48" s="77">
        <f t="shared" si="6"/>
        <v>35315106</v>
      </c>
      <c r="H48" s="78">
        <f t="shared" si="6"/>
        <v>-6391296</v>
      </c>
      <c r="I48" s="78">
        <f t="shared" si="6"/>
        <v>-5460763</v>
      </c>
      <c r="J48" s="78">
        <f t="shared" si="6"/>
        <v>23463047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23463047</v>
      </c>
      <c r="X48" s="78">
        <f t="shared" si="6"/>
        <v>20115606</v>
      </c>
      <c r="Y48" s="78">
        <f t="shared" si="6"/>
        <v>3347441</v>
      </c>
      <c r="Z48" s="79">
        <f>+IF(X48&lt;&gt;0,+(Y48/X48)*100,0)</f>
        <v>16.641014941334603</v>
      </c>
      <c r="AA48" s="80">
        <f>SUM(AA46:AA47)</f>
        <v>699900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97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41090394</v>
      </c>
      <c r="D5" s="6">
        <v>0</v>
      </c>
      <c r="E5" s="7">
        <v>44250000</v>
      </c>
      <c r="F5" s="8">
        <v>44250000</v>
      </c>
      <c r="G5" s="8">
        <v>3810168</v>
      </c>
      <c r="H5" s="8">
        <v>3862266</v>
      </c>
      <c r="I5" s="8">
        <v>4000913</v>
      </c>
      <c r="J5" s="8">
        <v>11673347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11673347</v>
      </c>
      <c r="X5" s="8">
        <v>11512500</v>
      </c>
      <c r="Y5" s="8">
        <v>160847</v>
      </c>
      <c r="Z5" s="2">
        <v>1.4</v>
      </c>
      <c r="AA5" s="6">
        <v>44250000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64663155</v>
      </c>
      <c r="D7" s="6">
        <v>0</v>
      </c>
      <c r="E7" s="7">
        <v>87233850</v>
      </c>
      <c r="F7" s="8">
        <v>87233850</v>
      </c>
      <c r="G7" s="8">
        <v>8481998</v>
      </c>
      <c r="H7" s="8">
        <v>5952015</v>
      </c>
      <c r="I7" s="8">
        <v>5659047</v>
      </c>
      <c r="J7" s="8">
        <v>20093060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20093060</v>
      </c>
      <c r="X7" s="8">
        <v>22375374</v>
      </c>
      <c r="Y7" s="8">
        <v>-2282314</v>
      </c>
      <c r="Z7" s="2">
        <v>-10.2</v>
      </c>
      <c r="AA7" s="6">
        <v>87233850</v>
      </c>
    </row>
    <row r="8" spans="1:27" ht="12.75">
      <c r="A8" s="29" t="s">
        <v>35</v>
      </c>
      <c r="B8" s="28"/>
      <c r="C8" s="6">
        <v>46013416</v>
      </c>
      <c r="D8" s="6">
        <v>0</v>
      </c>
      <c r="E8" s="7">
        <v>60638340</v>
      </c>
      <c r="F8" s="8">
        <v>60638340</v>
      </c>
      <c r="G8" s="8">
        <v>4860195</v>
      </c>
      <c r="H8" s="8">
        <v>4784033</v>
      </c>
      <c r="I8" s="8">
        <v>3971403</v>
      </c>
      <c r="J8" s="8">
        <v>13615631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13615631</v>
      </c>
      <c r="X8" s="8">
        <v>15369375</v>
      </c>
      <c r="Y8" s="8">
        <v>-1753744</v>
      </c>
      <c r="Z8" s="2">
        <v>-11.41</v>
      </c>
      <c r="AA8" s="6">
        <v>60638340</v>
      </c>
    </row>
    <row r="9" spans="1:27" ht="12.75">
      <c r="A9" s="29" t="s">
        <v>36</v>
      </c>
      <c r="B9" s="28"/>
      <c r="C9" s="6">
        <v>22919375</v>
      </c>
      <c r="D9" s="6">
        <v>0</v>
      </c>
      <c r="E9" s="7">
        <v>21203380</v>
      </c>
      <c r="F9" s="8">
        <v>21203380</v>
      </c>
      <c r="G9" s="8">
        <v>2094115</v>
      </c>
      <c r="H9" s="8">
        <v>2105277</v>
      </c>
      <c r="I9" s="8">
        <v>2108843</v>
      </c>
      <c r="J9" s="8">
        <v>6308235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6308235</v>
      </c>
      <c r="X9" s="8">
        <v>5446374</v>
      </c>
      <c r="Y9" s="8">
        <v>861861</v>
      </c>
      <c r="Z9" s="2">
        <v>15.82</v>
      </c>
      <c r="AA9" s="6">
        <v>21203380</v>
      </c>
    </row>
    <row r="10" spans="1:27" ht="12.75">
      <c r="A10" s="29" t="s">
        <v>37</v>
      </c>
      <c r="B10" s="28"/>
      <c r="C10" s="6">
        <v>27112133</v>
      </c>
      <c r="D10" s="6">
        <v>0</v>
      </c>
      <c r="E10" s="7">
        <v>27901800</v>
      </c>
      <c r="F10" s="30">
        <v>27901800</v>
      </c>
      <c r="G10" s="30">
        <v>2760999</v>
      </c>
      <c r="H10" s="30">
        <v>2776388</v>
      </c>
      <c r="I10" s="30">
        <v>2781271</v>
      </c>
      <c r="J10" s="30">
        <v>8318658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8318658</v>
      </c>
      <c r="X10" s="30">
        <v>7144674</v>
      </c>
      <c r="Y10" s="30">
        <v>1173984</v>
      </c>
      <c r="Z10" s="31">
        <v>16.43</v>
      </c>
      <c r="AA10" s="32">
        <v>27901800</v>
      </c>
    </row>
    <row r="11" spans="1:27" ht="12.75">
      <c r="A11" s="29" t="s">
        <v>38</v>
      </c>
      <c r="B11" s="33"/>
      <c r="C11" s="6">
        <v>-13890812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1563900</v>
      </c>
      <c r="D12" s="6">
        <v>0</v>
      </c>
      <c r="E12" s="7">
        <v>1560900</v>
      </c>
      <c r="F12" s="8">
        <v>1560900</v>
      </c>
      <c r="G12" s="8">
        <v>143347</v>
      </c>
      <c r="H12" s="8">
        <v>158326</v>
      </c>
      <c r="I12" s="8">
        <v>107039</v>
      </c>
      <c r="J12" s="8">
        <v>408712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408712</v>
      </c>
      <c r="X12" s="8">
        <v>390225</v>
      </c>
      <c r="Y12" s="8">
        <v>18487</v>
      </c>
      <c r="Z12" s="2">
        <v>4.74</v>
      </c>
      <c r="AA12" s="6">
        <v>1560900</v>
      </c>
    </row>
    <row r="13" spans="1:27" ht="12.75">
      <c r="A13" s="27" t="s">
        <v>40</v>
      </c>
      <c r="B13" s="33"/>
      <c r="C13" s="6">
        <v>19133953</v>
      </c>
      <c r="D13" s="6">
        <v>0</v>
      </c>
      <c r="E13" s="7">
        <v>2200000</v>
      </c>
      <c r="F13" s="8">
        <v>2200000</v>
      </c>
      <c r="G13" s="8">
        <v>144672</v>
      </c>
      <c r="H13" s="8">
        <v>158326</v>
      </c>
      <c r="I13" s="8">
        <v>144690</v>
      </c>
      <c r="J13" s="8">
        <v>447688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447688</v>
      </c>
      <c r="X13" s="8">
        <v>549999</v>
      </c>
      <c r="Y13" s="8">
        <v>-102311</v>
      </c>
      <c r="Z13" s="2">
        <v>-18.6</v>
      </c>
      <c r="AA13" s="6">
        <v>2200000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28568127</v>
      </c>
      <c r="F14" s="8">
        <v>28568127</v>
      </c>
      <c r="G14" s="8">
        <v>1850241</v>
      </c>
      <c r="H14" s="8">
        <v>1703664</v>
      </c>
      <c r="I14" s="8">
        <v>1330155</v>
      </c>
      <c r="J14" s="8">
        <v>4884060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4884060</v>
      </c>
      <c r="X14" s="8">
        <v>7142031</v>
      </c>
      <c r="Y14" s="8">
        <v>-2257971</v>
      </c>
      <c r="Z14" s="2">
        <v>-31.62</v>
      </c>
      <c r="AA14" s="6">
        <v>28568127</v>
      </c>
    </row>
    <row r="15" spans="1:27" ht="12.75">
      <c r="A15" s="27" t="s">
        <v>42</v>
      </c>
      <c r="B15" s="33"/>
      <c r="C15" s="6">
        <v>36226</v>
      </c>
      <c r="D15" s="6">
        <v>0</v>
      </c>
      <c r="E15" s="7">
        <v>40000</v>
      </c>
      <c r="F15" s="8">
        <v>40000</v>
      </c>
      <c r="G15" s="8">
        <v>0</v>
      </c>
      <c r="H15" s="8">
        <v>39848</v>
      </c>
      <c r="I15" s="8">
        <v>0</v>
      </c>
      <c r="J15" s="8">
        <v>39848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39848</v>
      </c>
      <c r="X15" s="8">
        <v>9999</v>
      </c>
      <c r="Y15" s="8">
        <v>29849</v>
      </c>
      <c r="Z15" s="2">
        <v>298.52</v>
      </c>
      <c r="AA15" s="6">
        <v>40000</v>
      </c>
    </row>
    <row r="16" spans="1:27" ht="12.75">
      <c r="A16" s="27" t="s">
        <v>43</v>
      </c>
      <c r="B16" s="33"/>
      <c r="C16" s="6">
        <v>2163900</v>
      </c>
      <c r="D16" s="6">
        <v>0</v>
      </c>
      <c r="E16" s="7">
        <v>111100</v>
      </c>
      <c r="F16" s="8">
        <v>111100</v>
      </c>
      <c r="G16" s="8">
        <v>13900</v>
      </c>
      <c r="H16" s="8">
        <v>50300</v>
      </c>
      <c r="I16" s="8">
        <v>14150</v>
      </c>
      <c r="J16" s="8">
        <v>78350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78350</v>
      </c>
      <c r="X16" s="8">
        <v>27774</v>
      </c>
      <c r="Y16" s="8">
        <v>50576</v>
      </c>
      <c r="Z16" s="2">
        <v>182.1</v>
      </c>
      <c r="AA16" s="6">
        <v>111100</v>
      </c>
    </row>
    <row r="17" spans="1:27" ht="12.75">
      <c r="A17" s="27" t="s">
        <v>44</v>
      </c>
      <c r="B17" s="33"/>
      <c r="C17" s="6">
        <v>100173</v>
      </c>
      <c r="D17" s="6">
        <v>0</v>
      </c>
      <c r="E17" s="7">
        <v>44000</v>
      </c>
      <c r="F17" s="8">
        <v>44000</v>
      </c>
      <c r="G17" s="8">
        <v>0</v>
      </c>
      <c r="H17" s="8">
        <v>614</v>
      </c>
      <c r="I17" s="8">
        <v>0</v>
      </c>
      <c r="J17" s="8">
        <v>614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614</v>
      </c>
      <c r="X17" s="8">
        <v>11001</v>
      </c>
      <c r="Y17" s="8">
        <v>-10387</v>
      </c>
      <c r="Z17" s="2">
        <v>-94.42</v>
      </c>
      <c r="AA17" s="6">
        <v>44000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194443063</v>
      </c>
      <c r="D19" s="6">
        <v>0</v>
      </c>
      <c r="E19" s="7">
        <v>164562550</v>
      </c>
      <c r="F19" s="8">
        <v>164562550</v>
      </c>
      <c r="G19" s="8">
        <v>66156000</v>
      </c>
      <c r="H19" s="8">
        <v>3155000</v>
      </c>
      <c r="I19" s="8">
        <v>-15358000</v>
      </c>
      <c r="J19" s="8">
        <v>53953000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53953000</v>
      </c>
      <c r="X19" s="8">
        <v>75073700</v>
      </c>
      <c r="Y19" s="8">
        <v>-21120700</v>
      </c>
      <c r="Z19" s="2">
        <v>-28.13</v>
      </c>
      <c r="AA19" s="6">
        <v>164562550</v>
      </c>
    </row>
    <row r="20" spans="1:27" ht="12.75">
      <c r="A20" s="27" t="s">
        <v>47</v>
      </c>
      <c r="B20" s="33"/>
      <c r="C20" s="6">
        <v>2248280</v>
      </c>
      <c r="D20" s="6">
        <v>0</v>
      </c>
      <c r="E20" s="7">
        <v>12334583</v>
      </c>
      <c r="F20" s="30">
        <v>12334583</v>
      </c>
      <c r="G20" s="30">
        <v>72490</v>
      </c>
      <c r="H20" s="30">
        <v>529297</v>
      </c>
      <c r="I20" s="30">
        <v>178897</v>
      </c>
      <c r="J20" s="30">
        <v>780684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780684</v>
      </c>
      <c r="X20" s="30">
        <v>708858</v>
      </c>
      <c r="Y20" s="30">
        <v>71826</v>
      </c>
      <c r="Z20" s="31">
        <v>10.13</v>
      </c>
      <c r="AA20" s="32">
        <v>12334583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407597156</v>
      </c>
      <c r="D22" s="37">
        <f>SUM(D5:D21)</f>
        <v>0</v>
      </c>
      <c r="E22" s="38">
        <f t="shared" si="0"/>
        <v>450648630</v>
      </c>
      <c r="F22" s="39">
        <f t="shared" si="0"/>
        <v>450648630</v>
      </c>
      <c r="G22" s="39">
        <f t="shared" si="0"/>
        <v>90388125</v>
      </c>
      <c r="H22" s="39">
        <f t="shared" si="0"/>
        <v>25275354</v>
      </c>
      <c r="I22" s="39">
        <f t="shared" si="0"/>
        <v>4938408</v>
      </c>
      <c r="J22" s="39">
        <f t="shared" si="0"/>
        <v>120601887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120601887</v>
      </c>
      <c r="X22" s="39">
        <f t="shared" si="0"/>
        <v>145761884</v>
      </c>
      <c r="Y22" s="39">
        <f t="shared" si="0"/>
        <v>-25159997</v>
      </c>
      <c r="Z22" s="40">
        <f>+IF(X22&lt;&gt;0,+(Y22/X22)*100,0)</f>
        <v>-17.261026209019086</v>
      </c>
      <c r="AA22" s="37">
        <f>SUM(AA5:AA21)</f>
        <v>450648630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169560263</v>
      </c>
      <c r="D25" s="6">
        <v>0</v>
      </c>
      <c r="E25" s="7">
        <v>173038912</v>
      </c>
      <c r="F25" s="8">
        <v>173038912</v>
      </c>
      <c r="G25" s="8">
        <v>13661985</v>
      </c>
      <c r="H25" s="8">
        <v>15389446</v>
      </c>
      <c r="I25" s="8">
        <v>14568506</v>
      </c>
      <c r="J25" s="8">
        <v>43619937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43619937</v>
      </c>
      <c r="X25" s="8">
        <v>43259727</v>
      </c>
      <c r="Y25" s="8">
        <v>360210</v>
      </c>
      <c r="Z25" s="2">
        <v>0.83</v>
      </c>
      <c r="AA25" s="6">
        <v>173038912</v>
      </c>
    </row>
    <row r="26" spans="1:27" ht="12.75">
      <c r="A26" s="29" t="s">
        <v>52</v>
      </c>
      <c r="B26" s="28"/>
      <c r="C26" s="6">
        <v>10354786</v>
      </c>
      <c r="D26" s="6">
        <v>0</v>
      </c>
      <c r="E26" s="7">
        <v>10713727</v>
      </c>
      <c r="F26" s="8">
        <v>10713727</v>
      </c>
      <c r="G26" s="8">
        <v>864167</v>
      </c>
      <c r="H26" s="8">
        <v>778822</v>
      </c>
      <c r="I26" s="8">
        <v>850123</v>
      </c>
      <c r="J26" s="8">
        <v>2493112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2493112</v>
      </c>
      <c r="X26" s="8">
        <v>1981707</v>
      </c>
      <c r="Y26" s="8">
        <v>511405</v>
      </c>
      <c r="Z26" s="2">
        <v>25.81</v>
      </c>
      <c r="AA26" s="6">
        <v>10713727</v>
      </c>
    </row>
    <row r="27" spans="1:27" ht="12.75">
      <c r="A27" s="29" t="s">
        <v>53</v>
      </c>
      <c r="B27" s="28"/>
      <c r="C27" s="6">
        <v>84545849</v>
      </c>
      <c r="D27" s="6">
        <v>0</v>
      </c>
      <c r="E27" s="7">
        <v>28000000</v>
      </c>
      <c r="F27" s="8">
        <v>28000000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6999000</v>
      </c>
      <c r="Y27" s="8">
        <v>-6999000</v>
      </c>
      <c r="Z27" s="2">
        <v>-100</v>
      </c>
      <c r="AA27" s="6">
        <v>28000000</v>
      </c>
    </row>
    <row r="28" spans="1:27" ht="12.75">
      <c r="A28" s="29" t="s">
        <v>54</v>
      </c>
      <c r="B28" s="28"/>
      <c r="C28" s="6">
        <v>217254567</v>
      </c>
      <c r="D28" s="6">
        <v>0</v>
      </c>
      <c r="E28" s="7">
        <v>33572567</v>
      </c>
      <c r="F28" s="8">
        <v>33572567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4565553</v>
      </c>
      <c r="Y28" s="8">
        <v>-4565553</v>
      </c>
      <c r="Z28" s="2">
        <v>-100</v>
      </c>
      <c r="AA28" s="6">
        <v>33572567</v>
      </c>
    </row>
    <row r="29" spans="1:27" ht="12.75">
      <c r="A29" s="29" t="s">
        <v>55</v>
      </c>
      <c r="B29" s="28"/>
      <c r="C29" s="6">
        <v>898951</v>
      </c>
      <c r="D29" s="6">
        <v>0</v>
      </c>
      <c r="E29" s="7">
        <v>1744728</v>
      </c>
      <c r="F29" s="8">
        <v>1744728</v>
      </c>
      <c r="G29" s="8">
        <v>89</v>
      </c>
      <c r="H29" s="8">
        <v>15</v>
      </c>
      <c r="I29" s="8">
        <v>226</v>
      </c>
      <c r="J29" s="8">
        <v>330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330</v>
      </c>
      <c r="X29" s="8">
        <v>22551</v>
      </c>
      <c r="Y29" s="8">
        <v>-22221</v>
      </c>
      <c r="Z29" s="2">
        <v>-98.54</v>
      </c>
      <c r="AA29" s="6">
        <v>1744728</v>
      </c>
    </row>
    <row r="30" spans="1:27" ht="12.75">
      <c r="A30" s="29" t="s">
        <v>56</v>
      </c>
      <c r="B30" s="28"/>
      <c r="C30" s="6">
        <v>53292708</v>
      </c>
      <c r="D30" s="6">
        <v>0</v>
      </c>
      <c r="E30" s="7">
        <v>74000000</v>
      </c>
      <c r="F30" s="8">
        <v>74000000</v>
      </c>
      <c r="G30" s="8">
        <v>2783691</v>
      </c>
      <c r="H30" s="8">
        <v>8589100</v>
      </c>
      <c r="I30" s="8">
        <v>7198319</v>
      </c>
      <c r="J30" s="8">
        <v>18571110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18571110</v>
      </c>
      <c r="X30" s="8">
        <v>18500001</v>
      </c>
      <c r="Y30" s="8">
        <v>71109</v>
      </c>
      <c r="Z30" s="2">
        <v>0.38</v>
      </c>
      <c r="AA30" s="6">
        <v>74000000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17223877</v>
      </c>
      <c r="D32" s="6">
        <v>0</v>
      </c>
      <c r="E32" s="7">
        <v>33681691</v>
      </c>
      <c r="F32" s="8">
        <v>33681691</v>
      </c>
      <c r="G32" s="8">
        <v>254998</v>
      </c>
      <c r="H32" s="8">
        <v>628599</v>
      </c>
      <c r="I32" s="8">
        <v>1318723</v>
      </c>
      <c r="J32" s="8">
        <v>2202320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2202320</v>
      </c>
      <c r="X32" s="8">
        <v>8949123</v>
      </c>
      <c r="Y32" s="8">
        <v>-6746803</v>
      </c>
      <c r="Z32" s="2">
        <v>-75.39</v>
      </c>
      <c r="AA32" s="6">
        <v>33681691</v>
      </c>
    </row>
    <row r="33" spans="1:27" ht="12.75">
      <c r="A33" s="29" t="s">
        <v>59</v>
      </c>
      <c r="B33" s="28"/>
      <c r="C33" s="6">
        <v>2501241</v>
      </c>
      <c r="D33" s="6">
        <v>0</v>
      </c>
      <c r="E33" s="7">
        <v>2762950</v>
      </c>
      <c r="F33" s="8">
        <v>2762950</v>
      </c>
      <c r="G33" s="8">
        <v>39259</v>
      </c>
      <c r="H33" s="8">
        <v>41694</v>
      </c>
      <c r="I33" s="8">
        <v>299282</v>
      </c>
      <c r="J33" s="8">
        <v>380235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380235</v>
      </c>
      <c r="X33" s="8">
        <v>690000</v>
      </c>
      <c r="Y33" s="8">
        <v>-309765</v>
      </c>
      <c r="Z33" s="2">
        <v>-44.89</v>
      </c>
      <c r="AA33" s="6">
        <v>2762950</v>
      </c>
    </row>
    <row r="34" spans="1:27" ht="12.75">
      <c r="A34" s="29" t="s">
        <v>60</v>
      </c>
      <c r="B34" s="28"/>
      <c r="C34" s="6">
        <v>68180657</v>
      </c>
      <c r="D34" s="6">
        <v>0</v>
      </c>
      <c r="E34" s="7">
        <v>83477465</v>
      </c>
      <c r="F34" s="8">
        <v>83477465</v>
      </c>
      <c r="G34" s="8">
        <v>5642565</v>
      </c>
      <c r="H34" s="8">
        <v>4428919</v>
      </c>
      <c r="I34" s="8">
        <v>3672176</v>
      </c>
      <c r="J34" s="8">
        <v>13743660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13743660</v>
      </c>
      <c r="X34" s="8">
        <v>20910000</v>
      </c>
      <c r="Y34" s="8">
        <v>-7166340</v>
      </c>
      <c r="Z34" s="2">
        <v>-34.27</v>
      </c>
      <c r="AA34" s="6">
        <v>83477465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623812899</v>
      </c>
      <c r="D36" s="37">
        <f>SUM(D25:D35)</f>
        <v>0</v>
      </c>
      <c r="E36" s="38">
        <f t="shared" si="1"/>
        <v>440992040</v>
      </c>
      <c r="F36" s="39">
        <f t="shared" si="1"/>
        <v>440992040</v>
      </c>
      <c r="G36" s="39">
        <f t="shared" si="1"/>
        <v>23246754</v>
      </c>
      <c r="H36" s="39">
        <f t="shared" si="1"/>
        <v>29856595</v>
      </c>
      <c r="I36" s="39">
        <f t="shared" si="1"/>
        <v>27907355</v>
      </c>
      <c r="J36" s="39">
        <f t="shared" si="1"/>
        <v>81010704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81010704</v>
      </c>
      <c r="X36" s="39">
        <f t="shared" si="1"/>
        <v>105877662</v>
      </c>
      <c r="Y36" s="39">
        <f t="shared" si="1"/>
        <v>-24866958</v>
      </c>
      <c r="Z36" s="40">
        <f>+IF(X36&lt;&gt;0,+(Y36/X36)*100,0)</f>
        <v>-23.486500863609926</v>
      </c>
      <c r="AA36" s="37">
        <f>SUM(AA25:AA35)</f>
        <v>440992040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-216215743</v>
      </c>
      <c r="D38" s="50">
        <f>+D22-D36</f>
        <v>0</v>
      </c>
      <c r="E38" s="51">
        <f t="shared" si="2"/>
        <v>9656590</v>
      </c>
      <c r="F38" s="52">
        <f t="shared" si="2"/>
        <v>9656590</v>
      </c>
      <c r="G38" s="52">
        <f t="shared" si="2"/>
        <v>67141371</v>
      </c>
      <c r="H38" s="52">
        <f t="shared" si="2"/>
        <v>-4581241</v>
      </c>
      <c r="I38" s="52">
        <f t="shared" si="2"/>
        <v>-22968947</v>
      </c>
      <c r="J38" s="52">
        <f t="shared" si="2"/>
        <v>39591183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39591183</v>
      </c>
      <c r="X38" s="52">
        <f>IF(F22=F36,0,X22-X36)</f>
        <v>39884222</v>
      </c>
      <c r="Y38" s="52">
        <f t="shared" si="2"/>
        <v>-293039</v>
      </c>
      <c r="Z38" s="53">
        <f>+IF(X38&lt;&gt;0,+(Y38/X38)*100,0)</f>
        <v>-0.7347241222356049</v>
      </c>
      <c r="AA38" s="50">
        <f>+AA22-AA36</f>
        <v>9656590</v>
      </c>
    </row>
    <row r="39" spans="1:27" ht="12.75">
      <c r="A39" s="27" t="s">
        <v>64</v>
      </c>
      <c r="B39" s="33"/>
      <c r="C39" s="6">
        <v>29162000</v>
      </c>
      <c r="D39" s="6">
        <v>0</v>
      </c>
      <c r="E39" s="7">
        <v>79552450</v>
      </c>
      <c r="F39" s="8">
        <v>79552450</v>
      </c>
      <c r="G39" s="8">
        <v>26583000</v>
      </c>
      <c r="H39" s="8">
        <v>0</v>
      </c>
      <c r="I39" s="8">
        <v>16911000</v>
      </c>
      <c r="J39" s="8">
        <v>43494000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43494000</v>
      </c>
      <c r="X39" s="8">
        <v>26236473</v>
      </c>
      <c r="Y39" s="8">
        <v>17257527</v>
      </c>
      <c r="Z39" s="2">
        <v>65.78</v>
      </c>
      <c r="AA39" s="6">
        <v>79552450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-8401656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-195455399</v>
      </c>
      <c r="D42" s="59">
        <f>SUM(D38:D41)</f>
        <v>0</v>
      </c>
      <c r="E42" s="60">
        <f t="shared" si="3"/>
        <v>89209040</v>
      </c>
      <c r="F42" s="61">
        <f t="shared" si="3"/>
        <v>89209040</v>
      </c>
      <c r="G42" s="61">
        <f t="shared" si="3"/>
        <v>93724371</v>
      </c>
      <c r="H42" s="61">
        <f t="shared" si="3"/>
        <v>-4581241</v>
      </c>
      <c r="I42" s="61">
        <f t="shared" si="3"/>
        <v>-6057947</v>
      </c>
      <c r="J42" s="61">
        <f t="shared" si="3"/>
        <v>83085183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83085183</v>
      </c>
      <c r="X42" s="61">
        <f t="shared" si="3"/>
        <v>66120695</v>
      </c>
      <c r="Y42" s="61">
        <f t="shared" si="3"/>
        <v>16964488</v>
      </c>
      <c r="Z42" s="62">
        <f>+IF(X42&lt;&gt;0,+(Y42/X42)*100,0)</f>
        <v>25.65685070309681</v>
      </c>
      <c r="AA42" s="59">
        <f>SUM(AA38:AA41)</f>
        <v>89209040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-195455399</v>
      </c>
      <c r="D44" s="67">
        <f>+D42-D43</f>
        <v>0</v>
      </c>
      <c r="E44" s="68">
        <f t="shared" si="4"/>
        <v>89209040</v>
      </c>
      <c r="F44" s="69">
        <f t="shared" si="4"/>
        <v>89209040</v>
      </c>
      <c r="G44" s="69">
        <f t="shared" si="4"/>
        <v>93724371</v>
      </c>
      <c r="H44" s="69">
        <f t="shared" si="4"/>
        <v>-4581241</v>
      </c>
      <c r="I44" s="69">
        <f t="shared" si="4"/>
        <v>-6057947</v>
      </c>
      <c r="J44" s="69">
        <f t="shared" si="4"/>
        <v>83085183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83085183</v>
      </c>
      <c r="X44" s="69">
        <f t="shared" si="4"/>
        <v>66120695</v>
      </c>
      <c r="Y44" s="69">
        <f t="shared" si="4"/>
        <v>16964488</v>
      </c>
      <c r="Z44" s="70">
        <f>+IF(X44&lt;&gt;0,+(Y44/X44)*100,0)</f>
        <v>25.65685070309681</v>
      </c>
      <c r="AA44" s="67">
        <f>+AA42-AA43</f>
        <v>89209040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-195455399</v>
      </c>
      <c r="D46" s="59">
        <f>SUM(D44:D45)</f>
        <v>0</v>
      </c>
      <c r="E46" s="60">
        <f t="shared" si="5"/>
        <v>89209040</v>
      </c>
      <c r="F46" s="61">
        <f t="shared" si="5"/>
        <v>89209040</v>
      </c>
      <c r="G46" s="61">
        <f t="shared" si="5"/>
        <v>93724371</v>
      </c>
      <c r="H46" s="61">
        <f t="shared" si="5"/>
        <v>-4581241</v>
      </c>
      <c r="I46" s="61">
        <f t="shared" si="5"/>
        <v>-6057947</v>
      </c>
      <c r="J46" s="61">
        <f t="shared" si="5"/>
        <v>83085183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83085183</v>
      </c>
      <c r="X46" s="61">
        <f t="shared" si="5"/>
        <v>66120695</v>
      </c>
      <c r="Y46" s="61">
        <f t="shared" si="5"/>
        <v>16964488</v>
      </c>
      <c r="Z46" s="62">
        <f>+IF(X46&lt;&gt;0,+(Y46/X46)*100,0)</f>
        <v>25.65685070309681</v>
      </c>
      <c r="AA46" s="59">
        <f>SUM(AA44:AA45)</f>
        <v>89209040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-195455399</v>
      </c>
      <c r="D48" s="75">
        <f>SUM(D46:D47)</f>
        <v>0</v>
      </c>
      <c r="E48" s="76">
        <f t="shared" si="6"/>
        <v>89209040</v>
      </c>
      <c r="F48" s="77">
        <f t="shared" si="6"/>
        <v>89209040</v>
      </c>
      <c r="G48" s="77">
        <f t="shared" si="6"/>
        <v>93724371</v>
      </c>
      <c r="H48" s="78">
        <f t="shared" si="6"/>
        <v>-4581241</v>
      </c>
      <c r="I48" s="78">
        <f t="shared" si="6"/>
        <v>-6057947</v>
      </c>
      <c r="J48" s="78">
        <f t="shared" si="6"/>
        <v>83085183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83085183</v>
      </c>
      <c r="X48" s="78">
        <f t="shared" si="6"/>
        <v>66120695</v>
      </c>
      <c r="Y48" s="78">
        <f t="shared" si="6"/>
        <v>16964488</v>
      </c>
      <c r="Z48" s="79">
        <f>+IF(X48&lt;&gt;0,+(Y48/X48)*100,0)</f>
        <v>25.65685070309681</v>
      </c>
      <c r="AA48" s="80">
        <f>SUM(AA46:AA47)</f>
        <v>89209040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97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90936187</v>
      </c>
      <c r="D5" s="6">
        <v>0</v>
      </c>
      <c r="E5" s="7">
        <v>107626700</v>
      </c>
      <c r="F5" s="8">
        <v>107626700</v>
      </c>
      <c r="G5" s="8">
        <v>16058414</v>
      </c>
      <c r="H5" s="8">
        <v>7445494</v>
      </c>
      <c r="I5" s="8">
        <v>7454423</v>
      </c>
      <c r="J5" s="8">
        <v>30958331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30958331</v>
      </c>
      <c r="X5" s="8">
        <v>26049117</v>
      </c>
      <c r="Y5" s="8">
        <v>4909214</v>
      </c>
      <c r="Z5" s="2">
        <v>18.85</v>
      </c>
      <c r="AA5" s="6">
        <v>107626700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218805595</v>
      </c>
      <c r="F7" s="8">
        <v>218805595</v>
      </c>
      <c r="G7" s="8">
        <v>17704970</v>
      </c>
      <c r="H7" s="8">
        <v>18619636</v>
      </c>
      <c r="I7" s="8">
        <v>18603481</v>
      </c>
      <c r="J7" s="8">
        <v>54928087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54928087</v>
      </c>
      <c r="X7" s="8">
        <v>54899532</v>
      </c>
      <c r="Y7" s="8">
        <v>28555</v>
      </c>
      <c r="Z7" s="2">
        <v>0.05</v>
      </c>
      <c r="AA7" s="6">
        <v>218805595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73782584</v>
      </c>
      <c r="F8" s="8">
        <v>73782584</v>
      </c>
      <c r="G8" s="8">
        <v>5285905</v>
      </c>
      <c r="H8" s="8">
        <v>5489873</v>
      </c>
      <c r="I8" s="8">
        <v>5753610</v>
      </c>
      <c r="J8" s="8">
        <v>16529388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16529388</v>
      </c>
      <c r="X8" s="8">
        <v>18501372</v>
      </c>
      <c r="Y8" s="8">
        <v>-1971984</v>
      </c>
      <c r="Z8" s="2">
        <v>-10.66</v>
      </c>
      <c r="AA8" s="6">
        <v>73782584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51853901</v>
      </c>
      <c r="F9" s="8">
        <v>51853901</v>
      </c>
      <c r="G9" s="8">
        <v>4235660</v>
      </c>
      <c r="H9" s="8">
        <v>4236438</v>
      </c>
      <c r="I9" s="8">
        <v>4243683</v>
      </c>
      <c r="J9" s="8">
        <v>12715781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12715781</v>
      </c>
      <c r="X9" s="8">
        <v>13149288</v>
      </c>
      <c r="Y9" s="8">
        <v>-433507</v>
      </c>
      <c r="Z9" s="2">
        <v>-3.3</v>
      </c>
      <c r="AA9" s="6">
        <v>51853901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49034032</v>
      </c>
      <c r="F10" s="30">
        <v>49034032</v>
      </c>
      <c r="G10" s="30">
        <v>3998187</v>
      </c>
      <c r="H10" s="30">
        <v>4125432</v>
      </c>
      <c r="I10" s="30">
        <v>4008340</v>
      </c>
      <c r="J10" s="30">
        <v>12131959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12131959</v>
      </c>
      <c r="X10" s="30">
        <v>12519678</v>
      </c>
      <c r="Y10" s="30">
        <v>-387719</v>
      </c>
      <c r="Z10" s="31">
        <v>-3.1</v>
      </c>
      <c r="AA10" s="32">
        <v>49034032</v>
      </c>
    </row>
    <row r="11" spans="1:27" ht="12.75">
      <c r="A11" s="29" t="s">
        <v>38</v>
      </c>
      <c r="B11" s="33"/>
      <c r="C11" s="6">
        <v>336166389</v>
      </c>
      <c r="D11" s="6">
        <v>0</v>
      </c>
      <c r="E11" s="7">
        <v>0</v>
      </c>
      <c r="F11" s="8">
        <v>0</v>
      </c>
      <c r="G11" s="8">
        <v>128483</v>
      </c>
      <c r="H11" s="8">
        <v>0</v>
      </c>
      <c r="I11" s="8">
        <v>102946</v>
      </c>
      <c r="J11" s="8">
        <v>231429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231429</v>
      </c>
      <c r="X11" s="8"/>
      <c r="Y11" s="8">
        <v>231429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3919415</v>
      </c>
      <c r="D12" s="6">
        <v>0</v>
      </c>
      <c r="E12" s="7">
        <v>3576726</v>
      </c>
      <c r="F12" s="8">
        <v>3576726</v>
      </c>
      <c r="G12" s="8">
        <v>368428</v>
      </c>
      <c r="H12" s="8">
        <v>350368</v>
      </c>
      <c r="I12" s="8">
        <v>339029</v>
      </c>
      <c r="J12" s="8">
        <v>1057825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1057825</v>
      </c>
      <c r="X12" s="8">
        <v>701536</v>
      </c>
      <c r="Y12" s="8">
        <v>356289</v>
      </c>
      <c r="Z12" s="2">
        <v>50.79</v>
      </c>
      <c r="AA12" s="6">
        <v>3576726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0</v>
      </c>
      <c r="F13" s="8">
        <v>0</v>
      </c>
      <c r="G13" s="8">
        <v>1990</v>
      </c>
      <c r="H13" s="8">
        <v>14119</v>
      </c>
      <c r="I13" s="8">
        <v>4022</v>
      </c>
      <c r="J13" s="8">
        <v>20131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20131</v>
      </c>
      <c r="X13" s="8"/>
      <c r="Y13" s="8">
        <v>20131</v>
      </c>
      <c r="Z13" s="2">
        <v>0</v>
      </c>
      <c r="AA13" s="6">
        <v>0</v>
      </c>
    </row>
    <row r="14" spans="1:27" ht="12.75">
      <c r="A14" s="27" t="s">
        <v>41</v>
      </c>
      <c r="B14" s="33"/>
      <c r="C14" s="6">
        <v>40508060</v>
      </c>
      <c r="D14" s="6">
        <v>0</v>
      </c>
      <c r="E14" s="7">
        <v>39132783</v>
      </c>
      <c r="F14" s="8">
        <v>39132783</v>
      </c>
      <c r="G14" s="8">
        <v>3596904</v>
      </c>
      <c r="H14" s="8">
        <v>3573889</v>
      </c>
      <c r="I14" s="8">
        <v>3879221</v>
      </c>
      <c r="J14" s="8">
        <v>11050014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11050014</v>
      </c>
      <c r="X14" s="8">
        <v>10638432</v>
      </c>
      <c r="Y14" s="8">
        <v>411582</v>
      </c>
      <c r="Z14" s="2">
        <v>3.87</v>
      </c>
      <c r="AA14" s="6">
        <v>39132783</v>
      </c>
    </row>
    <row r="15" spans="1:27" ht="12.75">
      <c r="A15" s="27" t="s">
        <v>42</v>
      </c>
      <c r="B15" s="33"/>
      <c r="C15" s="6">
        <v>16686</v>
      </c>
      <c r="D15" s="6">
        <v>0</v>
      </c>
      <c r="E15" s="7">
        <v>0</v>
      </c>
      <c r="F15" s="8">
        <v>0</v>
      </c>
      <c r="G15" s="8">
        <v>0</v>
      </c>
      <c r="H15" s="8">
        <v>250000</v>
      </c>
      <c r="I15" s="8">
        <v>0</v>
      </c>
      <c r="J15" s="8">
        <v>250000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250000</v>
      </c>
      <c r="X15" s="8"/>
      <c r="Y15" s="8">
        <v>250000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8064705</v>
      </c>
      <c r="D16" s="6">
        <v>0</v>
      </c>
      <c r="E16" s="7">
        <v>4353437</v>
      </c>
      <c r="F16" s="8">
        <v>4353437</v>
      </c>
      <c r="G16" s="8">
        <v>99486</v>
      </c>
      <c r="H16" s="8">
        <v>446644</v>
      </c>
      <c r="I16" s="8">
        <v>63764</v>
      </c>
      <c r="J16" s="8">
        <v>609894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609894</v>
      </c>
      <c r="X16" s="8">
        <v>1402041</v>
      </c>
      <c r="Y16" s="8">
        <v>-792147</v>
      </c>
      <c r="Z16" s="2">
        <v>-56.5</v>
      </c>
      <c r="AA16" s="6">
        <v>4353437</v>
      </c>
    </row>
    <row r="17" spans="1:27" ht="12.75">
      <c r="A17" s="27" t="s">
        <v>44</v>
      </c>
      <c r="B17" s="33"/>
      <c r="C17" s="6">
        <v>51361</v>
      </c>
      <c r="D17" s="6">
        <v>0</v>
      </c>
      <c r="E17" s="7">
        <v>45556</v>
      </c>
      <c r="F17" s="8">
        <v>45556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9930</v>
      </c>
      <c r="Y17" s="8">
        <v>-9930</v>
      </c>
      <c r="Z17" s="2">
        <v>-100</v>
      </c>
      <c r="AA17" s="6">
        <v>45556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130746000</v>
      </c>
      <c r="D19" s="6">
        <v>0</v>
      </c>
      <c r="E19" s="7">
        <v>129369000</v>
      </c>
      <c r="F19" s="8">
        <v>129369000</v>
      </c>
      <c r="G19" s="8">
        <v>51793000</v>
      </c>
      <c r="H19" s="8">
        <v>0</v>
      </c>
      <c r="I19" s="8">
        <v>1625000</v>
      </c>
      <c r="J19" s="8">
        <v>53418000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53418000</v>
      </c>
      <c r="X19" s="8">
        <v>51747600</v>
      </c>
      <c r="Y19" s="8">
        <v>1670400</v>
      </c>
      <c r="Z19" s="2">
        <v>3.23</v>
      </c>
      <c r="AA19" s="6">
        <v>129369000</v>
      </c>
    </row>
    <row r="20" spans="1:27" ht="12.75">
      <c r="A20" s="27" t="s">
        <v>47</v>
      </c>
      <c r="B20" s="33"/>
      <c r="C20" s="6">
        <v>7585000</v>
      </c>
      <c r="D20" s="6">
        <v>0</v>
      </c>
      <c r="E20" s="7">
        <v>26040355</v>
      </c>
      <c r="F20" s="30">
        <v>26040355</v>
      </c>
      <c r="G20" s="30">
        <v>352174</v>
      </c>
      <c r="H20" s="30">
        <v>591571</v>
      </c>
      <c r="I20" s="30">
        <v>551979</v>
      </c>
      <c r="J20" s="30">
        <v>1495724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1495724</v>
      </c>
      <c r="X20" s="30">
        <v>5686827</v>
      </c>
      <c r="Y20" s="30">
        <v>-4191103</v>
      </c>
      <c r="Z20" s="31">
        <v>-73.7</v>
      </c>
      <c r="AA20" s="32">
        <v>26040355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603682</v>
      </c>
      <c r="F21" s="8">
        <v>603682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100000</v>
      </c>
      <c r="Y21" s="8">
        <v>-100000</v>
      </c>
      <c r="Z21" s="2">
        <v>-100</v>
      </c>
      <c r="AA21" s="6">
        <v>603682</v>
      </c>
    </row>
    <row r="22" spans="1:27" ht="24.75" customHeight="1">
      <c r="A22" s="35" t="s">
        <v>49</v>
      </c>
      <c r="B22" s="36"/>
      <c r="C22" s="37">
        <f aca="true" t="shared" si="0" ref="C22:Y22">SUM(C5:C21)</f>
        <v>617993803</v>
      </c>
      <c r="D22" s="37">
        <f>SUM(D5:D21)</f>
        <v>0</v>
      </c>
      <c r="E22" s="38">
        <f t="shared" si="0"/>
        <v>704224351</v>
      </c>
      <c r="F22" s="39">
        <f t="shared" si="0"/>
        <v>704224351</v>
      </c>
      <c r="G22" s="39">
        <f t="shared" si="0"/>
        <v>103623601</v>
      </c>
      <c r="H22" s="39">
        <f t="shared" si="0"/>
        <v>45143464</v>
      </c>
      <c r="I22" s="39">
        <f t="shared" si="0"/>
        <v>46629498</v>
      </c>
      <c r="J22" s="39">
        <f t="shared" si="0"/>
        <v>195396563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195396563</v>
      </c>
      <c r="X22" s="39">
        <f t="shared" si="0"/>
        <v>195405353</v>
      </c>
      <c r="Y22" s="39">
        <f t="shared" si="0"/>
        <v>-8790</v>
      </c>
      <c r="Z22" s="40">
        <f>+IF(X22&lt;&gt;0,+(Y22/X22)*100,0)</f>
        <v>-0.004498341455364326</v>
      </c>
      <c r="AA22" s="37">
        <f>SUM(AA5:AA21)</f>
        <v>704224351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201666787</v>
      </c>
      <c r="D25" s="6">
        <v>0</v>
      </c>
      <c r="E25" s="7">
        <v>206806838</v>
      </c>
      <c r="F25" s="8">
        <v>206806838</v>
      </c>
      <c r="G25" s="8">
        <v>17793930</v>
      </c>
      <c r="H25" s="8">
        <v>18994674</v>
      </c>
      <c r="I25" s="8">
        <v>17506367</v>
      </c>
      <c r="J25" s="8">
        <v>54294971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54294971</v>
      </c>
      <c r="X25" s="8">
        <v>53023269</v>
      </c>
      <c r="Y25" s="8">
        <v>1271702</v>
      </c>
      <c r="Z25" s="2">
        <v>2.4</v>
      </c>
      <c r="AA25" s="6">
        <v>206806838</v>
      </c>
    </row>
    <row r="26" spans="1:27" ht="12.75">
      <c r="A26" s="29" t="s">
        <v>52</v>
      </c>
      <c r="B26" s="28"/>
      <c r="C26" s="6">
        <v>14813961</v>
      </c>
      <c r="D26" s="6">
        <v>0</v>
      </c>
      <c r="E26" s="7">
        <v>11897355</v>
      </c>
      <c r="F26" s="8">
        <v>11897355</v>
      </c>
      <c r="G26" s="8">
        <v>1112036</v>
      </c>
      <c r="H26" s="8">
        <v>73120</v>
      </c>
      <c r="I26" s="8">
        <v>1717839</v>
      </c>
      <c r="J26" s="8">
        <v>2902995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2902995</v>
      </c>
      <c r="X26" s="8">
        <v>2974338</v>
      </c>
      <c r="Y26" s="8">
        <v>-71343</v>
      </c>
      <c r="Z26" s="2">
        <v>-2.4</v>
      </c>
      <c r="AA26" s="6">
        <v>11897355</v>
      </c>
    </row>
    <row r="27" spans="1:27" ht="12.75">
      <c r="A27" s="29" t="s">
        <v>53</v>
      </c>
      <c r="B27" s="28"/>
      <c r="C27" s="6">
        <v>136043384</v>
      </c>
      <c r="D27" s="6">
        <v>0</v>
      </c>
      <c r="E27" s="7">
        <v>98868861</v>
      </c>
      <c r="F27" s="8">
        <v>98868861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24690000</v>
      </c>
      <c r="Y27" s="8">
        <v>-24690000</v>
      </c>
      <c r="Z27" s="2">
        <v>-100</v>
      </c>
      <c r="AA27" s="6">
        <v>98868861</v>
      </c>
    </row>
    <row r="28" spans="1:27" ht="12.75">
      <c r="A28" s="29" t="s">
        <v>54</v>
      </c>
      <c r="B28" s="28"/>
      <c r="C28" s="6">
        <v>67515747</v>
      </c>
      <c r="D28" s="6">
        <v>0</v>
      </c>
      <c r="E28" s="7">
        <v>77867121</v>
      </c>
      <c r="F28" s="8">
        <v>77867121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19466748</v>
      </c>
      <c r="Y28" s="8">
        <v>-19466748</v>
      </c>
      <c r="Z28" s="2">
        <v>-100</v>
      </c>
      <c r="AA28" s="6">
        <v>77867121</v>
      </c>
    </row>
    <row r="29" spans="1:27" ht="12.75">
      <c r="A29" s="29" t="s">
        <v>55</v>
      </c>
      <c r="B29" s="28"/>
      <c r="C29" s="6">
        <v>16579626</v>
      </c>
      <c r="D29" s="6">
        <v>0</v>
      </c>
      <c r="E29" s="7">
        <v>7452000</v>
      </c>
      <c r="F29" s="8">
        <v>7452000</v>
      </c>
      <c r="G29" s="8">
        <v>3717049</v>
      </c>
      <c r="H29" s="8">
        <v>901582</v>
      </c>
      <c r="I29" s="8">
        <v>798850</v>
      </c>
      <c r="J29" s="8">
        <v>5417481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5417481</v>
      </c>
      <c r="X29" s="8">
        <v>2018250</v>
      </c>
      <c r="Y29" s="8">
        <v>3399231</v>
      </c>
      <c r="Z29" s="2">
        <v>168.42</v>
      </c>
      <c r="AA29" s="6">
        <v>7452000</v>
      </c>
    </row>
    <row r="30" spans="1:27" ht="12.75">
      <c r="A30" s="29" t="s">
        <v>56</v>
      </c>
      <c r="B30" s="28"/>
      <c r="C30" s="6">
        <v>141393851</v>
      </c>
      <c r="D30" s="6">
        <v>0</v>
      </c>
      <c r="E30" s="7">
        <v>134236486</v>
      </c>
      <c r="F30" s="8">
        <v>134236486</v>
      </c>
      <c r="G30" s="8">
        <v>26220739</v>
      </c>
      <c r="H30" s="8">
        <v>18016634</v>
      </c>
      <c r="I30" s="8">
        <v>1587716</v>
      </c>
      <c r="J30" s="8">
        <v>45825089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45825089</v>
      </c>
      <c r="X30" s="8">
        <v>37287100</v>
      </c>
      <c r="Y30" s="8">
        <v>8537989</v>
      </c>
      <c r="Z30" s="2">
        <v>22.9</v>
      </c>
      <c r="AA30" s="6">
        <v>134236486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23078334</v>
      </c>
      <c r="F31" s="8">
        <v>23078334</v>
      </c>
      <c r="G31" s="8">
        <v>8647733</v>
      </c>
      <c r="H31" s="8">
        <v>3972224</v>
      </c>
      <c r="I31" s="8">
        <v>1687006</v>
      </c>
      <c r="J31" s="8">
        <v>14306963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14306963</v>
      </c>
      <c r="X31" s="8">
        <v>4755474</v>
      </c>
      <c r="Y31" s="8">
        <v>9551489</v>
      </c>
      <c r="Z31" s="2">
        <v>200.85</v>
      </c>
      <c r="AA31" s="6">
        <v>23078334</v>
      </c>
    </row>
    <row r="32" spans="1:27" ht="12.75">
      <c r="A32" s="29" t="s">
        <v>58</v>
      </c>
      <c r="B32" s="28"/>
      <c r="C32" s="6">
        <v>2636051</v>
      </c>
      <c r="D32" s="6">
        <v>0</v>
      </c>
      <c r="E32" s="7">
        <v>23308498</v>
      </c>
      <c r="F32" s="8">
        <v>23308498</v>
      </c>
      <c r="G32" s="8">
        <v>3331526</v>
      </c>
      <c r="H32" s="8">
        <v>1754901</v>
      </c>
      <c r="I32" s="8">
        <v>1641588</v>
      </c>
      <c r="J32" s="8">
        <v>6728015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6728015</v>
      </c>
      <c r="X32" s="8">
        <v>5563089</v>
      </c>
      <c r="Y32" s="8">
        <v>1164926</v>
      </c>
      <c r="Z32" s="2">
        <v>20.94</v>
      </c>
      <c r="AA32" s="6">
        <v>23308498</v>
      </c>
    </row>
    <row r="33" spans="1:27" ht="12.75">
      <c r="A33" s="29" t="s">
        <v>59</v>
      </c>
      <c r="B33" s="28"/>
      <c r="C33" s="6">
        <v>9846703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149879601</v>
      </c>
      <c r="D34" s="6">
        <v>0</v>
      </c>
      <c r="E34" s="7">
        <v>114989502</v>
      </c>
      <c r="F34" s="8">
        <v>114989502</v>
      </c>
      <c r="G34" s="8">
        <v>15349525</v>
      </c>
      <c r="H34" s="8">
        <v>9440631</v>
      </c>
      <c r="I34" s="8">
        <v>9648790</v>
      </c>
      <c r="J34" s="8">
        <v>34438946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34438946</v>
      </c>
      <c r="X34" s="8">
        <v>41177304</v>
      </c>
      <c r="Y34" s="8">
        <v>-6738358</v>
      </c>
      <c r="Z34" s="2">
        <v>-16.36</v>
      </c>
      <c r="AA34" s="6">
        <v>114989502</v>
      </c>
    </row>
    <row r="35" spans="1:27" ht="12.75">
      <c r="A35" s="27" t="s">
        <v>61</v>
      </c>
      <c r="B35" s="33"/>
      <c r="C35" s="6">
        <v>4412930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744788641</v>
      </c>
      <c r="D36" s="37">
        <f>SUM(D25:D35)</f>
        <v>0</v>
      </c>
      <c r="E36" s="38">
        <f t="shared" si="1"/>
        <v>698504995</v>
      </c>
      <c r="F36" s="39">
        <f t="shared" si="1"/>
        <v>698504995</v>
      </c>
      <c r="G36" s="39">
        <f t="shared" si="1"/>
        <v>76172538</v>
      </c>
      <c r="H36" s="39">
        <f t="shared" si="1"/>
        <v>53153766</v>
      </c>
      <c r="I36" s="39">
        <f t="shared" si="1"/>
        <v>34588156</v>
      </c>
      <c r="J36" s="39">
        <f t="shared" si="1"/>
        <v>163914460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163914460</v>
      </c>
      <c r="X36" s="39">
        <f t="shared" si="1"/>
        <v>190955572</v>
      </c>
      <c r="Y36" s="39">
        <f t="shared" si="1"/>
        <v>-27041112</v>
      </c>
      <c r="Z36" s="40">
        <f>+IF(X36&lt;&gt;0,+(Y36/X36)*100,0)</f>
        <v>-14.160944201198799</v>
      </c>
      <c r="AA36" s="37">
        <f>SUM(AA25:AA35)</f>
        <v>698504995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-126794838</v>
      </c>
      <c r="D38" s="50">
        <f>+D22-D36</f>
        <v>0</v>
      </c>
      <c r="E38" s="51">
        <f t="shared" si="2"/>
        <v>5719356</v>
      </c>
      <c r="F38" s="52">
        <f t="shared" si="2"/>
        <v>5719356</v>
      </c>
      <c r="G38" s="52">
        <f t="shared" si="2"/>
        <v>27451063</v>
      </c>
      <c r="H38" s="52">
        <f t="shared" si="2"/>
        <v>-8010302</v>
      </c>
      <c r="I38" s="52">
        <f t="shared" si="2"/>
        <v>12041342</v>
      </c>
      <c r="J38" s="52">
        <f t="shared" si="2"/>
        <v>31482103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31482103</v>
      </c>
      <c r="X38" s="52">
        <f>IF(F22=F36,0,X22-X36)</f>
        <v>4449781</v>
      </c>
      <c r="Y38" s="52">
        <f t="shared" si="2"/>
        <v>27032322</v>
      </c>
      <c r="Z38" s="53">
        <f>+IF(X38&lt;&gt;0,+(Y38/X38)*100,0)</f>
        <v>607.4978071954553</v>
      </c>
      <c r="AA38" s="50">
        <f>+AA22-AA36</f>
        <v>5719356</v>
      </c>
    </row>
    <row r="39" spans="1:27" ht="12.75">
      <c r="A39" s="27" t="s">
        <v>64</v>
      </c>
      <c r="B39" s="33"/>
      <c r="C39" s="6">
        <v>78916471</v>
      </c>
      <c r="D39" s="6">
        <v>0</v>
      </c>
      <c r="E39" s="7">
        <v>71888998</v>
      </c>
      <c r="F39" s="8">
        <v>71888998</v>
      </c>
      <c r="G39" s="8">
        <v>20095000</v>
      </c>
      <c r="H39" s="8">
        <v>3381579</v>
      </c>
      <c r="I39" s="8">
        <v>7239029</v>
      </c>
      <c r="J39" s="8">
        <v>30715608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30715608</v>
      </c>
      <c r="X39" s="8">
        <v>35000000</v>
      </c>
      <c r="Y39" s="8">
        <v>-4284392</v>
      </c>
      <c r="Z39" s="2">
        <v>-12.24</v>
      </c>
      <c r="AA39" s="6">
        <v>71888998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8000000</v>
      </c>
      <c r="F41" s="8">
        <v>8000000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4000000</v>
      </c>
      <c r="Y41" s="55">
        <v>-4000000</v>
      </c>
      <c r="Z41" s="56">
        <v>-100</v>
      </c>
      <c r="AA41" s="57">
        <v>8000000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-47878367</v>
      </c>
      <c r="D42" s="59">
        <f>SUM(D38:D41)</f>
        <v>0</v>
      </c>
      <c r="E42" s="60">
        <f t="shared" si="3"/>
        <v>85608354</v>
      </c>
      <c r="F42" s="61">
        <f t="shared" si="3"/>
        <v>85608354</v>
      </c>
      <c r="G42" s="61">
        <f t="shared" si="3"/>
        <v>47546063</v>
      </c>
      <c r="H42" s="61">
        <f t="shared" si="3"/>
        <v>-4628723</v>
      </c>
      <c r="I42" s="61">
        <f t="shared" si="3"/>
        <v>19280371</v>
      </c>
      <c r="J42" s="61">
        <f t="shared" si="3"/>
        <v>62197711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62197711</v>
      </c>
      <c r="X42" s="61">
        <f t="shared" si="3"/>
        <v>43449781</v>
      </c>
      <c r="Y42" s="61">
        <f t="shared" si="3"/>
        <v>18747930</v>
      </c>
      <c r="Z42" s="62">
        <f>+IF(X42&lt;&gt;0,+(Y42/X42)*100,0)</f>
        <v>43.14850286587175</v>
      </c>
      <c r="AA42" s="59">
        <f>SUM(AA38:AA41)</f>
        <v>85608354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-47878367</v>
      </c>
      <c r="D44" s="67">
        <f>+D42-D43</f>
        <v>0</v>
      </c>
      <c r="E44" s="68">
        <f t="shared" si="4"/>
        <v>85608354</v>
      </c>
      <c r="F44" s="69">
        <f t="shared" si="4"/>
        <v>85608354</v>
      </c>
      <c r="G44" s="69">
        <f t="shared" si="4"/>
        <v>47546063</v>
      </c>
      <c r="H44" s="69">
        <f t="shared" si="4"/>
        <v>-4628723</v>
      </c>
      <c r="I44" s="69">
        <f t="shared" si="4"/>
        <v>19280371</v>
      </c>
      <c r="J44" s="69">
        <f t="shared" si="4"/>
        <v>62197711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62197711</v>
      </c>
      <c r="X44" s="69">
        <f t="shared" si="4"/>
        <v>43449781</v>
      </c>
      <c r="Y44" s="69">
        <f t="shared" si="4"/>
        <v>18747930</v>
      </c>
      <c r="Z44" s="70">
        <f>+IF(X44&lt;&gt;0,+(Y44/X44)*100,0)</f>
        <v>43.14850286587175</v>
      </c>
      <c r="AA44" s="67">
        <f>+AA42-AA43</f>
        <v>85608354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-47878367</v>
      </c>
      <c r="D46" s="59">
        <f>SUM(D44:D45)</f>
        <v>0</v>
      </c>
      <c r="E46" s="60">
        <f t="shared" si="5"/>
        <v>85608354</v>
      </c>
      <c r="F46" s="61">
        <f t="shared" si="5"/>
        <v>85608354</v>
      </c>
      <c r="G46" s="61">
        <f t="shared" si="5"/>
        <v>47546063</v>
      </c>
      <c r="H46" s="61">
        <f t="shared" si="5"/>
        <v>-4628723</v>
      </c>
      <c r="I46" s="61">
        <f t="shared" si="5"/>
        <v>19280371</v>
      </c>
      <c r="J46" s="61">
        <f t="shared" si="5"/>
        <v>62197711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62197711</v>
      </c>
      <c r="X46" s="61">
        <f t="shared" si="5"/>
        <v>43449781</v>
      </c>
      <c r="Y46" s="61">
        <f t="shared" si="5"/>
        <v>18747930</v>
      </c>
      <c r="Z46" s="62">
        <f>+IF(X46&lt;&gt;0,+(Y46/X46)*100,0)</f>
        <v>43.14850286587175</v>
      </c>
      <c r="AA46" s="59">
        <f>SUM(AA44:AA45)</f>
        <v>85608354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-47878367</v>
      </c>
      <c r="D48" s="75">
        <f>SUM(D46:D47)</f>
        <v>0</v>
      </c>
      <c r="E48" s="76">
        <f t="shared" si="6"/>
        <v>85608354</v>
      </c>
      <c r="F48" s="77">
        <f t="shared" si="6"/>
        <v>85608354</v>
      </c>
      <c r="G48" s="77">
        <f t="shared" si="6"/>
        <v>47546063</v>
      </c>
      <c r="H48" s="78">
        <f t="shared" si="6"/>
        <v>-4628723</v>
      </c>
      <c r="I48" s="78">
        <f t="shared" si="6"/>
        <v>19280371</v>
      </c>
      <c r="J48" s="78">
        <f t="shared" si="6"/>
        <v>62197711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62197711</v>
      </c>
      <c r="X48" s="78">
        <f t="shared" si="6"/>
        <v>43449781</v>
      </c>
      <c r="Y48" s="78">
        <f t="shared" si="6"/>
        <v>18747930</v>
      </c>
      <c r="Z48" s="79">
        <f>+IF(X48&lt;&gt;0,+(Y48/X48)*100,0)</f>
        <v>43.14850286587175</v>
      </c>
      <c r="AA48" s="80">
        <f>SUM(AA46:AA47)</f>
        <v>85608354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97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18428651</v>
      </c>
      <c r="F5" s="8">
        <v>18428651</v>
      </c>
      <c r="G5" s="8">
        <v>2341171</v>
      </c>
      <c r="H5" s="8">
        <v>1506007</v>
      </c>
      <c r="I5" s="8">
        <v>1460943</v>
      </c>
      <c r="J5" s="8">
        <v>5308121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5308121</v>
      </c>
      <c r="X5" s="8">
        <v>3844000</v>
      </c>
      <c r="Y5" s="8">
        <v>1464121</v>
      </c>
      <c r="Z5" s="2">
        <v>38.09</v>
      </c>
      <c r="AA5" s="6">
        <v>18428651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47972855</v>
      </c>
      <c r="F7" s="8">
        <v>47972855</v>
      </c>
      <c r="G7" s="8">
        <v>2003044</v>
      </c>
      <c r="H7" s="8">
        <v>1522268</v>
      </c>
      <c r="I7" s="8">
        <v>3135194</v>
      </c>
      <c r="J7" s="8">
        <v>6660506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6660506</v>
      </c>
      <c r="X7" s="8">
        <v>10955332</v>
      </c>
      <c r="Y7" s="8">
        <v>-4294826</v>
      </c>
      <c r="Z7" s="2">
        <v>-39.2</v>
      </c>
      <c r="AA7" s="6">
        <v>47972855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49939679</v>
      </c>
      <c r="F8" s="8">
        <v>49939679</v>
      </c>
      <c r="G8" s="8">
        <v>4655042</v>
      </c>
      <c r="H8" s="8">
        <v>6306601</v>
      </c>
      <c r="I8" s="8">
        <v>6399884</v>
      </c>
      <c r="J8" s="8">
        <v>17361527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17361527</v>
      </c>
      <c r="X8" s="8">
        <v>8722443</v>
      </c>
      <c r="Y8" s="8">
        <v>8639084</v>
      </c>
      <c r="Z8" s="2">
        <v>99.04</v>
      </c>
      <c r="AA8" s="6">
        <v>49939679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20512391</v>
      </c>
      <c r="F9" s="8">
        <v>20512391</v>
      </c>
      <c r="G9" s="8">
        <v>2256349</v>
      </c>
      <c r="H9" s="8">
        <v>1954609</v>
      </c>
      <c r="I9" s="8">
        <v>2203333</v>
      </c>
      <c r="J9" s="8">
        <v>6414291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6414291</v>
      </c>
      <c r="X9" s="8">
        <v>4045443</v>
      </c>
      <c r="Y9" s="8">
        <v>2368848</v>
      </c>
      <c r="Z9" s="2">
        <v>58.56</v>
      </c>
      <c r="AA9" s="6">
        <v>20512391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20073160</v>
      </c>
      <c r="F10" s="30">
        <v>20073160</v>
      </c>
      <c r="G10" s="30">
        <v>2216246</v>
      </c>
      <c r="H10" s="30">
        <v>2195632</v>
      </c>
      <c r="I10" s="30">
        <v>2194936</v>
      </c>
      <c r="J10" s="30">
        <v>6606814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6606814</v>
      </c>
      <c r="X10" s="30">
        <v>4434109</v>
      </c>
      <c r="Y10" s="30">
        <v>2172705</v>
      </c>
      <c r="Z10" s="31">
        <v>49</v>
      </c>
      <c r="AA10" s="32">
        <v>20073160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326360</v>
      </c>
      <c r="F12" s="8">
        <v>326360</v>
      </c>
      <c r="G12" s="8">
        <v>65455</v>
      </c>
      <c r="H12" s="8">
        <v>23764</v>
      </c>
      <c r="I12" s="8">
        <v>37467</v>
      </c>
      <c r="J12" s="8">
        <v>126686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126686</v>
      </c>
      <c r="X12" s="8">
        <v>81443</v>
      </c>
      <c r="Y12" s="8">
        <v>45243</v>
      </c>
      <c r="Z12" s="2">
        <v>55.55</v>
      </c>
      <c r="AA12" s="6">
        <v>326360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400000</v>
      </c>
      <c r="F13" s="8">
        <v>400000</v>
      </c>
      <c r="G13" s="8">
        <v>0</v>
      </c>
      <c r="H13" s="8">
        <v>103354</v>
      </c>
      <c r="I13" s="8">
        <v>0</v>
      </c>
      <c r="J13" s="8">
        <v>103354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103354</v>
      </c>
      <c r="X13" s="8">
        <v>110777</v>
      </c>
      <c r="Y13" s="8">
        <v>-7423</v>
      </c>
      <c r="Z13" s="2">
        <v>-6.7</v>
      </c>
      <c r="AA13" s="6">
        <v>400000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35727393</v>
      </c>
      <c r="F14" s="8">
        <v>35727393</v>
      </c>
      <c r="G14" s="8">
        <v>3193347</v>
      </c>
      <c r="H14" s="8">
        <v>1659184</v>
      </c>
      <c r="I14" s="8">
        <v>1660215</v>
      </c>
      <c r="J14" s="8">
        <v>6512746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6512746</v>
      </c>
      <c r="X14" s="8">
        <v>7173218</v>
      </c>
      <c r="Y14" s="8">
        <v>-660472</v>
      </c>
      <c r="Z14" s="2">
        <v>-9.21</v>
      </c>
      <c r="AA14" s="6">
        <v>35727393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200000</v>
      </c>
      <c r="F16" s="8">
        <v>200000</v>
      </c>
      <c r="G16" s="8">
        <v>33450</v>
      </c>
      <c r="H16" s="8">
        <v>0</v>
      </c>
      <c r="I16" s="8">
        <v>22450</v>
      </c>
      <c r="J16" s="8">
        <v>55900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55900</v>
      </c>
      <c r="X16" s="8">
        <v>31221</v>
      </c>
      <c r="Y16" s="8">
        <v>24679</v>
      </c>
      <c r="Z16" s="2">
        <v>79.05</v>
      </c>
      <c r="AA16" s="6">
        <v>200000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83002001</v>
      </c>
      <c r="F19" s="8">
        <v>83002001</v>
      </c>
      <c r="G19" s="8">
        <v>32939000</v>
      </c>
      <c r="H19" s="8">
        <v>1625000</v>
      </c>
      <c r="I19" s="8">
        <v>0</v>
      </c>
      <c r="J19" s="8">
        <v>34564000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34564000</v>
      </c>
      <c r="X19" s="8">
        <v>20750500</v>
      </c>
      <c r="Y19" s="8">
        <v>13813500</v>
      </c>
      <c r="Z19" s="2">
        <v>66.57</v>
      </c>
      <c r="AA19" s="6">
        <v>83002001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31222778</v>
      </c>
      <c r="F20" s="30">
        <v>31222778</v>
      </c>
      <c r="G20" s="30">
        <v>3156726</v>
      </c>
      <c r="H20" s="30">
        <v>1115939</v>
      </c>
      <c r="I20" s="30">
        <v>1652074</v>
      </c>
      <c r="J20" s="30">
        <v>5924739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5924739</v>
      </c>
      <c r="X20" s="30">
        <v>3472554</v>
      </c>
      <c r="Y20" s="30">
        <v>2452185</v>
      </c>
      <c r="Z20" s="31">
        <v>70.62</v>
      </c>
      <c r="AA20" s="32">
        <v>31222778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307805268</v>
      </c>
      <c r="F22" s="39">
        <f t="shared" si="0"/>
        <v>307805268</v>
      </c>
      <c r="G22" s="39">
        <f t="shared" si="0"/>
        <v>52859830</v>
      </c>
      <c r="H22" s="39">
        <f t="shared" si="0"/>
        <v>18012358</v>
      </c>
      <c r="I22" s="39">
        <f t="shared" si="0"/>
        <v>18766496</v>
      </c>
      <c r="J22" s="39">
        <f t="shared" si="0"/>
        <v>89638684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89638684</v>
      </c>
      <c r="X22" s="39">
        <f t="shared" si="0"/>
        <v>63621040</v>
      </c>
      <c r="Y22" s="39">
        <f t="shared" si="0"/>
        <v>26017644</v>
      </c>
      <c r="Z22" s="40">
        <f>+IF(X22&lt;&gt;0,+(Y22/X22)*100,0)</f>
        <v>40.89471659061216</v>
      </c>
      <c r="AA22" s="37">
        <f>SUM(AA5:AA21)</f>
        <v>307805268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75195700</v>
      </c>
      <c r="F25" s="8">
        <v>75195700</v>
      </c>
      <c r="G25" s="8">
        <v>7047531</v>
      </c>
      <c r="H25" s="8">
        <v>7143573</v>
      </c>
      <c r="I25" s="8">
        <v>7321134</v>
      </c>
      <c r="J25" s="8">
        <v>21512238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21512238</v>
      </c>
      <c r="X25" s="8">
        <v>16169221</v>
      </c>
      <c r="Y25" s="8">
        <v>5343017</v>
      </c>
      <c r="Z25" s="2">
        <v>33.04</v>
      </c>
      <c r="AA25" s="6">
        <v>75195700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7062712</v>
      </c>
      <c r="F26" s="8">
        <v>7062712</v>
      </c>
      <c r="G26" s="8">
        <v>869273</v>
      </c>
      <c r="H26" s="8">
        <v>1377570</v>
      </c>
      <c r="I26" s="8">
        <v>615090</v>
      </c>
      <c r="J26" s="8">
        <v>2861933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2861933</v>
      </c>
      <c r="X26" s="8">
        <v>1584554</v>
      </c>
      <c r="Y26" s="8">
        <v>1277379</v>
      </c>
      <c r="Z26" s="2">
        <v>80.61</v>
      </c>
      <c r="AA26" s="6">
        <v>7062712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41806092</v>
      </c>
      <c r="F27" s="8">
        <v>41806092</v>
      </c>
      <c r="G27" s="8">
        <v>15047</v>
      </c>
      <c r="H27" s="8">
        <v>27881642</v>
      </c>
      <c r="I27" s="8">
        <v>52296</v>
      </c>
      <c r="J27" s="8">
        <v>27948985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27948985</v>
      </c>
      <c r="X27" s="8">
        <v>10079001</v>
      </c>
      <c r="Y27" s="8">
        <v>17869984</v>
      </c>
      <c r="Z27" s="2">
        <v>177.3</v>
      </c>
      <c r="AA27" s="6">
        <v>41806092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68544000</v>
      </c>
      <c r="F28" s="8">
        <v>68544000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14565999</v>
      </c>
      <c r="Y28" s="8">
        <v>-14565999</v>
      </c>
      <c r="Z28" s="2">
        <v>-100</v>
      </c>
      <c r="AA28" s="6">
        <v>68544000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1200000</v>
      </c>
      <c r="F29" s="8">
        <v>1200000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300000</v>
      </c>
      <c r="Y29" s="8">
        <v>-300000</v>
      </c>
      <c r="Z29" s="2">
        <v>-100</v>
      </c>
      <c r="AA29" s="6">
        <v>1200000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45971401</v>
      </c>
      <c r="F30" s="8">
        <v>45971401</v>
      </c>
      <c r="G30" s="8">
        <v>0</v>
      </c>
      <c r="H30" s="8">
        <v>6138688</v>
      </c>
      <c r="I30" s="8">
        <v>5779377</v>
      </c>
      <c r="J30" s="8">
        <v>11918065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11918065</v>
      </c>
      <c r="X30" s="8">
        <v>9733110</v>
      </c>
      <c r="Y30" s="8">
        <v>2184955</v>
      </c>
      <c r="Z30" s="2">
        <v>22.45</v>
      </c>
      <c r="AA30" s="6">
        <v>45971401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11212537</v>
      </c>
      <c r="F31" s="8">
        <v>11212537</v>
      </c>
      <c r="G31" s="8">
        <v>531299</v>
      </c>
      <c r="H31" s="8">
        <v>1103020</v>
      </c>
      <c r="I31" s="8">
        <v>1257380</v>
      </c>
      <c r="J31" s="8">
        <v>2891699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2891699</v>
      </c>
      <c r="X31" s="8">
        <v>1287554</v>
      </c>
      <c r="Y31" s="8">
        <v>1604145</v>
      </c>
      <c r="Z31" s="2">
        <v>124.59</v>
      </c>
      <c r="AA31" s="6">
        <v>11212537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8965487</v>
      </c>
      <c r="F32" s="8">
        <v>8965487</v>
      </c>
      <c r="G32" s="8">
        <v>163996</v>
      </c>
      <c r="H32" s="8">
        <v>116612</v>
      </c>
      <c r="I32" s="8">
        <v>82635</v>
      </c>
      <c r="J32" s="8">
        <v>363243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363243</v>
      </c>
      <c r="X32" s="8">
        <v>1768665</v>
      </c>
      <c r="Y32" s="8">
        <v>-1405422</v>
      </c>
      <c r="Z32" s="2">
        <v>-79.46</v>
      </c>
      <c r="AA32" s="6">
        <v>8965487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47467251</v>
      </c>
      <c r="F34" s="8">
        <v>47467251</v>
      </c>
      <c r="G34" s="8">
        <v>3136592</v>
      </c>
      <c r="H34" s="8">
        <v>7173258</v>
      </c>
      <c r="I34" s="8">
        <v>8860636</v>
      </c>
      <c r="J34" s="8">
        <v>19170486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19170486</v>
      </c>
      <c r="X34" s="8">
        <v>10923332</v>
      </c>
      <c r="Y34" s="8">
        <v>8247154</v>
      </c>
      <c r="Z34" s="2">
        <v>75.5</v>
      </c>
      <c r="AA34" s="6">
        <v>47467251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307425180</v>
      </c>
      <c r="F36" s="39">
        <f t="shared" si="1"/>
        <v>307425180</v>
      </c>
      <c r="G36" s="39">
        <f t="shared" si="1"/>
        <v>11763738</v>
      </c>
      <c r="H36" s="39">
        <f t="shared" si="1"/>
        <v>50934363</v>
      </c>
      <c r="I36" s="39">
        <f t="shared" si="1"/>
        <v>23968548</v>
      </c>
      <c r="J36" s="39">
        <f t="shared" si="1"/>
        <v>86666649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86666649</v>
      </c>
      <c r="X36" s="39">
        <f t="shared" si="1"/>
        <v>66411436</v>
      </c>
      <c r="Y36" s="39">
        <f t="shared" si="1"/>
        <v>20255213</v>
      </c>
      <c r="Z36" s="40">
        <f>+IF(X36&lt;&gt;0,+(Y36/X36)*100,0)</f>
        <v>30.499585944806253</v>
      </c>
      <c r="AA36" s="37">
        <f>SUM(AA25:AA35)</f>
        <v>307425180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380088</v>
      </c>
      <c r="F38" s="52">
        <f t="shared" si="2"/>
        <v>380088</v>
      </c>
      <c r="G38" s="52">
        <f t="shared" si="2"/>
        <v>41096092</v>
      </c>
      <c r="H38" s="52">
        <f t="shared" si="2"/>
        <v>-32922005</v>
      </c>
      <c r="I38" s="52">
        <f t="shared" si="2"/>
        <v>-5202052</v>
      </c>
      <c r="J38" s="52">
        <f t="shared" si="2"/>
        <v>2972035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2972035</v>
      </c>
      <c r="X38" s="52">
        <f>IF(F22=F36,0,X22-X36)</f>
        <v>-2790396</v>
      </c>
      <c r="Y38" s="52">
        <f t="shared" si="2"/>
        <v>5762431</v>
      </c>
      <c r="Z38" s="53">
        <f>+IF(X38&lt;&gt;0,+(Y38/X38)*100,0)</f>
        <v>-206.50943450320312</v>
      </c>
      <c r="AA38" s="50">
        <f>+AA22-AA36</f>
        <v>380088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64218001</v>
      </c>
      <c r="F39" s="8">
        <v>64218001</v>
      </c>
      <c r="G39" s="8">
        <v>11391000</v>
      </c>
      <c r="H39" s="8">
        <v>0</v>
      </c>
      <c r="I39" s="8">
        <v>0</v>
      </c>
      <c r="J39" s="8">
        <v>11391000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11391000</v>
      </c>
      <c r="X39" s="8">
        <v>16054500</v>
      </c>
      <c r="Y39" s="8">
        <v>-4663500</v>
      </c>
      <c r="Z39" s="2">
        <v>-29.05</v>
      </c>
      <c r="AA39" s="6">
        <v>64218001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64598089</v>
      </c>
      <c r="F42" s="61">
        <f t="shared" si="3"/>
        <v>64598089</v>
      </c>
      <c r="G42" s="61">
        <f t="shared" si="3"/>
        <v>52487092</v>
      </c>
      <c r="H42" s="61">
        <f t="shared" si="3"/>
        <v>-32922005</v>
      </c>
      <c r="I42" s="61">
        <f t="shared" si="3"/>
        <v>-5202052</v>
      </c>
      <c r="J42" s="61">
        <f t="shared" si="3"/>
        <v>14363035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14363035</v>
      </c>
      <c r="X42" s="61">
        <f t="shared" si="3"/>
        <v>13264104</v>
      </c>
      <c r="Y42" s="61">
        <f t="shared" si="3"/>
        <v>1098931</v>
      </c>
      <c r="Z42" s="62">
        <f>+IF(X42&lt;&gt;0,+(Y42/X42)*100,0)</f>
        <v>8.284999876358027</v>
      </c>
      <c r="AA42" s="59">
        <f>SUM(AA38:AA41)</f>
        <v>64598089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64598089</v>
      </c>
      <c r="F44" s="69">
        <f t="shared" si="4"/>
        <v>64598089</v>
      </c>
      <c r="G44" s="69">
        <f t="shared" si="4"/>
        <v>52487092</v>
      </c>
      <c r="H44" s="69">
        <f t="shared" si="4"/>
        <v>-32922005</v>
      </c>
      <c r="I44" s="69">
        <f t="shared" si="4"/>
        <v>-5202052</v>
      </c>
      <c r="J44" s="69">
        <f t="shared" si="4"/>
        <v>14363035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14363035</v>
      </c>
      <c r="X44" s="69">
        <f t="shared" si="4"/>
        <v>13264104</v>
      </c>
      <c r="Y44" s="69">
        <f t="shared" si="4"/>
        <v>1098931</v>
      </c>
      <c r="Z44" s="70">
        <f>+IF(X44&lt;&gt;0,+(Y44/X44)*100,0)</f>
        <v>8.284999876358027</v>
      </c>
      <c r="AA44" s="67">
        <f>+AA42-AA43</f>
        <v>64598089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64598089</v>
      </c>
      <c r="F46" s="61">
        <f t="shared" si="5"/>
        <v>64598089</v>
      </c>
      <c r="G46" s="61">
        <f t="shared" si="5"/>
        <v>52487092</v>
      </c>
      <c r="H46" s="61">
        <f t="shared" si="5"/>
        <v>-32922005</v>
      </c>
      <c r="I46" s="61">
        <f t="shared" si="5"/>
        <v>-5202052</v>
      </c>
      <c r="J46" s="61">
        <f t="shared" si="5"/>
        <v>14363035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14363035</v>
      </c>
      <c r="X46" s="61">
        <f t="shared" si="5"/>
        <v>13264104</v>
      </c>
      <c r="Y46" s="61">
        <f t="shared" si="5"/>
        <v>1098931</v>
      </c>
      <c r="Z46" s="62">
        <f>+IF(X46&lt;&gt;0,+(Y46/X46)*100,0)</f>
        <v>8.284999876358027</v>
      </c>
      <c r="AA46" s="59">
        <f>SUM(AA44:AA45)</f>
        <v>64598089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64598089</v>
      </c>
      <c r="F48" s="77">
        <f t="shared" si="6"/>
        <v>64598089</v>
      </c>
      <c r="G48" s="77">
        <f t="shared" si="6"/>
        <v>52487092</v>
      </c>
      <c r="H48" s="78">
        <f t="shared" si="6"/>
        <v>-32922005</v>
      </c>
      <c r="I48" s="78">
        <f t="shared" si="6"/>
        <v>-5202052</v>
      </c>
      <c r="J48" s="78">
        <f t="shared" si="6"/>
        <v>14363035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14363035</v>
      </c>
      <c r="X48" s="78">
        <f t="shared" si="6"/>
        <v>13264104</v>
      </c>
      <c r="Y48" s="78">
        <f t="shared" si="6"/>
        <v>1098931</v>
      </c>
      <c r="Z48" s="79">
        <f>+IF(X48&lt;&gt;0,+(Y48/X48)*100,0)</f>
        <v>8.284999876358027</v>
      </c>
      <c r="AA48" s="80">
        <f>SUM(AA46:AA47)</f>
        <v>64598089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97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200839504</v>
      </c>
      <c r="D5" s="6">
        <v>0</v>
      </c>
      <c r="E5" s="7">
        <v>207596000</v>
      </c>
      <c r="F5" s="8">
        <v>207596000</v>
      </c>
      <c r="G5" s="8">
        <v>51810065</v>
      </c>
      <c r="H5" s="8">
        <v>12669886</v>
      </c>
      <c r="I5" s="8">
        <v>563673</v>
      </c>
      <c r="J5" s="8">
        <v>65043624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65043624</v>
      </c>
      <c r="X5" s="8">
        <v>50445828</v>
      </c>
      <c r="Y5" s="8">
        <v>14597796</v>
      </c>
      <c r="Z5" s="2">
        <v>28.94</v>
      </c>
      <c r="AA5" s="6">
        <v>207596000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263456485</v>
      </c>
      <c r="D7" s="6">
        <v>0</v>
      </c>
      <c r="E7" s="7">
        <v>568817525</v>
      </c>
      <c r="F7" s="8">
        <v>568817525</v>
      </c>
      <c r="G7" s="8">
        <v>27946007</v>
      </c>
      <c r="H7" s="8">
        <v>27618755</v>
      </c>
      <c r="I7" s="8">
        <v>24648250</v>
      </c>
      <c r="J7" s="8">
        <v>80213012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80213012</v>
      </c>
      <c r="X7" s="8">
        <v>138222659</v>
      </c>
      <c r="Y7" s="8">
        <v>-58009647</v>
      </c>
      <c r="Z7" s="2">
        <v>-41.97</v>
      </c>
      <c r="AA7" s="6">
        <v>568817525</v>
      </c>
    </row>
    <row r="8" spans="1:27" ht="12.75">
      <c r="A8" s="29" t="s">
        <v>35</v>
      </c>
      <c r="B8" s="28"/>
      <c r="C8" s="6">
        <v>54428591</v>
      </c>
      <c r="D8" s="6">
        <v>0</v>
      </c>
      <c r="E8" s="7">
        <v>73882000</v>
      </c>
      <c r="F8" s="8">
        <v>73882000</v>
      </c>
      <c r="G8" s="8">
        <v>3195198</v>
      </c>
      <c r="H8" s="8">
        <v>4746791</v>
      </c>
      <c r="I8" s="8">
        <v>6186558</v>
      </c>
      <c r="J8" s="8">
        <v>14128547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14128547</v>
      </c>
      <c r="X8" s="8">
        <v>17953326</v>
      </c>
      <c r="Y8" s="8">
        <v>-3824779</v>
      </c>
      <c r="Z8" s="2">
        <v>-21.3</v>
      </c>
      <c r="AA8" s="6">
        <v>73882000</v>
      </c>
    </row>
    <row r="9" spans="1:27" ht="12.75">
      <c r="A9" s="29" t="s">
        <v>36</v>
      </c>
      <c r="B9" s="28"/>
      <c r="C9" s="6">
        <v>36126696</v>
      </c>
      <c r="D9" s="6">
        <v>0</v>
      </c>
      <c r="E9" s="7">
        <v>39224000</v>
      </c>
      <c r="F9" s="8">
        <v>39224000</v>
      </c>
      <c r="G9" s="8">
        <v>3188795</v>
      </c>
      <c r="H9" s="8">
        <v>2266545</v>
      </c>
      <c r="I9" s="8">
        <v>2715019</v>
      </c>
      <c r="J9" s="8">
        <v>8170359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8170359</v>
      </c>
      <c r="X9" s="8">
        <v>9531432</v>
      </c>
      <c r="Y9" s="8">
        <v>-1361073</v>
      </c>
      <c r="Z9" s="2">
        <v>-14.28</v>
      </c>
      <c r="AA9" s="6">
        <v>39224000</v>
      </c>
    </row>
    <row r="10" spans="1:27" ht="12.75">
      <c r="A10" s="29" t="s">
        <v>37</v>
      </c>
      <c r="B10" s="28"/>
      <c r="C10" s="6">
        <v>31503397</v>
      </c>
      <c r="D10" s="6">
        <v>0</v>
      </c>
      <c r="E10" s="7">
        <v>32860000</v>
      </c>
      <c r="F10" s="30">
        <v>32860000</v>
      </c>
      <c r="G10" s="30">
        <v>2801008</v>
      </c>
      <c r="H10" s="30">
        <v>2156675</v>
      </c>
      <c r="I10" s="30">
        <v>2490652</v>
      </c>
      <c r="J10" s="30">
        <v>7448335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7448335</v>
      </c>
      <c r="X10" s="30">
        <v>7984980</v>
      </c>
      <c r="Y10" s="30">
        <v>-536645</v>
      </c>
      <c r="Z10" s="31">
        <v>-6.72</v>
      </c>
      <c r="AA10" s="32">
        <v>32860000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1063564</v>
      </c>
      <c r="D12" s="6">
        <v>0</v>
      </c>
      <c r="E12" s="7">
        <v>2057940</v>
      </c>
      <c r="F12" s="8">
        <v>2057940</v>
      </c>
      <c r="G12" s="8">
        <v>55467</v>
      </c>
      <c r="H12" s="8">
        <v>63591</v>
      </c>
      <c r="I12" s="8">
        <v>78839</v>
      </c>
      <c r="J12" s="8">
        <v>197897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197897</v>
      </c>
      <c r="X12" s="8">
        <v>500080</v>
      </c>
      <c r="Y12" s="8">
        <v>-302183</v>
      </c>
      <c r="Z12" s="2">
        <v>-60.43</v>
      </c>
      <c r="AA12" s="6">
        <v>2057940</v>
      </c>
    </row>
    <row r="13" spans="1:27" ht="12.75">
      <c r="A13" s="27" t="s">
        <v>40</v>
      </c>
      <c r="B13" s="33"/>
      <c r="C13" s="6">
        <v>2035720</v>
      </c>
      <c r="D13" s="6">
        <v>0</v>
      </c>
      <c r="E13" s="7">
        <v>2400000</v>
      </c>
      <c r="F13" s="8">
        <v>2400000</v>
      </c>
      <c r="G13" s="8">
        <v>78797</v>
      </c>
      <c r="H13" s="8">
        <v>337278</v>
      </c>
      <c r="I13" s="8">
        <v>402104</v>
      </c>
      <c r="J13" s="8">
        <v>818179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818179</v>
      </c>
      <c r="X13" s="8">
        <v>583200</v>
      </c>
      <c r="Y13" s="8">
        <v>234979</v>
      </c>
      <c r="Z13" s="2">
        <v>40.29</v>
      </c>
      <c r="AA13" s="6">
        <v>2400000</v>
      </c>
    </row>
    <row r="14" spans="1:27" ht="12.75">
      <c r="A14" s="27" t="s">
        <v>41</v>
      </c>
      <c r="B14" s="33"/>
      <c r="C14" s="6">
        <v>24925867</v>
      </c>
      <c r="D14" s="6">
        <v>0</v>
      </c>
      <c r="E14" s="7">
        <v>26500000</v>
      </c>
      <c r="F14" s="8">
        <v>26500000</v>
      </c>
      <c r="G14" s="8">
        <v>2117328</v>
      </c>
      <c r="H14" s="8">
        <v>2351605</v>
      </c>
      <c r="I14" s="8">
        <v>2475812</v>
      </c>
      <c r="J14" s="8">
        <v>6944745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6944745</v>
      </c>
      <c r="X14" s="8">
        <v>6439500</v>
      </c>
      <c r="Y14" s="8">
        <v>505245</v>
      </c>
      <c r="Z14" s="2">
        <v>7.85</v>
      </c>
      <c r="AA14" s="6">
        <v>26500000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1326696</v>
      </c>
      <c r="D16" s="6">
        <v>0</v>
      </c>
      <c r="E16" s="7">
        <v>6055000</v>
      </c>
      <c r="F16" s="8">
        <v>6055000</v>
      </c>
      <c r="G16" s="8">
        <v>25859</v>
      </c>
      <c r="H16" s="8">
        <v>309220</v>
      </c>
      <c r="I16" s="8">
        <v>486865</v>
      </c>
      <c r="J16" s="8">
        <v>821944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821944</v>
      </c>
      <c r="X16" s="8">
        <v>1471365</v>
      </c>
      <c r="Y16" s="8">
        <v>-649421</v>
      </c>
      <c r="Z16" s="2">
        <v>-44.14</v>
      </c>
      <c r="AA16" s="6">
        <v>6055000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454043000</v>
      </c>
      <c r="D19" s="6">
        <v>0</v>
      </c>
      <c r="E19" s="7">
        <v>564907000</v>
      </c>
      <c r="F19" s="8">
        <v>564907000</v>
      </c>
      <c r="G19" s="8">
        <v>196039667</v>
      </c>
      <c r="H19" s="8">
        <v>5746285</v>
      </c>
      <c r="I19" s="8">
        <v>13650772</v>
      </c>
      <c r="J19" s="8">
        <v>215436724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215436724</v>
      </c>
      <c r="X19" s="8">
        <v>218933000</v>
      </c>
      <c r="Y19" s="8">
        <v>-3496276</v>
      </c>
      <c r="Z19" s="2">
        <v>-1.6</v>
      </c>
      <c r="AA19" s="6">
        <v>564907000</v>
      </c>
    </row>
    <row r="20" spans="1:27" ht="12.75">
      <c r="A20" s="27" t="s">
        <v>47</v>
      </c>
      <c r="B20" s="33"/>
      <c r="C20" s="6">
        <v>18521898</v>
      </c>
      <c r="D20" s="6">
        <v>0</v>
      </c>
      <c r="E20" s="7">
        <v>103565313</v>
      </c>
      <c r="F20" s="30">
        <v>103565313</v>
      </c>
      <c r="G20" s="30">
        <v>7948339</v>
      </c>
      <c r="H20" s="30">
        <v>3445275</v>
      </c>
      <c r="I20" s="30">
        <v>16927359</v>
      </c>
      <c r="J20" s="30">
        <v>28320973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28320973</v>
      </c>
      <c r="X20" s="30">
        <v>25166371</v>
      </c>
      <c r="Y20" s="30">
        <v>3154602</v>
      </c>
      <c r="Z20" s="31">
        <v>12.53</v>
      </c>
      <c r="AA20" s="32">
        <v>103565313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1088271418</v>
      </c>
      <c r="D22" s="37">
        <f>SUM(D5:D21)</f>
        <v>0</v>
      </c>
      <c r="E22" s="38">
        <f t="shared" si="0"/>
        <v>1627864778</v>
      </c>
      <c r="F22" s="39">
        <f t="shared" si="0"/>
        <v>1627864778</v>
      </c>
      <c r="G22" s="39">
        <f t="shared" si="0"/>
        <v>295206530</v>
      </c>
      <c r="H22" s="39">
        <f t="shared" si="0"/>
        <v>61711906</v>
      </c>
      <c r="I22" s="39">
        <f t="shared" si="0"/>
        <v>70625903</v>
      </c>
      <c r="J22" s="39">
        <f t="shared" si="0"/>
        <v>427544339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427544339</v>
      </c>
      <c r="X22" s="39">
        <f t="shared" si="0"/>
        <v>477231741</v>
      </c>
      <c r="Y22" s="39">
        <f t="shared" si="0"/>
        <v>-49687402</v>
      </c>
      <c r="Z22" s="40">
        <f>+IF(X22&lt;&gt;0,+(Y22/X22)*100,0)</f>
        <v>-10.411587857899837</v>
      </c>
      <c r="AA22" s="37">
        <f>SUM(AA5:AA21)</f>
        <v>1627864778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316762053</v>
      </c>
      <c r="D25" s="6">
        <v>0</v>
      </c>
      <c r="E25" s="7">
        <v>447899233</v>
      </c>
      <c r="F25" s="8">
        <v>447899233</v>
      </c>
      <c r="G25" s="8">
        <v>35707919</v>
      </c>
      <c r="H25" s="8">
        <v>36485695</v>
      </c>
      <c r="I25" s="8">
        <v>36461984</v>
      </c>
      <c r="J25" s="8">
        <v>108655598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108655598</v>
      </c>
      <c r="X25" s="8">
        <v>108839513</v>
      </c>
      <c r="Y25" s="8">
        <v>-183915</v>
      </c>
      <c r="Z25" s="2">
        <v>-0.17</v>
      </c>
      <c r="AA25" s="6">
        <v>447899233</v>
      </c>
    </row>
    <row r="26" spans="1:27" ht="12.75">
      <c r="A26" s="29" t="s">
        <v>52</v>
      </c>
      <c r="B26" s="28"/>
      <c r="C26" s="6">
        <v>22257852</v>
      </c>
      <c r="D26" s="6">
        <v>0</v>
      </c>
      <c r="E26" s="7">
        <v>24097817</v>
      </c>
      <c r="F26" s="8">
        <v>24097817</v>
      </c>
      <c r="G26" s="8">
        <v>1819721</v>
      </c>
      <c r="H26" s="8">
        <v>1621262</v>
      </c>
      <c r="I26" s="8">
        <v>1641569</v>
      </c>
      <c r="J26" s="8">
        <v>5082552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5082552</v>
      </c>
      <c r="X26" s="8">
        <v>5855769</v>
      </c>
      <c r="Y26" s="8">
        <v>-773217</v>
      </c>
      <c r="Z26" s="2">
        <v>-13.2</v>
      </c>
      <c r="AA26" s="6">
        <v>24097817</v>
      </c>
    </row>
    <row r="27" spans="1:27" ht="12.75">
      <c r="A27" s="29" t="s">
        <v>53</v>
      </c>
      <c r="B27" s="28"/>
      <c r="C27" s="6">
        <v>220919107</v>
      </c>
      <c r="D27" s="6">
        <v>0</v>
      </c>
      <c r="E27" s="7">
        <v>70050000</v>
      </c>
      <c r="F27" s="8">
        <v>70050000</v>
      </c>
      <c r="G27" s="8">
        <v>2617850</v>
      </c>
      <c r="H27" s="8">
        <v>131563</v>
      </c>
      <c r="I27" s="8">
        <v>184529</v>
      </c>
      <c r="J27" s="8">
        <v>2933942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2933942</v>
      </c>
      <c r="X27" s="8">
        <v>17022150</v>
      </c>
      <c r="Y27" s="8">
        <v>-14088208</v>
      </c>
      <c r="Z27" s="2">
        <v>-82.76</v>
      </c>
      <c r="AA27" s="6">
        <v>70050000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50000000</v>
      </c>
      <c r="F28" s="8">
        <v>50000000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12150000</v>
      </c>
      <c r="Y28" s="8">
        <v>-12150000</v>
      </c>
      <c r="Z28" s="2">
        <v>-100</v>
      </c>
      <c r="AA28" s="6">
        <v>50000000</v>
      </c>
    </row>
    <row r="29" spans="1:27" ht="12.75">
      <c r="A29" s="29" t="s">
        <v>55</v>
      </c>
      <c r="B29" s="28"/>
      <c r="C29" s="6">
        <v>4478516</v>
      </c>
      <c r="D29" s="6">
        <v>0</v>
      </c>
      <c r="E29" s="7">
        <v>6000000</v>
      </c>
      <c r="F29" s="8">
        <v>6000000</v>
      </c>
      <c r="G29" s="8">
        <v>1999026</v>
      </c>
      <c r="H29" s="8">
        <v>91862</v>
      </c>
      <c r="I29" s="8">
        <v>166822</v>
      </c>
      <c r="J29" s="8">
        <v>2257710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2257710</v>
      </c>
      <c r="X29" s="8">
        <v>1458000</v>
      </c>
      <c r="Y29" s="8">
        <v>799710</v>
      </c>
      <c r="Z29" s="2">
        <v>54.85</v>
      </c>
      <c r="AA29" s="6">
        <v>6000000</v>
      </c>
    </row>
    <row r="30" spans="1:27" ht="12.75">
      <c r="A30" s="29" t="s">
        <v>56</v>
      </c>
      <c r="B30" s="28"/>
      <c r="C30" s="6">
        <v>714223504</v>
      </c>
      <c r="D30" s="6">
        <v>0</v>
      </c>
      <c r="E30" s="7">
        <v>400838300</v>
      </c>
      <c r="F30" s="8">
        <v>400838300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97403707</v>
      </c>
      <c r="Y30" s="8">
        <v>-97403707</v>
      </c>
      <c r="Z30" s="2">
        <v>-100</v>
      </c>
      <c r="AA30" s="6">
        <v>400838300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61771326</v>
      </c>
      <c r="D32" s="6">
        <v>0</v>
      </c>
      <c r="E32" s="7">
        <v>87140475</v>
      </c>
      <c r="F32" s="8">
        <v>87140475</v>
      </c>
      <c r="G32" s="8">
        <v>1775635</v>
      </c>
      <c r="H32" s="8">
        <v>4740163</v>
      </c>
      <c r="I32" s="8">
        <v>3048643</v>
      </c>
      <c r="J32" s="8">
        <v>9564441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9564441</v>
      </c>
      <c r="X32" s="8">
        <v>21175135</v>
      </c>
      <c r="Y32" s="8">
        <v>-11610694</v>
      </c>
      <c r="Z32" s="2">
        <v>-54.83</v>
      </c>
      <c r="AA32" s="6">
        <v>87140475</v>
      </c>
    </row>
    <row r="33" spans="1:27" ht="12.75">
      <c r="A33" s="29" t="s">
        <v>59</v>
      </c>
      <c r="B33" s="28"/>
      <c r="C33" s="6">
        <v>95000000</v>
      </c>
      <c r="D33" s="6">
        <v>0</v>
      </c>
      <c r="E33" s="7">
        <v>105000000</v>
      </c>
      <c r="F33" s="8">
        <v>105000000</v>
      </c>
      <c r="G33" s="8">
        <v>1509134</v>
      </c>
      <c r="H33" s="8">
        <v>19404094</v>
      </c>
      <c r="I33" s="8">
        <v>-12158473</v>
      </c>
      <c r="J33" s="8">
        <v>8754755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8754755</v>
      </c>
      <c r="X33" s="8">
        <v>25515000</v>
      </c>
      <c r="Y33" s="8">
        <v>-16760245</v>
      </c>
      <c r="Z33" s="2">
        <v>-65.69</v>
      </c>
      <c r="AA33" s="6">
        <v>105000000</v>
      </c>
    </row>
    <row r="34" spans="1:27" ht="12.75">
      <c r="A34" s="29" t="s">
        <v>60</v>
      </c>
      <c r="B34" s="28"/>
      <c r="C34" s="6">
        <v>618083585</v>
      </c>
      <c r="D34" s="6">
        <v>0</v>
      </c>
      <c r="E34" s="7">
        <v>364438955</v>
      </c>
      <c r="F34" s="8">
        <v>364438955</v>
      </c>
      <c r="G34" s="8">
        <v>48003894</v>
      </c>
      <c r="H34" s="8">
        <v>23691799</v>
      </c>
      <c r="I34" s="8">
        <v>38746445</v>
      </c>
      <c r="J34" s="8">
        <v>110442138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110442138</v>
      </c>
      <c r="X34" s="8">
        <v>88558666</v>
      </c>
      <c r="Y34" s="8">
        <v>21883472</v>
      </c>
      <c r="Z34" s="2">
        <v>24.71</v>
      </c>
      <c r="AA34" s="6">
        <v>364438955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2053495943</v>
      </c>
      <c r="D36" s="37">
        <f>SUM(D25:D35)</f>
        <v>0</v>
      </c>
      <c r="E36" s="38">
        <f t="shared" si="1"/>
        <v>1555464780</v>
      </c>
      <c r="F36" s="39">
        <f t="shared" si="1"/>
        <v>1555464780</v>
      </c>
      <c r="G36" s="39">
        <f t="shared" si="1"/>
        <v>93433179</v>
      </c>
      <c r="H36" s="39">
        <f t="shared" si="1"/>
        <v>86166438</v>
      </c>
      <c r="I36" s="39">
        <f t="shared" si="1"/>
        <v>68091519</v>
      </c>
      <c r="J36" s="39">
        <f t="shared" si="1"/>
        <v>247691136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247691136</v>
      </c>
      <c r="X36" s="39">
        <f t="shared" si="1"/>
        <v>377977940</v>
      </c>
      <c r="Y36" s="39">
        <f t="shared" si="1"/>
        <v>-130286804</v>
      </c>
      <c r="Z36" s="40">
        <f>+IF(X36&lt;&gt;0,+(Y36/X36)*100,0)</f>
        <v>-34.46942009367002</v>
      </c>
      <c r="AA36" s="37">
        <f>SUM(AA25:AA35)</f>
        <v>1555464780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-965224525</v>
      </c>
      <c r="D38" s="50">
        <f>+D22-D36</f>
        <v>0</v>
      </c>
      <c r="E38" s="51">
        <f t="shared" si="2"/>
        <v>72399998</v>
      </c>
      <c r="F38" s="52">
        <f t="shared" si="2"/>
        <v>72399998</v>
      </c>
      <c r="G38" s="52">
        <f t="shared" si="2"/>
        <v>201773351</v>
      </c>
      <c r="H38" s="52">
        <f t="shared" si="2"/>
        <v>-24454532</v>
      </c>
      <c r="I38" s="52">
        <f t="shared" si="2"/>
        <v>2534384</v>
      </c>
      <c r="J38" s="52">
        <f t="shared" si="2"/>
        <v>179853203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179853203</v>
      </c>
      <c r="X38" s="52">
        <f>IF(F22=F36,0,X22-X36)</f>
        <v>99253801</v>
      </c>
      <c r="Y38" s="52">
        <f t="shared" si="2"/>
        <v>80599402</v>
      </c>
      <c r="Z38" s="53">
        <f>+IF(X38&lt;&gt;0,+(Y38/X38)*100,0)</f>
        <v>81.20535555106852</v>
      </c>
      <c r="AA38" s="50">
        <f>+AA22-AA36</f>
        <v>72399998</v>
      </c>
    </row>
    <row r="39" spans="1:27" ht="12.75">
      <c r="A39" s="27" t="s">
        <v>64</v>
      </c>
      <c r="B39" s="33"/>
      <c r="C39" s="6">
        <v>186197275</v>
      </c>
      <c r="D39" s="6">
        <v>0</v>
      </c>
      <c r="E39" s="7">
        <v>185520000</v>
      </c>
      <c r="F39" s="8">
        <v>185520000</v>
      </c>
      <c r="G39" s="8">
        <v>72775000</v>
      </c>
      <c r="H39" s="8">
        <v>21913000</v>
      </c>
      <c r="I39" s="8">
        <v>0</v>
      </c>
      <c r="J39" s="8">
        <v>94688000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94688000</v>
      </c>
      <c r="X39" s="8">
        <v>94688000</v>
      </c>
      <c r="Y39" s="8">
        <v>0</v>
      </c>
      <c r="Z39" s="2">
        <v>0</v>
      </c>
      <c r="AA39" s="6">
        <v>185520000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-779027250</v>
      </c>
      <c r="D42" s="59">
        <f>SUM(D38:D41)</f>
        <v>0</v>
      </c>
      <c r="E42" s="60">
        <f t="shared" si="3"/>
        <v>257919998</v>
      </c>
      <c r="F42" s="61">
        <f t="shared" si="3"/>
        <v>257919998</v>
      </c>
      <c r="G42" s="61">
        <f t="shared" si="3"/>
        <v>274548351</v>
      </c>
      <c r="H42" s="61">
        <f t="shared" si="3"/>
        <v>-2541532</v>
      </c>
      <c r="I42" s="61">
        <f t="shared" si="3"/>
        <v>2534384</v>
      </c>
      <c r="J42" s="61">
        <f t="shared" si="3"/>
        <v>274541203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274541203</v>
      </c>
      <c r="X42" s="61">
        <f t="shared" si="3"/>
        <v>193941801</v>
      </c>
      <c r="Y42" s="61">
        <f t="shared" si="3"/>
        <v>80599402</v>
      </c>
      <c r="Z42" s="62">
        <f>+IF(X42&lt;&gt;0,+(Y42/X42)*100,0)</f>
        <v>41.55855085619216</v>
      </c>
      <c r="AA42" s="59">
        <f>SUM(AA38:AA41)</f>
        <v>257919998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-779027250</v>
      </c>
      <c r="D44" s="67">
        <f>+D42-D43</f>
        <v>0</v>
      </c>
      <c r="E44" s="68">
        <f t="shared" si="4"/>
        <v>257919998</v>
      </c>
      <c r="F44" s="69">
        <f t="shared" si="4"/>
        <v>257919998</v>
      </c>
      <c r="G44" s="69">
        <f t="shared" si="4"/>
        <v>274548351</v>
      </c>
      <c r="H44" s="69">
        <f t="shared" si="4"/>
        <v>-2541532</v>
      </c>
      <c r="I44" s="69">
        <f t="shared" si="4"/>
        <v>2534384</v>
      </c>
      <c r="J44" s="69">
        <f t="shared" si="4"/>
        <v>274541203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274541203</v>
      </c>
      <c r="X44" s="69">
        <f t="shared" si="4"/>
        <v>193941801</v>
      </c>
      <c r="Y44" s="69">
        <f t="shared" si="4"/>
        <v>80599402</v>
      </c>
      <c r="Z44" s="70">
        <f>+IF(X44&lt;&gt;0,+(Y44/X44)*100,0)</f>
        <v>41.55855085619216</v>
      </c>
      <c r="AA44" s="67">
        <f>+AA42-AA43</f>
        <v>257919998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-779027250</v>
      </c>
      <c r="D46" s="59">
        <f>SUM(D44:D45)</f>
        <v>0</v>
      </c>
      <c r="E46" s="60">
        <f t="shared" si="5"/>
        <v>257919998</v>
      </c>
      <c r="F46" s="61">
        <f t="shared" si="5"/>
        <v>257919998</v>
      </c>
      <c r="G46" s="61">
        <f t="shared" si="5"/>
        <v>274548351</v>
      </c>
      <c r="H46" s="61">
        <f t="shared" si="5"/>
        <v>-2541532</v>
      </c>
      <c r="I46" s="61">
        <f t="shared" si="5"/>
        <v>2534384</v>
      </c>
      <c r="J46" s="61">
        <f t="shared" si="5"/>
        <v>274541203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274541203</v>
      </c>
      <c r="X46" s="61">
        <f t="shared" si="5"/>
        <v>193941801</v>
      </c>
      <c r="Y46" s="61">
        <f t="shared" si="5"/>
        <v>80599402</v>
      </c>
      <c r="Z46" s="62">
        <f>+IF(X46&lt;&gt;0,+(Y46/X46)*100,0)</f>
        <v>41.55855085619216</v>
      </c>
      <c r="AA46" s="59">
        <f>SUM(AA44:AA45)</f>
        <v>257919998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-779027250</v>
      </c>
      <c r="D48" s="75">
        <f>SUM(D46:D47)</f>
        <v>0</v>
      </c>
      <c r="E48" s="76">
        <f t="shared" si="6"/>
        <v>257919998</v>
      </c>
      <c r="F48" s="77">
        <f t="shared" si="6"/>
        <v>257919998</v>
      </c>
      <c r="G48" s="77">
        <f t="shared" si="6"/>
        <v>274548351</v>
      </c>
      <c r="H48" s="78">
        <f t="shared" si="6"/>
        <v>-2541532</v>
      </c>
      <c r="I48" s="78">
        <f t="shared" si="6"/>
        <v>2534384</v>
      </c>
      <c r="J48" s="78">
        <f t="shared" si="6"/>
        <v>274541203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274541203</v>
      </c>
      <c r="X48" s="78">
        <f t="shared" si="6"/>
        <v>193941801</v>
      </c>
      <c r="Y48" s="78">
        <f t="shared" si="6"/>
        <v>80599402</v>
      </c>
      <c r="Z48" s="79">
        <f>+IF(X48&lt;&gt;0,+(Y48/X48)*100,0)</f>
        <v>41.55855085619216</v>
      </c>
      <c r="AA48" s="80">
        <f>SUM(AA46:AA47)</f>
        <v>257919998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97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11992790</v>
      </c>
      <c r="F5" s="8">
        <v>11992790</v>
      </c>
      <c r="G5" s="8">
        <v>6080840</v>
      </c>
      <c r="H5" s="8">
        <v>417621</v>
      </c>
      <c r="I5" s="8">
        <v>464243</v>
      </c>
      <c r="J5" s="8">
        <v>6962704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6962704</v>
      </c>
      <c r="X5" s="8">
        <v>2998197</v>
      </c>
      <c r="Y5" s="8">
        <v>3964507</v>
      </c>
      <c r="Z5" s="2">
        <v>132.23</v>
      </c>
      <c r="AA5" s="6">
        <v>11992790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9208871</v>
      </c>
      <c r="F7" s="8">
        <v>9208871</v>
      </c>
      <c r="G7" s="8">
        <v>803896</v>
      </c>
      <c r="H7" s="8">
        <v>783670</v>
      </c>
      <c r="I7" s="8">
        <v>654923</v>
      </c>
      <c r="J7" s="8">
        <v>2242489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2242489</v>
      </c>
      <c r="X7" s="8">
        <v>2302218</v>
      </c>
      <c r="Y7" s="8">
        <v>-59729</v>
      </c>
      <c r="Z7" s="2">
        <v>-2.59</v>
      </c>
      <c r="AA7" s="6">
        <v>9208871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7710116</v>
      </c>
      <c r="F8" s="8">
        <v>7710116</v>
      </c>
      <c r="G8" s="8">
        <v>627865</v>
      </c>
      <c r="H8" s="8">
        <v>741121</v>
      </c>
      <c r="I8" s="8">
        <v>640675</v>
      </c>
      <c r="J8" s="8">
        <v>2009661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2009661</v>
      </c>
      <c r="X8" s="8">
        <v>1927530</v>
      </c>
      <c r="Y8" s="8">
        <v>82131</v>
      </c>
      <c r="Z8" s="2">
        <v>4.26</v>
      </c>
      <c r="AA8" s="6">
        <v>7710116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6884936</v>
      </c>
      <c r="F9" s="8">
        <v>6884936</v>
      </c>
      <c r="G9" s="8">
        <v>691341</v>
      </c>
      <c r="H9" s="8">
        <v>580790</v>
      </c>
      <c r="I9" s="8">
        <v>681732</v>
      </c>
      <c r="J9" s="8">
        <v>1953863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1953863</v>
      </c>
      <c r="X9" s="8">
        <v>1721235</v>
      </c>
      <c r="Y9" s="8">
        <v>232628</v>
      </c>
      <c r="Z9" s="2">
        <v>13.52</v>
      </c>
      <c r="AA9" s="6">
        <v>6884936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6569898</v>
      </c>
      <c r="F10" s="30">
        <v>6569898</v>
      </c>
      <c r="G10" s="30">
        <v>634473</v>
      </c>
      <c r="H10" s="30">
        <v>548917</v>
      </c>
      <c r="I10" s="30">
        <v>668809</v>
      </c>
      <c r="J10" s="30">
        <v>1852199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1852199</v>
      </c>
      <c r="X10" s="30">
        <v>1642476</v>
      </c>
      <c r="Y10" s="30">
        <v>209723</v>
      </c>
      <c r="Z10" s="31">
        <v>12.77</v>
      </c>
      <c r="AA10" s="32">
        <v>6569898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4592838</v>
      </c>
      <c r="F12" s="8">
        <v>4592838</v>
      </c>
      <c r="G12" s="8">
        <v>42093</v>
      </c>
      <c r="H12" s="8">
        <v>81888</v>
      </c>
      <c r="I12" s="8">
        <v>886220</v>
      </c>
      <c r="J12" s="8">
        <v>1010201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1010201</v>
      </c>
      <c r="X12" s="8">
        <v>1148211</v>
      </c>
      <c r="Y12" s="8">
        <v>-138010</v>
      </c>
      <c r="Z12" s="2">
        <v>-12.02</v>
      </c>
      <c r="AA12" s="6">
        <v>4592838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244216</v>
      </c>
      <c r="F13" s="8">
        <v>244216</v>
      </c>
      <c r="G13" s="8">
        <v>0</v>
      </c>
      <c r="H13" s="8">
        <v>1354</v>
      </c>
      <c r="I13" s="8">
        <v>2320</v>
      </c>
      <c r="J13" s="8">
        <v>3674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3674</v>
      </c>
      <c r="X13" s="8">
        <v>61053</v>
      </c>
      <c r="Y13" s="8">
        <v>-57379</v>
      </c>
      <c r="Z13" s="2">
        <v>-93.98</v>
      </c>
      <c r="AA13" s="6">
        <v>244216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11927627</v>
      </c>
      <c r="F14" s="8">
        <v>11927627</v>
      </c>
      <c r="G14" s="8">
        <v>819408</v>
      </c>
      <c r="H14" s="8">
        <v>785624</v>
      </c>
      <c r="I14" s="8">
        <v>694345</v>
      </c>
      <c r="J14" s="8">
        <v>2299377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2299377</v>
      </c>
      <c r="X14" s="8">
        <v>2981907</v>
      </c>
      <c r="Y14" s="8">
        <v>-682530</v>
      </c>
      <c r="Z14" s="2">
        <v>-22.89</v>
      </c>
      <c r="AA14" s="6">
        <v>11927627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75000</v>
      </c>
      <c r="F16" s="8">
        <v>75000</v>
      </c>
      <c r="G16" s="8">
        <v>0</v>
      </c>
      <c r="H16" s="8">
        <v>3200</v>
      </c>
      <c r="I16" s="8">
        <v>0</v>
      </c>
      <c r="J16" s="8">
        <v>3200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3200</v>
      </c>
      <c r="X16" s="8">
        <v>18750</v>
      </c>
      <c r="Y16" s="8">
        <v>-15550</v>
      </c>
      <c r="Z16" s="2">
        <v>-82.93</v>
      </c>
      <c r="AA16" s="6">
        <v>75000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28036</v>
      </c>
      <c r="F17" s="8">
        <v>28036</v>
      </c>
      <c r="G17" s="8">
        <v>1968</v>
      </c>
      <c r="H17" s="8">
        <v>1968</v>
      </c>
      <c r="I17" s="8">
        <v>1678</v>
      </c>
      <c r="J17" s="8">
        <v>5614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5614</v>
      </c>
      <c r="X17" s="8">
        <v>7008</v>
      </c>
      <c r="Y17" s="8">
        <v>-1394</v>
      </c>
      <c r="Z17" s="2">
        <v>-19.89</v>
      </c>
      <c r="AA17" s="6">
        <v>28036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62840000</v>
      </c>
      <c r="F19" s="8">
        <v>62840000</v>
      </c>
      <c r="G19" s="8">
        <v>24929000</v>
      </c>
      <c r="H19" s="8">
        <v>2260000</v>
      </c>
      <c r="I19" s="8">
        <v>0</v>
      </c>
      <c r="J19" s="8">
        <v>27189000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27189000</v>
      </c>
      <c r="X19" s="8">
        <v>15710001</v>
      </c>
      <c r="Y19" s="8">
        <v>11478999</v>
      </c>
      <c r="Z19" s="2">
        <v>73.07</v>
      </c>
      <c r="AA19" s="6">
        <v>62840000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3612152</v>
      </c>
      <c r="F20" s="30">
        <v>3612152</v>
      </c>
      <c r="G20" s="30">
        <v>96581</v>
      </c>
      <c r="H20" s="30">
        <v>38043</v>
      </c>
      <c r="I20" s="30">
        <v>47933</v>
      </c>
      <c r="J20" s="30">
        <v>182557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182557</v>
      </c>
      <c r="X20" s="30">
        <v>903039</v>
      </c>
      <c r="Y20" s="30">
        <v>-720482</v>
      </c>
      <c r="Z20" s="31">
        <v>-79.78</v>
      </c>
      <c r="AA20" s="32">
        <v>3612152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125686480</v>
      </c>
      <c r="F22" s="39">
        <f t="shared" si="0"/>
        <v>125686480</v>
      </c>
      <c r="G22" s="39">
        <f t="shared" si="0"/>
        <v>34727465</v>
      </c>
      <c r="H22" s="39">
        <f t="shared" si="0"/>
        <v>6244196</v>
      </c>
      <c r="I22" s="39">
        <f t="shared" si="0"/>
        <v>4742878</v>
      </c>
      <c r="J22" s="39">
        <f t="shared" si="0"/>
        <v>45714539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45714539</v>
      </c>
      <c r="X22" s="39">
        <f t="shared" si="0"/>
        <v>31421625</v>
      </c>
      <c r="Y22" s="39">
        <f t="shared" si="0"/>
        <v>14292914</v>
      </c>
      <c r="Z22" s="40">
        <f>+IF(X22&lt;&gt;0,+(Y22/X22)*100,0)</f>
        <v>45.48750740930808</v>
      </c>
      <c r="AA22" s="37">
        <f>SUM(AA5:AA21)</f>
        <v>125686480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66871102</v>
      </c>
      <c r="F25" s="8">
        <v>66871102</v>
      </c>
      <c r="G25" s="8">
        <v>4921012</v>
      </c>
      <c r="H25" s="8">
        <v>4884819</v>
      </c>
      <c r="I25" s="8">
        <v>4068590</v>
      </c>
      <c r="J25" s="8">
        <v>13874421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13874421</v>
      </c>
      <c r="X25" s="8">
        <v>16717776</v>
      </c>
      <c r="Y25" s="8">
        <v>-2843355</v>
      </c>
      <c r="Z25" s="2">
        <v>-17.01</v>
      </c>
      <c r="AA25" s="6">
        <v>66871102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4804730</v>
      </c>
      <c r="F26" s="8">
        <v>4804730</v>
      </c>
      <c r="G26" s="8">
        <v>381516</v>
      </c>
      <c r="H26" s="8">
        <v>389873</v>
      </c>
      <c r="I26" s="8">
        <v>362584</v>
      </c>
      <c r="J26" s="8">
        <v>1133973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1133973</v>
      </c>
      <c r="X26" s="8">
        <v>1201182</v>
      </c>
      <c r="Y26" s="8">
        <v>-67209</v>
      </c>
      <c r="Z26" s="2">
        <v>-5.6</v>
      </c>
      <c r="AA26" s="6">
        <v>4804730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1005900</v>
      </c>
      <c r="F27" s="8">
        <v>1005900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251475</v>
      </c>
      <c r="Y27" s="8">
        <v>-251475</v>
      </c>
      <c r="Z27" s="2">
        <v>-100</v>
      </c>
      <c r="AA27" s="6">
        <v>1005900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1983742</v>
      </c>
      <c r="F28" s="8">
        <v>1983742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495936</v>
      </c>
      <c r="Y28" s="8">
        <v>-495936</v>
      </c>
      <c r="Z28" s="2">
        <v>-100</v>
      </c>
      <c r="AA28" s="6">
        <v>1983742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634347</v>
      </c>
      <c r="F29" s="8">
        <v>634347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158586</v>
      </c>
      <c r="Y29" s="8">
        <v>-158586</v>
      </c>
      <c r="Z29" s="2">
        <v>-100</v>
      </c>
      <c r="AA29" s="6">
        <v>634347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17124680</v>
      </c>
      <c r="F30" s="8">
        <v>17124680</v>
      </c>
      <c r="G30" s="8">
        <v>-1350</v>
      </c>
      <c r="H30" s="8">
        <v>416692</v>
      </c>
      <c r="I30" s="8">
        <v>5510999</v>
      </c>
      <c r="J30" s="8">
        <v>5926341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5926341</v>
      </c>
      <c r="X30" s="8">
        <v>4281171</v>
      </c>
      <c r="Y30" s="8">
        <v>1645170</v>
      </c>
      <c r="Z30" s="2">
        <v>38.43</v>
      </c>
      <c r="AA30" s="6">
        <v>17124680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48524</v>
      </c>
      <c r="J31" s="8">
        <v>48524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48524</v>
      </c>
      <c r="X31" s="8"/>
      <c r="Y31" s="8">
        <v>48524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2900000</v>
      </c>
      <c r="F32" s="8">
        <v>2900000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725001</v>
      </c>
      <c r="Y32" s="8">
        <v>-725001</v>
      </c>
      <c r="Z32" s="2">
        <v>-100</v>
      </c>
      <c r="AA32" s="6">
        <v>2900000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30310846</v>
      </c>
      <c r="F34" s="8">
        <v>30310846</v>
      </c>
      <c r="G34" s="8">
        <v>1257788</v>
      </c>
      <c r="H34" s="8">
        <v>1401568</v>
      </c>
      <c r="I34" s="8">
        <v>3122546</v>
      </c>
      <c r="J34" s="8">
        <v>5781902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5781902</v>
      </c>
      <c r="X34" s="8">
        <v>7577712</v>
      </c>
      <c r="Y34" s="8">
        <v>-1795810</v>
      </c>
      <c r="Z34" s="2">
        <v>-23.7</v>
      </c>
      <c r="AA34" s="6">
        <v>30310846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125635347</v>
      </c>
      <c r="F36" s="39">
        <f t="shared" si="1"/>
        <v>125635347</v>
      </c>
      <c r="G36" s="39">
        <f t="shared" si="1"/>
        <v>6558966</v>
      </c>
      <c r="H36" s="39">
        <f t="shared" si="1"/>
        <v>7092952</v>
      </c>
      <c r="I36" s="39">
        <f t="shared" si="1"/>
        <v>13113243</v>
      </c>
      <c r="J36" s="39">
        <f t="shared" si="1"/>
        <v>26765161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26765161</v>
      </c>
      <c r="X36" s="39">
        <f t="shared" si="1"/>
        <v>31408839</v>
      </c>
      <c r="Y36" s="39">
        <f t="shared" si="1"/>
        <v>-4643678</v>
      </c>
      <c r="Z36" s="40">
        <f>+IF(X36&lt;&gt;0,+(Y36/X36)*100,0)</f>
        <v>-14.78462161559044</v>
      </c>
      <c r="AA36" s="37">
        <f>SUM(AA25:AA35)</f>
        <v>125635347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51133</v>
      </c>
      <c r="F38" s="52">
        <f t="shared" si="2"/>
        <v>51133</v>
      </c>
      <c r="G38" s="52">
        <f t="shared" si="2"/>
        <v>28168499</v>
      </c>
      <c r="H38" s="52">
        <f t="shared" si="2"/>
        <v>-848756</v>
      </c>
      <c r="I38" s="52">
        <f t="shared" si="2"/>
        <v>-8370365</v>
      </c>
      <c r="J38" s="52">
        <f t="shared" si="2"/>
        <v>18949378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18949378</v>
      </c>
      <c r="X38" s="52">
        <f>IF(F22=F36,0,X22-X36)</f>
        <v>12786</v>
      </c>
      <c r="Y38" s="52">
        <f t="shared" si="2"/>
        <v>18936592</v>
      </c>
      <c r="Z38" s="53">
        <f>+IF(X38&lt;&gt;0,+(Y38/X38)*100,0)</f>
        <v>148104.1138745503</v>
      </c>
      <c r="AA38" s="50">
        <f>+AA22-AA36</f>
        <v>51133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51133</v>
      </c>
      <c r="F42" s="61">
        <f t="shared" si="3"/>
        <v>51133</v>
      </c>
      <c r="G42" s="61">
        <f t="shared" si="3"/>
        <v>28168499</v>
      </c>
      <c r="H42" s="61">
        <f t="shared" si="3"/>
        <v>-848756</v>
      </c>
      <c r="I42" s="61">
        <f t="shared" si="3"/>
        <v>-8370365</v>
      </c>
      <c r="J42" s="61">
        <f t="shared" si="3"/>
        <v>18949378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18949378</v>
      </c>
      <c r="X42" s="61">
        <f t="shared" si="3"/>
        <v>12786</v>
      </c>
      <c r="Y42" s="61">
        <f t="shared" si="3"/>
        <v>18936592</v>
      </c>
      <c r="Z42" s="62">
        <f>+IF(X42&lt;&gt;0,+(Y42/X42)*100,0)</f>
        <v>148104.1138745503</v>
      </c>
      <c r="AA42" s="59">
        <f>SUM(AA38:AA41)</f>
        <v>51133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51133</v>
      </c>
      <c r="F44" s="69">
        <f t="shared" si="4"/>
        <v>51133</v>
      </c>
      <c r="G44" s="69">
        <f t="shared" si="4"/>
        <v>28168499</v>
      </c>
      <c r="H44" s="69">
        <f t="shared" si="4"/>
        <v>-848756</v>
      </c>
      <c r="I44" s="69">
        <f t="shared" si="4"/>
        <v>-8370365</v>
      </c>
      <c r="J44" s="69">
        <f t="shared" si="4"/>
        <v>18949378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18949378</v>
      </c>
      <c r="X44" s="69">
        <f t="shared" si="4"/>
        <v>12786</v>
      </c>
      <c r="Y44" s="69">
        <f t="shared" si="4"/>
        <v>18936592</v>
      </c>
      <c r="Z44" s="70">
        <f>+IF(X44&lt;&gt;0,+(Y44/X44)*100,0)</f>
        <v>148104.1138745503</v>
      </c>
      <c r="AA44" s="67">
        <f>+AA42-AA43</f>
        <v>51133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51133</v>
      </c>
      <c r="F46" s="61">
        <f t="shared" si="5"/>
        <v>51133</v>
      </c>
      <c r="G46" s="61">
        <f t="shared" si="5"/>
        <v>28168499</v>
      </c>
      <c r="H46" s="61">
        <f t="shared" si="5"/>
        <v>-848756</v>
      </c>
      <c r="I46" s="61">
        <f t="shared" si="5"/>
        <v>-8370365</v>
      </c>
      <c r="J46" s="61">
        <f t="shared" si="5"/>
        <v>18949378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18949378</v>
      </c>
      <c r="X46" s="61">
        <f t="shared" si="5"/>
        <v>12786</v>
      </c>
      <c r="Y46" s="61">
        <f t="shared" si="5"/>
        <v>18936592</v>
      </c>
      <c r="Z46" s="62">
        <f>+IF(X46&lt;&gt;0,+(Y46/X46)*100,0)</f>
        <v>148104.1138745503</v>
      </c>
      <c r="AA46" s="59">
        <f>SUM(AA44:AA45)</f>
        <v>51133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51133</v>
      </c>
      <c r="F48" s="77">
        <f t="shared" si="6"/>
        <v>51133</v>
      </c>
      <c r="G48" s="77">
        <f t="shared" si="6"/>
        <v>28168499</v>
      </c>
      <c r="H48" s="78">
        <f t="shared" si="6"/>
        <v>-848756</v>
      </c>
      <c r="I48" s="78">
        <f t="shared" si="6"/>
        <v>-8370365</v>
      </c>
      <c r="J48" s="78">
        <f t="shared" si="6"/>
        <v>18949378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18949378</v>
      </c>
      <c r="X48" s="78">
        <f t="shared" si="6"/>
        <v>12786</v>
      </c>
      <c r="Y48" s="78">
        <f t="shared" si="6"/>
        <v>18936592</v>
      </c>
      <c r="Z48" s="79">
        <f>+IF(X48&lt;&gt;0,+(Y48/X48)*100,0)</f>
        <v>148104.1138745503</v>
      </c>
      <c r="AA48" s="80">
        <f>SUM(AA46:AA47)</f>
        <v>51133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97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13700535</v>
      </c>
      <c r="F5" s="8">
        <v>13700535</v>
      </c>
      <c r="G5" s="8">
        <v>0</v>
      </c>
      <c r="H5" s="8">
        <v>0</v>
      </c>
      <c r="I5" s="8">
        <v>105670</v>
      </c>
      <c r="J5" s="8">
        <v>105670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105670</v>
      </c>
      <c r="X5" s="8">
        <v>3471933</v>
      </c>
      <c r="Y5" s="8">
        <v>-3366263</v>
      </c>
      <c r="Z5" s="2">
        <v>-96.96</v>
      </c>
      <c r="AA5" s="6">
        <v>13700535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45022839</v>
      </c>
      <c r="F7" s="8">
        <v>45022839</v>
      </c>
      <c r="G7" s="8">
        <v>0</v>
      </c>
      <c r="H7" s="8">
        <v>0</v>
      </c>
      <c r="I7" s="8">
        <v>3084884</v>
      </c>
      <c r="J7" s="8">
        <v>3084884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3084884</v>
      </c>
      <c r="X7" s="8">
        <v>12925041</v>
      </c>
      <c r="Y7" s="8">
        <v>-9840157</v>
      </c>
      <c r="Z7" s="2">
        <v>-76.13</v>
      </c>
      <c r="AA7" s="6">
        <v>45022839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33716831</v>
      </c>
      <c r="F8" s="8">
        <v>33716831</v>
      </c>
      <c r="G8" s="8">
        <v>0</v>
      </c>
      <c r="H8" s="8">
        <v>0</v>
      </c>
      <c r="I8" s="8">
        <v>2608136</v>
      </c>
      <c r="J8" s="8">
        <v>2608136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2608136</v>
      </c>
      <c r="X8" s="8">
        <v>8429208</v>
      </c>
      <c r="Y8" s="8">
        <v>-5821072</v>
      </c>
      <c r="Z8" s="2">
        <v>-69.06</v>
      </c>
      <c r="AA8" s="6">
        <v>33716831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15954960</v>
      </c>
      <c r="F9" s="8">
        <v>15954960</v>
      </c>
      <c r="G9" s="8">
        <v>0</v>
      </c>
      <c r="H9" s="8">
        <v>0</v>
      </c>
      <c r="I9" s="8">
        <v>1903230</v>
      </c>
      <c r="J9" s="8">
        <v>1903230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1903230</v>
      </c>
      <c r="X9" s="8">
        <v>3988740</v>
      </c>
      <c r="Y9" s="8">
        <v>-2085510</v>
      </c>
      <c r="Z9" s="2">
        <v>-52.28</v>
      </c>
      <c r="AA9" s="6">
        <v>15954960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10729800</v>
      </c>
      <c r="F10" s="30">
        <v>10729800</v>
      </c>
      <c r="G10" s="30">
        <v>0</v>
      </c>
      <c r="H10" s="30">
        <v>0</v>
      </c>
      <c r="I10" s="30">
        <v>1231562</v>
      </c>
      <c r="J10" s="30">
        <v>1231562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1231562</v>
      </c>
      <c r="X10" s="30">
        <v>2682450</v>
      </c>
      <c r="Y10" s="30">
        <v>-1450888</v>
      </c>
      <c r="Z10" s="31">
        <v>-54.09</v>
      </c>
      <c r="AA10" s="32">
        <v>10729800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1230015</v>
      </c>
      <c r="F12" s="8">
        <v>1230015</v>
      </c>
      <c r="G12" s="8">
        <v>0</v>
      </c>
      <c r="H12" s="8">
        <v>10461</v>
      </c>
      <c r="I12" s="8">
        <v>85601</v>
      </c>
      <c r="J12" s="8">
        <v>96062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96062</v>
      </c>
      <c r="X12" s="8">
        <v>307503</v>
      </c>
      <c r="Y12" s="8">
        <v>-211441</v>
      </c>
      <c r="Z12" s="2">
        <v>-68.76</v>
      </c>
      <c r="AA12" s="6">
        <v>1230015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316000</v>
      </c>
      <c r="F13" s="8">
        <v>316000</v>
      </c>
      <c r="G13" s="8">
        <v>0</v>
      </c>
      <c r="H13" s="8">
        <v>2676</v>
      </c>
      <c r="I13" s="8">
        <v>1708</v>
      </c>
      <c r="J13" s="8">
        <v>4384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4384</v>
      </c>
      <c r="X13" s="8">
        <v>78999</v>
      </c>
      <c r="Y13" s="8">
        <v>-74615</v>
      </c>
      <c r="Z13" s="2">
        <v>-94.45</v>
      </c>
      <c r="AA13" s="6">
        <v>316000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13733521</v>
      </c>
      <c r="F14" s="8">
        <v>13733521</v>
      </c>
      <c r="G14" s="8">
        <v>0</v>
      </c>
      <c r="H14" s="8">
        <v>0</v>
      </c>
      <c r="I14" s="8">
        <v>1823755</v>
      </c>
      <c r="J14" s="8">
        <v>1823755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1823755</v>
      </c>
      <c r="X14" s="8">
        <v>3433380</v>
      </c>
      <c r="Y14" s="8">
        <v>-1609625</v>
      </c>
      <c r="Z14" s="2">
        <v>-46.88</v>
      </c>
      <c r="AA14" s="6">
        <v>13733521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20000</v>
      </c>
      <c r="F15" s="8">
        <v>20000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5001</v>
      </c>
      <c r="Y15" s="8">
        <v>-5001</v>
      </c>
      <c r="Z15" s="2">
        <v>-100</v>
      </c>
      <c r="AA15" s="6">
        <v>20000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1015000</v>
      </c>
      <c r="F16" s="8">
        <v>1015000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3750</v>
      </c>
      <c r="Y16" s="8">
        <v>-3750</v>
      </c>
      <c r="Z16" s="2">
        <v>-100</v>
      </c>
      <c r="AA16" s="6">
        <v>1015000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71511050</v>
      </c>
      <c r="F19" s="8">
        <v>71511050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17877762</v>
      </c>
      <c r="Y19" s="8">
        <v>-17877762</v>
      </c>
      <c r="Z19" s="2">
        <v>-100</v>
      </c>
      <c r="AA19" s="6">
        <v>71511050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1048350</v>
      </c>
      <c r="F20" s="30">
        <v>1048350</v>
      </c>
      <c r="G20" s="30">
        <v>0</v>
      </c>
      <c r="H20" s="30">
        <v>70588</v>
      </c>
      <c r="I20" s="30">
        <v>95070</v>
      </c>
      <c r="J20" s="30">
        <v>165658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165658</v>
      </c>
      <c r="X20" s="30">
        <v>257088</v>
      </c>
      <c r="Y20" s="30">
        <v>-91430</v>
      </c>
      <c r="Z20" s="31">
        <v>-35.56</v>
      </c>
      <c r="AA20" s="32">
        <v>1048350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5001</v>
      </c>
      <c r="Y21" s="8">
        <v>-5001</v>
      </c>
      <c r="Z21" s="2">
        <v>-100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207998901</v>
      </c>
      <c r="F22" s="39">
        <f t="shared" si="0"/>
        <v>207998901</v>
      </c>
      <c r="G22" s="39">
        <f t="shared" si="0"/>
        <v>0</v>
      </c>
      <c r="H22" s="39">
        <f t="shared" si="0"/>
        <v>83725</v>
      </c>
      <c r="I22" s="39">
        <f t="shared" si="0"/>
        <v>10939616</v>
      </c>
      <c r="J22" s="39">
        <f t="shared" si="0"/>
        <v>11023341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11023341</v>
      </c>
      <c r="X22" s="39">
        <f t="shared" si="0"/>
        <v>53465856</v>
      </c>
      <c r="Y22" s="39">
        <f t="shared" si="0"/>
        <v>-42442515</v>
      </c>
      <c r="Z22" s="40">
        <f>+IF(X22&lt;&gt;0,+(Y22/X22)*100,0)</f>
        <v>-79.38246607330106</v>
      </c>
      <c r="AA22" s="37">
        <f>SUM(AA5:AA21)</f>
        <v>207998901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80255703</v>
      </c>
      <c r="F25" s="8">
        <v>80255703</v>
      </c>
      <c r="G25" s="8">
        <v>0</v>
      </c>
      <c r="H25" s="8">
        <v>5991899</v>
      </c>
      <c r="I25" s="8">
        <v>6548336</v>
      </c>
      <c r="J25" s="8">
        <v>12540235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12540235</v>
      </c>
      <c r="X25" s="8">
        <v>20401443</v>
      </c>
      <c r="Y25" s="8">
        <v>-7861208</v>
      </c>
      <c r="Z25" s="2">
        <v>-38.53</v>
      </c>
      <c r="AA25" s="6">
        <v>80255703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6793535</v>
      </c>
      <c r="F26" s="8">
        <v>6793535</v>
      </c>
      <c r="G26" s="8">
        <v>0</v>
      </c>
      <c r="H26" s="8">
        <v>400808</v>
      </c>
      <c r="I26" s="8">
        <v>462358</v>
      </c>
      <c r="J26" s="8">
        <v>863166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863166</v>
      </c>
      <c r="X26" s="8">
        <v>1698384</v>
      </c>
      <c r="Y26" s="8">
        <v>-835218</v>
      </c>
      <c r="Z26" s="2">
        <v>-49.18</v>
      </c>
      <c r="AA26" s="6">
        <v>6793535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28883558</v>
      </c>
      <c r="F27" s="8">
        <v>28883558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7980426</v>
      </c>
      <c r="Y27" s="8">
        <v>-7980426</v>
      </c>
      <c r="Z27" s="2">
        <v>-100</v>
      </c>
      <c r="AA27" s="6">
        <v>28883558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3939486</v>
      </c>
      <c r="F28" s="8">
        <v>3939486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984873</v>
      </c>
      <c r="Y28" s="8">
        <v>-984873</v>
      </c>
      <c r="Z28" s="2">
        <v>-100</v>
      </c>
      <c r="AA28" s="6">
        <v>3939486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39365600</v>
      </c>
      <c r="F30" s="8">
        <v>39365600</v>
      </c>
      <c r="G30" s="8">
        <v>0</v>
      </c>
      <c r="H30" s="8">
        <v>5456059</v>
      </c>
      <c r="I30" s="8">
        <v>5209291</v>
      </c>
      <c r="J30" s="8">
        <v>10665350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10665350</v>
      </c>
      <c r="X30" s="8">
        <v>9568899</v>
      </c>
      <c r="Y30" s="8">
        <v>1096451</v>
      </c>
      <c r="Z30" s="2">
        <v>11.46</v>
      </c>
      <c r="AA30" s="6">
        <v>39365600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6358000</v>
      </c>
      <c r="F31" s="8">
        <v>6358000</v>
      </c>
      <c r="G31" s="8">
        <v>0</v>
      </c>
      <c r="H31" s="8">
        <v>348616</v>
      </c>
      <c r="I31" s="8">
        <v>559549</v>
      </c>
      <c r="J31" s="8">
        <v>908165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908165</v>
      </c>
      <c r="X31" s="8">
        <v>2079501</v>
      </c>
      <c r="Y31" s="8">
        <v>-1171336</v>
      </c>
      <c r="Z31" s="2">
        <v>-56.33</v>
      </c>
      <c r="AA31" s="6">
        <v>6358000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3000000</v>
      </c>
      <c r="F32" s="8">
        <v>3000000</v>
      </c>
      <c r="G32" s="8">
        <v>0</v>
      </c>
      <c r="H32" s="8">
        <v>185086</v>
      </c>
      <c r="I32" s="8">
        <v>734703</v>
      </c>
      <c r="J32" s="8">
        <v>919789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919789</v>
      </c>
      <c r="X32" s="8"/>
      <c r="Y32" s="8">
        <v>919789</v>
      </c>
      <c r="Z32" s="2">
        <v>0</v>
      </c>
      <c r="AA32" s="6">
        <v>3000000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1764000</v>
      </c>
      <c r="F33" s="8">
        <v>1764000</v>
      </c>
      <c r="G33" s="8">
        <v>0</v>
      </c>
      <c r="H33" s="8">
        <v>221361</v>
      </c>
      <c r="I33" s="8">
        <v>0</v>
      </c>
      <c r="J33" s="8">
        <v>221361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221361</v>
      </c>
      <c r="X33" s="8">
        <v>451500</v>
      </c>
      <c r="Y33" s="8">
        <v>-230139</v>
      </c>
      <c r="Z33" s="2">
        <v>-50.97</v>
      </c>
      <c r="AA33" s="6">
        <v>1764000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35879624</v>
      </c>
      <c r="F34" s="8">
        <v>35879624</v>
      </c>
      <c r="G34" s="8">
        <v>0</v>
      </c>
      <c r="H34" s="8">
        <v>2211925</v>
      </c>
      <c r="I34" s="8">
        <v>2198977</v>
      </c>
      <c r="J34" s="8">
        <v>4410902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4410902</v>
      </c>
      <c r="X34" s="8">
        <v>9848886</v>
      </c>
      <c r="Y34" s="8">
        <v>-5437984</v>
      </c>
      <c r="Z34" s="2">
        <v>-55.21</v>
      </c>
      <c r="AA34" s="6">
        <v>35879624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206239506</v>
      </c>
      <c r="F36" s="39">
        <f t="shared" si="1"/>
        <v>206239506</v>
      </c>
      <c r="G36" s="39">
        <f t="shared" si="1"/>
        <v>0</v>
      </c>
      <c r="H36" s="39">
        <f t="shared" si="1"/>
        <v>14815754</v>
      </c>
      <c r="I36" s="39">
        <f t="shared" si="1"/>
        <v>15713214</v>
      </c>
      <c r="J36" s="39">
        <f t="shared" si="1"/>
        <v>30528968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30528968</v>
      </c>
      <c r="X36" s="39">
        <f t="shared" si="1"/>
        <v>53013912</v>
      </c>
      <c r="Y36" s="39">
        <f t="shared" si="1"/>
        <v>-22484944</v>
      </c>
      <c r="Z36" s="40">
        <f>+IF(X36&lt;&gt;0,+(Y36/X36)*100,0)</f>
        <v>-42.41328955312711</v>
      </c>
      <c r="AA36" s="37">
        <f>SUM(AA25:AA35)</f>
        <v>206239506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1759395</v>
      </c>
      <c r="F38" s="52">
        <f t="shared" si="2"/>
        <v>1759395</v>
      </c>
      <c r="G38" s="52">
        <f t="shared" si="2"/>
        <v>0</v>
      </c>
      <c r="H38" s="52">
        <f t="shared" si="2"/>
        <v>-14732029</v>
      </c>
      <c r="I38" s="52">
        <f t="shared" si="2"/>
        <v>-4773598</v>
      </c>
      <c r="J38" s="52">
        <f t="shared" si="2"/>
        <v>-19505627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-19505627</v>
      </c>
      <c r="X38" s="52">
        <f>IF(F22=F36,0,X22-X36)</f>
        <v>451944</v>
      </c>
      <c r="Y38" s="52">
        <f t="shared" si="2"/>
        <v>-19957571</v>
      </c>
      <c r="Z38" s="53">
        <f>+IF(X38&lt;&gt;0,+(Y38/X38)*100,0)</f>
        <v>-4415.938921636309</v>
      </c>
      <c r="AA38" s="50">
        <f>+AA22-AA36</f>
        <v>1759395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56667950</v>
      </c>
      <c r="F39" s="8">
        <v>56667950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14166987</v>
      </c>
      <c r="Y39" s="8">
        <v>-14166987</v>
      </c>
      <c r="Z39" s="2">
        <v>-100</v>
      </c>
      <c r="AA39" s="6">
        <v>56667950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58427345</v>
      </c>
      <c r="F42" s="61">
        <f t="shared" si="3"/>
        <v>58427345</v>
      </c>
      <c r="G42" s="61">
        <f t="shared" si="3"/>
        <v>0</v>
      </c>
      <c r="H42" s="61">
        <f t="shared" si="3"/>
        <v>-14732029</v>
      </c>
      <c r="I42" s="61">
        <f t="shared" si="3"/>
        <v>-4773598</v>
      </c>
      <c r="J42" s="61">
        <f t="shared" si="3"/>
        <v>-19505627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-19505627</v>
      </c>
      <c r="X42" s="61">
        <f t="shared" si="3"/>
        <v>14618931</v>
      </c>
      <c r="Y42" s="61">
        <f t="shared" si="3"/>
        <v>-34124558</v>
      </c>
      <c r="Z42" s="62">
        <f>+IF(X42&lt;&gt;0,+(Y42/X42)*100,0)</f>
        <v>-233.42717740442168</v>
      </c>
      <c r="AA42" s="59">
        <f>SUM(AA38:AA41)</f>
        <v>58427345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58427345</v>
      </c>
      <c r="F44" s="69">
        <f t="shared" si="4"/>
        <v>58427345</v>
      </c>
      <c r="G44" s="69">
        <f t="shared" si="4"/>
        <v>0</v>
      </c>
      <c r="H44" s="69">
        <f t="shared" si="4"/>
        <v>-14732029</v>
      </c>
      <c r="I44" s="69">
        <f t="shared" si="4"/>
        <v>-4773598</v>
      </c>
      <c r="J44" s="69">
        <f t="shared" si="4"/>
        <v>-19505627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-19505627</v>
      </c>
      <c r="X44" s="69">
        <f t="shared" si="4"/>
        <v>14618931</v>
      </c>
      <c r="Y44" s="69">
        <f t="shared" si="4"/>
        <v>-34124558</v>
      </c>
      <c r="Z44" s="70">
        <f>+IF(X44&lt;&gt;0,+(Y44/X44)*100,0)</f>
        <v>-233.42717740442168</v>
      </c>
      <c r="AA44" s="67">
        <f>+AA42-AA43</f>
        <v>58427345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58427345</v>
      </c>
      <c r="F46" s="61">
        <f t="shared" si="5"/>
        <v>58427345</v>
      </c>
      <c r="G46" s="61">
        <f t="shared" si="5"/>
        <v>0</v>
      </c>
      <c r="H46" s="61">
        <f t="shared" si="5"/>
        <v>-14732029</v>
      </c>
      <c r="I46" s="61">
        <f t="shared" si="5"/>
        <v>-4773598</v>
      </c>
      <c r="J46" s="61">
        <f t="shared" si="5"/>
        <v>-19505627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-19505627</v>
      </c>
      <c r="X46" s="61">
        <f t="shared" si="5"/>
        <v>14618931</v>
      </c>
      <c r="Y46" s="61">
        <f t="shared" si="5"/>
        <v>-34124558</v>
      </c>
      <c r="Z46" s="62">
        <f>+IF(X46&lt;&gt;0,+(Y46/X46)*100,0)</f>
        <v>-233.42717740442168</v>
      </c>
      <c r="AA46" s="59">
        <f>SUM(AA44:AA45)</f>
        <v>58427345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58427345</v>
      </c>
      <c r="F48" s="77">
        <f t="shared" si="6"/>
        <v>58427345</v>
      </c>
      <c r="G48" s="77">
        <f t="shared" si="6"/>
        <v>0</v>
      </c>
      <c r="H48" s="78">
        <f t="shared" si="6"/>
        <v>-14732029</v>
      </c>
      <c r="I48" s="78">
        <f t="shared" si="6"/>
        <v>-4773598</v>
      </c>
      <c r="J48" s="78">
        <f t="shared" si="6"/>
        <v>-19505627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-19505627</v>
      </c>
      <c r="X48" s="78">
        <f t="shared" si="6"/>
        <v>14618931</v>
      </c>
      <c r="Y48" s="78">
        <f t="shared" si="6"/>
        <v>-34124558</v>
      </c>
      <c r="Z48" s="79">
        <f>+IF(X48&lt;&gt;0,+(Y48/X48)*100,0)</f>
        <v>-233.42717740442168</v>
      </c>
      <c r="AA48" s="80">
        <f>SUM(AA46:AA47)</f>
        <v>58427345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97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2.75">
      <c r="A13" s="27" t="s">
        <v>40</v>
      </c>
      <c r="B13" s="33"/>
      <c r="C13" s="6">
        <v>1172745</v>
      </c>
      <c r="D13" s="6">
        <v>0</v>
      </c>
      <c r="E13" s="7">
        <v>1215474</v>
      </c>
      <c r="F13" s="8">
        <v>1215474</v>
      </c>
      <c r="G13" s="8">
        <v>43701</v>
      </c>
      <c r="H13" s="8">
        <v>245184</v>
      </c>
      <c r="I13" s="8">
        <v>133949</v>
      </c>
      <c r="J13" s="8">
        <v>422834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422834</v>
      </c>
      <c r="X13" s="8">
        <v>294644</v>
      </c>
      <c r="Y13" s="8">
        <v>128190</v>
      </c>
      <c r="Z13" s="2">
        <v>43.51</v>
      </c>
      <c r="AA13" s="6">
        <v>1215474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102798196</v>
      </c>
      <c r="D19" s="6">
        <v>0</v>
      </c>
      <c r="E19" s="7">
        <v>102401000</v>
      </c>
      <c r="F19" s="8">
        <v>102401000</v>
      </c>
      <c r="G19" s="8">
        <v>40718000</v>
      </c>
      <c r="H19" s="8">
        <v>1546269</v>
      </c>
      <c r="I19" s="8">
        <v>1100000</v>
      </c>
      <c r="J19" s="8">
        <v>43364269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43364269</v>
      </c>
      <c r="X19" s="8">
        <v>58794000</v>
      </c>
      <c r="Y19" s="8">
        <v>-15429731</v>
      </c>
      <c r="Z19" s="2">
        <v>-26.24</v>
      </c>
      <c r="AA19" s="6">
        <v>102401000</v>
      </c>
    </row>
    <row r="20" spans="1:27" ht="12.75">
      <c r="A20" s="27" t="s">
        <v>47</v>
      </c>
      <c r="B20" s="33"/>
      <c r="C20" s="6">
        <v>234006</v>
      </c>
      <c r="D20" s="6">
        <v>0</v>
      </c>
      <c r="E20" s="7">
        <v>3499692</v>
      </c>
      <c r="F20" s="30">
        <v>3499692</v>
      </c>
      <c r="G20" s="30">
        <v>60</v>
      </c>
      <c r="H20" s="30">
        <v>5060</v>
      </c>
      <c r="I20" s="30">
        <v>11960</v>
      </c>
      <c r="J20" s="30">
        <v>17080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17080</v>
      </c>
      <c r="X20" s="30">
        <v>686000</v>
      </c>
      <c r="Y20" s="30">
        <v>-668920</v>
      </c>
      <c r="Z20" s="31">
        <v>-97.51</v>
      </c>
      <c r="AA20" s="32">
        <v>3499692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104204947</v>
      </c>
      <c r="D22" s="37">
        <f>SUM(D5:D21)</f>
        <v>0</v>
      </c>
      <c r="E22" s="38">
        <f t="shared" si="0"/>
        <v>107116166</v>
      </c>
      <c r="F22" s="39">
        <f t="shared" si="0"/>
        <v>107116166</v>
      </c>
      <c r="G22" s="39">
        <f t="shared" si="0"/>
        <v>40761761</v>
      </c>
      <c r="H22" s="39">
        <f t="shared" si="0"/>
        <v>1796513</v>
      </c>
      <c r="I22" s="39">
        <f t="shared" si="0"/>
        <v>1245909</v>
      </c>
      <c r="J22" s="39">
        <f t="shared" si="0"/>
        <v>43804183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43804183</v>
      </c>
      <c r="X22" s="39">
        <f t="shared" si="0"/>
        <v>59774644</v>
      </c>
      <c r="Y22" s="39">
        <f t="shared" si="0"/>
        <v>-15970461</v>
      </c>
      <c r="Z22" s="40">
        <f>+IF(X22&lt;&gt;0,+(Y22/X22)*100,0)</f>
        <v>-26.71778522010102</v>
      </c>
      <c r="AA22" s="37">
        <f>SUM(AA5:AA21)</f>
        <v>107116166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50860551</v>
      </c>
      <c r="D25" s="6">
        <v>0</v>
      </c>
      <c r="E25" s="7">
        <v>53175344</v>
      </c>
      <c r="F25" s="8">
        <v>53175344</v>
      </c>
      <c r="G25" s="8">
        <v>4455342</v>
      </c>
      <c r="H25" s="8">
        <v>4415960</v>
      </c>
      <c r="I25" s="8">
        <v>4589888</v>
      </c>
      <c r="J25" s="8">
        <v>13461190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13461190</v>
      </c>
      <c r="X25" s="8">
        <v>13293837</v>
      </c>
      <c r="Y25" s="8">
        <v>167353</v>
      </c>
      <c r="Z25" s="2">
        <v>1.26</v>
      </c>
      <c r="AA25" s="6">
        <v>53175344</v>
      </c>
    </row>
    <row r="26" spans="1:27" ht="12.75">
      <c r="A26" s="29" t="s">
        <v>52</v>
      </c>
      <c r="B26" s="28"/>
      <c r="C26" s="6">
        <v>10180869</v>
      </c>
      <c r="D26" s="6">
        <v>0</v>
      </c>
      <c r="E26" s="7">
        <v>9252044</v>
      </c>
      <c r="F26" s="8">
        <v>9252044</v>
      </c>
      <c r="G26" s="8">
        <v>888147</v>
      </c>
      <c r="H26" s="8">
        <v>617705</v>
      </c>
      <c r="I26" s="8">
        <v>939231</v>
      </c>
      <c r="J26" s="8">
        <v>2445083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2445083</v>
      </c>
      <c r="X26" s="8">
        <v>2313012</v>
      </c>
      <c r="Y26" s="8">
        <v>132071</v>
      </c>
      <c r="Z26" s="2">
        <v>5.71</v>
      </c>
      <c r="AA26" s="6">
        <v>9252044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2.75">
      <c r="A28" s="29" t="s">
        <v>54</v>
      </c>
      <c r="B28" s="28"/>
      <c r="C28" s="6">
        <v>3641251</v>
      </c>
      <c r="D28" s="6">
        <v>0</v>
      </c>
      <c r="E28" s="7">
        <v>3272416</v>
      </c>
      <c r="F28" s="8">
        <v>3272416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3272416</v>
      </c>
    </row>
    <row r="29" spans="1:27" ht="12.75">
      <c r="A29" s="29" t="s">
        <v>55</v>
      </c>
      <c r="B29" s="28"/>
      <c r="C29" s="6">
        <v>388419</v>
      </c>
      <c r="D29" s="6">
        <v>0</v>
      </c>
      <c r="E29" s="7">
        <v>75040</v>
      </c>
      <c r="F29" s="8">
        <v>75040</v>
      </c>
      <c r="G29" s="8">
        <v>8031</v>
      </c>
      <c r="H29" s="8">
        <v>6177</v>
      </c>
      <c r="I29" s="8">
        <v>5647</v>
      </c>
      <c r="J29" s="8">
        <v>19855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19855</v>
      </c>
      <c r="X29" s="8">
        <v>18759</v>
      </c>
      <c r="Y29" s="8">
        <v>1096</v>
      </c>
      <c r="Z29" s="2">
        <v>5.84</v>
      </c>
      <c r="AA29" s="6">
        <v>75040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2218222</v>
      </c>
      <c r="D31" s="6">
        <v>0</v>
      </c>
      <c r="E31" s="7">
        <v>1625000</v>
      </c>
      <c r="F31" s="8">
        <v>1625000</v>
      </c>
      <c r="G31" s="8">
        <v>114870</v>
      </c>
      <c r="H31" s="8">
        <v>11125</v>
      </c>
      <c r="I31" s="8">
        <v>229236</v>
      </c>
      <c r="J31" s="8">
        <v>355231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355231</v>
      </c>
      <c r="X31" s="8">
        <v>405441</v>
      </c>
      <c r="Y31" s="8">
        <v>-50210</v>
      </c>
      <c r="Z31" s="2">
        <v>-12.38</v>
      </c>
      <c r="AA31" s="6">
        <v>1625000</v>
      </c>
    </row>
    <row r="32" spans="1:27" ht="12.75">
      <c r="A32" s="29" t="s">
        <v>58</v>
      </c>
      <c r="B32" s="28"/>
      <c r="C32" s="6">
        <v>2067580</v>
      </c>
      <c r="D32" s="6">
        <v>0</v>
      </c>
      <c r="E32" s="7">
        <v>400000</v>
      </c>
      <c r="F32" s="8">
        <v>400000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400000</v>
      </c>
      <c r="Y32" s="8">
        <v>-400000</v>
      </c>
      <c r="Z32" s="2">
        <v>-100</v>
      </c>
      <c r="AA32" s="6">
        <v>400000</v>
      </c>
    </row>
    <row r="33" spans="1:27" ht="12.75">
      <c r="A33" s="29" t="s">
        <v>59</v>
      </c>
      <c r="B33" s="28"/>
      <c r="C33" s="6">
        <v>4319232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33238046</v>
      </c>
      <c r="D34" s="6">
        <v>0</v>
      </c>
      <c r="E34" s="7">
        <v>36904233</v>
      </c>
      <c r="F34" s="8">
        <v>36904233</v>
      </c>
      <c r="G34" s="8">
        <v>4569956</v>
      </c>
      <c r="H34" s="8">
        <v>2951194</v>
      </c>
      <c r="I34" s="8">
        <v>3347924</v>
      </c>
      <c r="J34" s="8">
        <v>10869074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10869074</v>
      </c>
      <c r="X34" s="8">
        <v>9674007</v>
      </c>
      <c r="Y34" s="8">
        <v>1195067</v>
      </c>
      <c r="Z34" s="2">
        <v>12.35</v>
      </c>
      <c r="AA34" s="6">
        <v>36904233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106914170</v>
      </c>
      <c r="D36" s="37">
        <f>SUM(D25:D35)</f>
        <v>0</v>
      </c>
      <c r="E36" s="38">
        <f t="shared" si="1"/>
        <v>104704077</v>
      </c>
      <c r="F36" s="39">
        <f t="shared" si="1"/>
        <v>104704077</v>
      </c>
      <c r="G36" s="39">
        <f t="shared" si="1"/>
        <v>10036346</v>
      </c>
      <c r="H36" s="39">
        <f t="shared" si="1"/>
        <v>8002161</v>
      </c>
      <c r="I36" s="39">
        <f t="shared" si="1"/>
        <v>9111926</v>
      </c>
      <c r="J36" s="39">
        <f t="shared" si="1"/>
        <v>27150433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27150433</v>
      </c>
      <c r="X36" s="39">
        <f t="shared" si="1"/>
        <v>26105056</v>
      </c>
      <c r="Y36" s="39">
        <f t="shared" si="1"/>
        <v>1045377</v>
      </c>
      <c r="Z36" s="40">
        <f>+IF(X36&lt;&gt;0,+(Y36/X36)*100,0)</f>
        <v>4.004500124420343</v>
      </c>
      <c r="AA36" s="37">
        <f>SUM(AA25:AA35)</f>
        <v>104704077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-2709223</v>
      </c>
      <c r="D38" s="50">
        <f>+D22-D36</f>
        <v>0</v>
      </c>
      <c r="E38" s="51">
        <f t="shared" si="2"/>
        <v>2412089</v>
      </c>
      <c r="F38" s="52">
        <f t="shared" si="2"/>
        <v>2412089</v>
      </c>
      <c r="G38" s="52">
        <f t="shared" si="2"/>
        <v>30725415</v>
      </c>
      <c r="H38" s="52">
        <f t="shared" si="2"/>
        <v>-6205648</v>
      </c>
      <c r="I38" s="52">
        <f t="shared" si="2"/>
        <v>-7866017</v>
      </c>
      <c r="J38" s="52">
        <f t="shared" si="2"/>
        <v>16653750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16653750</v>
      </c>
      <c r="X38" s="52">
        <f>IF(F22=F36,0,X22-X36)</f>
        <v>33669588</v>
      </c>
      <c r="Y38" s="52">
        <f t="shared" si="2"/>
        <v>-17015838</v>
      </c>
      <c r="Z38" s="53">
        <f>+IF(X38&lt;&gt;0,+(Y38/X38)*100,0)</f>
        <v>-50.53770779731549</v>
      </c>
      <c r="AA38" s="50">
        <f>+AA22-AA36</f>
        <v>2412089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-1520000</v>
      </c>
      <c r="Y39" s="8">
        <v>1520000</v>
      </c>
      <c r="Z39" s="2">
        <v>-100</v>
      </c>
      <c r="AA39" s="6">
        <v>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-2709223</v>
      </c>
      <c r="D42" s="59">
        <f>SUM(D38:D41)</f>
        <v>0</v>
      </c>
      <c r="E42" s="60">
        <f t="shared" si="3"/>
        <v>2412089</v>
      </c>
      <c r="F42" s="61">
        <f t="shared" si="3"/>
        <v>2412089</v>
      </c>
      <c r="G42" s="61">
        <f t="shared" si="3"/>
        <v>30725415</v>
      </c>
      <c r="H42" s="61">
        <f t="shared" si="3"/>
        <v>-6205648</v>
      </c>
      <c r="I42" s="61">
        <f t="shared" si="3"/>
        <v>-7866017</v>
      </c>
      <c r="J42" s="61">
        <f t="shared" si="3"/>
        <v>16653750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16653750</v>
      </c>
      <c r="X42" s="61">
        <f t="shared" si="3"/>
        <v>32149588</v>
      </c>
      <c r="Y42" s="61">
        <f t="shared" si="3"/>
        <v>-15495838</v>
      </c>
      <c r="Z42" s="62">
        <f>+IF(X42&lt;&gt;0,+(Y42/X42)*100,0)</f>
        <v>-48.199180655130014</v>
      </c>
      <c r="AA42" s="59">
        <f>SUM(AA38:AA41)</f>
        <v>2412089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-2709223</v>
      </c>
      <c r="D44" s="67">
        <f>+D42-D43</f>
        <v>0</v>
      </c>
      <c r="E44" s="68">
        <f t="shared" si="4"/>
        <v>2412089</v>
      </c>
      <c r="F44" s="69">
        <f t="shared" si="4"/>
        <v>2412089</v>
      </c>
      <c r="G44" s="69">
        <f t="shared" si="4"/>
        <v>30725415</v>
      </c>
      <c r="H44" s="69">
        <f t="shared" si="4"/>
        <v>-6205648</v>
      </c>
      <c r="I44" s="69">
        <f t="shared" si="4"/>
        <v>-7866017</v>
      </c>
      <c r="J44" s="69">
        <f t="shared" si="4"/>
        <v>16653750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16653750</v>
      </c>
      <c r="X44" s="69">
        <f t="shared" si="4"/>
        <v>32149588</v>
      </c>
      <c r="Y44" s="69">
        <f t="shared" si="4"/>
        <v>-15495838</v>
      </c>
      <c r="Z44" s="70">
        <f>+IF(X44&lt;&gt;0,+(Y44/X44)*100,0)</f>
        <v>-48.199180655130014</v>
      </c>
      <c r="AA44" s="67">
        <f>+AA42-AA43</f>
        <v>2412089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-2709223</v>
      </c>
      <c r="D46" s="59">
        <f>SUM(D44:D45)</f>
        <v>0</v>
      </c>
      <c r="E46" s="60">
        <f t="shared" si="5"/>
        <v>2412089</v>
      </c>
      <c r="F46" s="61">
        <f t="shared" si="5"/>
        <v>2412089</v>
      </c>
      <c r="G46" s="61">
        <f t="shared" si="5"/>
        <v>30725415</v>
      </c>
      <c r="H46" s="61">
        <f t="shared" si="5"/>
        <v>-6205648</v>
      </c>
      <c r="I46" s="61">
        <f t="shared" si="5"/>
        <v>-7866017</v>
      </c>
      <c r="J46" s="61">
        <f t="shared" si="5"/>
        <v>16653750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16653750</v>
      </c>
      <c r="X46" s="61">
        <f t="shared" si="5"/>
        <v>32149588</v>
      </c>
      <c r="Y46" s="61">
        <f t="shared" si="5"/>
        <v>-15495838</v>
      </c>
      <c r="Z46" s="62">
        <f>+IF(X46&lt;&gt;0,+(Y46/X46)*100,0)</f>
        <v>-48.199180655130014</v>
      </c>
      <c r="AA46" s="59">
        <f>SUM(AA44:AA45)</f>
        <v>2412089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-2709223</v>
      </c>
      <c r="D48" s="75">
        <f>SUM(D46:D47)</f>
        <v>0</v>
      </c>
      <c r="E48" s="76">
        <f t="shared" si="6"/>
        <v>2412089</v>
      </c>
      <c r="F48" s="77">
        <f t="shared" si="6"/>
        <v>2412089</v>
      </c>
      <c r="G48" s="77">
        <f t="shared" si="6"/>
        <v>30725415</v>
      </c>
      <c r="H48" s="78">
        <f t="shared" si="6"/>
        <v>-6205648</v>
      </c>
      <c r="I48" s="78">
        <f t="shared" si="6"/>
        <v>-7866017</v>
      </c>
      <c r="J48" s="78">
        <f t="shared" si="6"/>
        <v>16653750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16653750</v>
      </c>
      <c r="X48" s="78">
        <f t="shared" si="6"/>
        <v>32149588</v>
      </c>
      <c r="Y48" s="78">
        <f t="shared" si="6"/>
        <v>-15495838</v>
      </c>
      <c r="Z48" s="79">
        <f>+IF(X48&lt;&gt;0,+(Y48/X48)*100,0)</f>
        <v>-48.199180655130014</v>
      </c>
      <c r="AA48" s="80">
        <f>SUM(AA46:AA47)</f>
        <v>2412089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97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48467154</v>
      </c>
      <c r="D5" s="6">
        <v>0</v>
      </c>
      <c r="E5" s="7">
        <v>65709288</v>
      </c>
      <c r="F5" s="8">
        <v>65709288</v>
      </c>
      <c r="G5" s="8">
        <v>8739607</v>
      </c>
      <c r="H5" s="8">
        <v>4115845</v>
      </c>
      <c r="I5" s="8">
        <v>4119984</v>
      </c>
      <c r="J5" s="8">
        <v>16975436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16975436</v>
      </c>
      <c r="X5" s="8">
        <v>16428000</v>
      </c>
      <c r="Y5" s="8">
        <v>547436</v>
      </c>
      <c r="Z5" s="2">
        <v>3.33</v>
      </c>
      <c r="AA5" s="6">
        <v>65709288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245657817</v>
      </c>
      <c r="D7" s="6">
        <v>0</v>
      </c>
      <c r="E7" s="7">
        <v>310081374</v>
      </c>
      <c r="F7" s="8">
        <v>310081374</v>
      </c>
      <c r="G7" s="8">
        <v>23035887</v>
      </c>
      <c r="H7" s="8">
        <v>23778431</v>
      </c>
      <c r="I7" s="8">
        <v>24337263</v>
      </c>
      <c r="J7" s="8">
        <v>71151581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71151581</v>
      </c>
      <c r="X7" s="8">
        <v>77487000</v>
      </c>
      <c r="Y7" s="8">
        <v>-6335419</v>
      </c>
      <c r="Z7" s="2">
        <v>-8.18</v>
      </c>
      <c r="AA7" s="6">
        <v>310081374</v>
      </c>
    </row>
    <row r="8" spans="1:27" ht="12.75">
      <c r="A8" s="29" t="s">
        <v>35</v>
      </c>
      <c r="B8" s="28"/>
      <c r="C8" s="6">
        <v>73146623</v>
      </c>
      <c r="D8" s="6">
        <v>0</v>
      </c>
      <c r="E8" s="7">
        <v>95883639</v>
      </c>
      <c r="F8" s="8">
        <v>95883639</v>
      </c>
      <c r="G8" s="8">
        <v>6710548</v>
      </c>
      <c r="H8" s="8">
        <v>4000415</v>
      </c>
      <c r="I8" s="8">
        <v>5922041</v>
      </c>
      <c r="J8" s="8">
        <v>16633004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16633004</v>
      </c>
      <c r="X8" s="8">
        <v>23970000</v>
      </c>
      <c r="Y8" s="8">
        <v>-7336996</v>
      </c>
      <c r="Z8" s="2">
        <v>-30.61</v>
      </c>
      <c r="AA8" s="6">
        <v>95883639</v>
      </c>
    </row>
    <row r="9" spans="1:27" ht="12.75">
      <c r="A9" s="29" t="s">
        <v>36</v>
      </c>
      <c r="B9" s="28"/>
      <c r="C9" s="6">
        <v>21264480</v>
      </c>
      <c r="D9" s="6">
        <v>0</v>
      </c>
      <c r="E9" s="7">
        <v>33709682</v>
      </c>
      <c r="F9" s="8">
        <v>33709682</v>
      </c>
      <c r="G9" s="8">
        <v>3551859</v>
      </c>
      <c r="H9" s="8">
        <v>3508299</v>
      </c>
      <c r="I9" s="8">
        <v>3509203</v>
      </c>
      <c r="J9" s="8">
        <v>10569361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10569361</v>
      </c>
      <c r="X9" s="8">
        <v>7554000</v>
      </c>
      <c r="Y9" s="8">
        <v>3015361</v>
      </c>
      <c r="Z9" s="2">
        <v>39.92</v>
      </c>
      <c r="AA9" s="6">
        <v>33709682</v>
      </c>
    </row>
    <row r="10" spans="1:27" ht="12.75">
      <c r="A10" s="29" t="s">
        <v>37</v>
      </c>
      <c r="B10" s="28"/>
      <c r="C10" s="6">
        <v>16628288</v>
      </c>
      <c r="D10" s="6">
        <v>0</v>
      </c>
      <c r="E10" s="7">
        <v>27801037</v>
      </c>
      <c r="F10" s="30">
        <v>27801037</v>
      </c>
      <c r="G10" s="30">
        <v>2368021</v>
      </c>
      <c r="H10" s="30">
        <v>2379983</v>
      </c>
      <c r="I10" s="30">
        <v>2369974</v>
      </c>
      <c r="J10" s="30">
        <v>7117978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7117978</v>
      </c>
      <c r="X10" s="30">
        <v>6951000</v>
      </c>
      <c r="Y10" s="30">
        <v>166978</v>
      </c>
      <c r="Z10" s="31">
        <v>2.4</v>
      </c>
      <c r="AA10" s="32">
        <v>27801037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6000464</v>
      </c>
      <c r="D12" s="6">
        <v>0</v>
      </c>
      <c r="E12" s="7">
        <v>8336514</v>
      </c>
      <c r="F12" s="8">
        <v>8336514</v>
      </c>
      <c r="G12" s="8">
        <v>39676</v>
      </c>
      <c r="H12" s="8">
        <v>17954</v>
      </c>
      <c r="I12" s="8">
        <v>9673</v>
      </c>
      <c r="J12" s="8">
        <v>67303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67303</v>
      </c>
      <c r="X12" s="8">
        <v>1911000</v>
      </c>
      <c r="Y12" s="8">
        <v>-1843697</v>
      </c>
      <c r="Z12" s="2">
        <v>-96.48</v>
      </c>
      <c r="AA12" s="6">
        <v>8336514</v>
      </c>
    </row>
    <row r="13" spans="1:27" ht="12.75">
      <c r="A13" s="27" t="s">
        <v>40</v>
      </c>
      <c r="B13" s="33"/>
      <c r="C13" s="6">
        <v>2271188</v>
      </c>
      <c r="D13" s="6">
        <v>0</v>
      </c>
      <c r="E13" s="7">
        <v>872041</v>
      </c>
      <c r="F13" s="8">
        <v>872041</v>
      </c>
      <c r="G13" s="8">
        <v>16971</v>
      </c>
      <c r="H13" s="8">
        <v>46936</v>
      </c>
      <c r="I13" s="8">
        <v>250509</v>
      </c>
      <c r="J13" s="8">
        <v>314416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314416</v>
      </c>
      <c r="X13" s="8"/>
      <c r="Y13" s="8">
        <v>314416</v>
      </c>
      <c r="Z13" s="2">
        <v>0</v>
      </c>
      <c r="AA13" s="6">
        <v>872041</v>
      </c>
    </row>
    <row r="14" spans="1:27" ht="12.75">
      <c r="A14" s="27" t="s">
        <v>41</v>
      </c>
      <c r="B14" s="33"/>
      <c r="C14" s="6">
        <v>15452989</v>
      </c>
      <c r="D14" s="6">
        <v>0</v>
      </c>
      <c r="E14" s="7">
        <v>16112000</v>
      </c>
      <c r="F14" s="8">
        <v>16112000</v>
      </c>
      <c r="G14" s="8">
        <v>1492609</v>
      </c>
      <c r="H14" s="8">
        <v>1523145</v>
      </c>
      <c r="I14" s="8">
        <v>1576849</v>
      </c>
      <c r="J14" s="8">
        <v>4592603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4592603</v>
      </c>
      <c r="X14" s="8">
        <v>4029000</v>
      </c>
      <c r="Y14" s="8">
        <v>563603</v>
      </c>
      <c r="Z14" s="2">
        <v>13.99</v>
      </c>
      <c r="AA14" s="6">
        <v>16112000</v>
      </c>
    </row>
    <row r="15" spans="1:27" ht="12.75">
      <c r="A15" s="27" t="s">
        <v>42</v>
      </c>
      <c r="B15" s="33"/>
      <c r="C15" s="6">
        <v>11831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2634920</v>
      </c>
      <c r="D16" s="6">
        <v>0</v>
      </c>
      <c r="E16" s="7">
        <v>4718663</v>
      </c>
      <c r="F16" s="8">
        <v>4718663</v>
      </c>
      <c r="G16" s="8">
        <v>54908</v>
      </c>
      <c r="H16" s="8">
        <v>44417</v>
      </c>
      <c r="I16" s="8">
        <v>62707</v>
      </c>
      <c r="J16" s="8">
        <v>162032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162032</v>
      </c>
      <c r="X16" s="8">
        <v>330000</v>
      </c>
      <c r="Y16" s="8">
        <v>-167968</v>
      </c>
      <c r="Z16" s="2">
        <v>-50.9</v>
      </c>
      <c r="AA16" s="6">
        <v>4718663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164116780</v>
      </c>
      <c r="D19" s="6">
        <v>0</v>
      </c>
      <c r="E19" s="7">
        <v>160968000</v>
      </c>
      <c r="F19" s="8">
        <v>160968000</v>
      </c>
      <c r="G19" s="8">
        <v>66049000</v>
      </c>
      <c r="H19" s="8">
        <v>4749643</v>
      </c>
      <c r="I19" s="8">
        <v>0</v>
      </c>
      <c r="J19" s="8">
        <v>70798643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70798643</v>
      </c>
      <c r="X19" s="8"/>
      <c r="Y19" s="8">
        <v>70798643</v>
      </c>
      <c r="Z19" s="2">
        <v>0</v>
      </c>
      <c r="AA19" s="6">
        <v>160968000</v>
      </c>
    </row>
    <row r="20" spans="1:27" ht="12.75">
      <c r="A20" s="27" t="s">
        <v>47</v>
      </c>
      <c r="B20" s="33"/>
      <c r="C20" s="6">
        <v>11506906</v>
      </c>
      <c r="D20" s="6">
        <v>0</v>
      </c>
      <c r="E20" s="7">
        <v>12379836</v>
      </c>
      <c r="F20" s="30">
        <v>12379836</v>
      </c>
      <c r="G20" s="30">
        <v>1172031</v>
      </c>
      <c r="H20" s="30">
        <v>461338</v>
      </c>
      <c r="I20" s="30">
        <v>532481</v>
      </c>
      <c r="J20" s="30">
        <v>2165850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2165850</v>
      </c>
      <c r="X20" s="30">
        <v>53565000</v>
      </c>
      <c r="Y20" s="30">
        <v>-51399150</v>
      </c>
      <c r="Z20" s="31">
        <v>-95.96</v>
      </c>
      <c r="AA20" s="32">
        <v>12379836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607159440</v>
      </c>
      <c r="D22" s="37">
        <f>SUM(D5:D21)</f>
        <v>0</v>
      </c>
      <c r="E22" s="38">
        <f t="shared" si="0"/>
        <v>736572074</v>
      </c>
      <c r="F22" s="39">
        <f t="shared" si="0"/>
        <v>736572074</v>
      </c>
      <c r="G22" s="39">
        <f t="shared" si="0"/>
        <v>113231117</v>
      </c>
      <c r="H22" s="39">
        <f t="shared" si="0"/>
        <v>44626406</v>
      </c>
      <c r="I22" s="39">
        <f t="shared" si="0"/>
        <v>42690684</v>
      </c>
      <c r="J22" s="39">
        <f t="shared" si="0"/>
        <v>200548207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200548207</v>
      </c>
      <c r="X22" s="39">
        <f t="shared" si="0"/>
        <v>192225000</v>
      </c>
      <c r="Y22" s="39">
        <f t="shared" si="0"/>
        <v>8323207</v>
      </c>
      <c r="Z22" s="40">
        <f>+IF(X22&lt;&gt;0,+(Y22/X22)*100,0)</f>
        <v>4.329929509689166</v>
      </c>
      <c r="AA22" s="37">
        <f>SUM(AA5:AA21)</f>
        <v>736572074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209761105</v>
      </c>
      <c r="D25" s="6">
        <v>0</v>
      </c>
      <c r="E25" s="7">
        <v>214458000</v>
      </c>
      <c r="F25" s="8">
        <v>214458000</v>
      </c>
      <c r="G25" s="8">
        <v>17819073</v>
      </c>
      <c r="H25" s="8">
        <v>16211306</v>
      </c>
      <c r="I25" s="8">
        <v>15886014</v>
      </c>
      <c r="J25" s="8">
        <v>49916393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49916393</v>
      </c>
      <c r="X25" s="8">
        <v>53715000</v>
      </c>
      <c r="Y25" s="8">
        <v>-3798607</v>
      </c>
      <c r="Z25" s="2">
        <v>-7.07</v>
      </c>
      <c r="AA25" s="6">
        <v>214458000</v>
      </c>
    </row>
    <row r="26" spans="1:27" ht="12.75">
      <c r="A26" s="29" t="s">
        <v>52</v>
      </c>
      <c r="B26" s="28"/>
      <c r="C26" s="6">
        <v>17824721</v>
      </c>
      <c r="D26" s="6">
        <v>0</v>
      </c>
      <c r="E26" s="7">
        <v>18543429</v>
      </c>
      <c r="F26" s="8">
        <v>18543429</v>
      </c>
      <c r="G26" s="8">
        <v>1474517</v>
      </c>
      <c r="H26" s="8">
        <v>1165447</v>
      </c>
      <c r="I26" s="8">
        <v>1290561</v>
      </c>
      <c r="J26" s="8">
        <v>3930525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3930525</v>
      </c>
      <c r="X26" s="8">
        <v>4434000</v>
      </c>
      <c r="Y26" s="8">
        <v>-503475</v>
      </c>
      <c r="Z26" s="2">
        <v>-11.35</v>
      </c>
      <c r="AA26" s="6">
        <v>18543429</v>
      </c>
    </row>
    <row r="27" spans="1:27" ht="12.75">
      <c r="A27" s="29" t="s">
        <v>53</v>
      </c>
      <c r="B27" s="28"/>
      <c r="C27" s="6">
        <v>27527771</v>
      </c>
      <c r="D27" s="6">
        <v>0</v>
      </c>
      <c r="E27" s="7">
        <v>5897840</v>
      </c>
      <c r="F27" s="8">
        <v>5897840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5897840</v>
      </c>
    </row>
    <row r="28" spans="1:27" ht="12.75">
      <c r="A28" s="29" t="s">
        <v>54</v>
      </c>
      <c r="B28" s="28"/>
      <c r="C28" s="6">
        <v>106235376</v>
      </c>
      <c r="D28" s="6">
        <v>0</v>
      </c>
      <c r="E28" s="7">
        <v>8712000</v>
      </c>
      <c r="F28" s="8">
        <v>8712000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8712000</v>
      </c>
    </row>
    <row r="29" spans="1:27" ht="12.75">
      <c r="A29" s="29" t="s">
        <v>55</v>
      </c>
      <c r="B29" s="28"/>
      <c r="C29" s="6">
        <v>8562250</v>
      </c>
      <c r="D29" s="6">
        <v>0</v>
      </c>
      <c r="E29" s="7">
        <v>2699000</v>
      </c>
      <c r="F29" s="8">
        <v>2699000</v>
      </c>
      <c r="G29" s="8">
        <v>539144</v>
      </c>
      <c r="H29" s="8">
        <v>0</v>
      </c>
      <c r="I29" s="8">
        <v>0</v>
      </c>
      <c r="J29" s="8">
        <v>539144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539144</v>
      </c>
      <c r="X29" s="8">
        <v>675000</v>
      </c>
      <c r="Y29" s="8">
        <v>-135856</v>
      </c>
      <c r="Z29" s="2">
        <v>-20.13</v>
      </c>
      <c r="AA29" s="6">
        <v>2699000</v>
      </c>
    </row>
    <row r="30" spans="1:27" ht="12.75">
      <c r="A30" s="29" t="s">
        <v>56</v>
      </c>
      <c r="B30" s="28"/>
      <c r="C30" s="6">
        <v>211939700</v>
      </c>
      <c r="D30" s="6">
        <v>0</v>
      </c>
      <c r="E30" s="7">
        <v>234531398</v>
      </c>
      <c r="F30" s="8">
        <v>234531398</v>
      </c>
      <c r="G30" s="8">
        <v>36436</v>
      </c>
      <c r="H30" s="8">
        <v>28075033</v>
      </c>
      <c r="I30" s="8">
        <v>549180</v>
      </c>
      <c r="J30" s="8">
        <v>28660649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28660649</v>
      </c>
      <c r="X30" s="8">
        <v>58632000</v>
      </c>
      <c r="Y30" s="8">
        <v>-29971351</v>
      </c>
      <c r="Z30" s="2">
        <v>-51.12</v>
      </c>
      <c r="AA30" s="6">
        <v>234531398</v>
      </c>
    </row>
    <row r="31" spans="1:27" ht="12.75">
      <c r="A31" s="29" t="s">
        <v>57</v>
      </c>
      <c r="B31" s="28"/>
      <c r="C31" s="6">
        <v>57166090</v>
      </c>
      <c r="D31" s="6">
        <v>0</v>
      </c>
      <c r="E31" s="7">
        <v>0</v>
      </c>
      <c r="F31" s="8">
        <v>0</v>
      </c>
      <c r="G31" s="8">
        <v>1850529</v>
      </c>
      <c r="H31" s="8">
        <v>3401716</v>
      </c>
      <c r="I31" s="8">
        <v>4992580</v>
      </c>
      <c r="J31" s="8">
        <v>10244825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10244825</v>
      </c>
      <c r="X31" s="8"/>
      <c r="Y31" s="8">
        <v>10244825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27431000</v>
      </c>
      <c r="D32" s="6">
        <v>0</v>
      </c>
      <c r="E32" s="7">
        <v>29773803</v>
      </c>
      <c r="F32" s="8">
        <v>29773803</v>
      </c>
      <c r="G32" s="8">
        <v>102295</v>
      </c>
      <c r="H32" s="8">
        <v>2173552</v>
      </c>
      <c r="I32" s="8">
        <v>2604404</v>
      </c>
      <c r="J32" s="8">
        <v>4880251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4880251</v>
      </c>
      <c r="X32" s="8">
        <v>7518000</v>
      </c>
      <c r="Y32" s="8">
        <v>-2637749</v>
      </c>
      <c r="Z32" s="2">
        <v>-35.09</v>
      </c>
      <c r="AA32" s="6">
        <v>29773803</v>
      </c>
    </row>
    <row r="33" spans="1:27" ht="12.75">
      <c r="A33" s="29" t="s">
        <v>59</v>
      </c>
      <c r="B33" s="28"/>
      <c r="C33" s="6">
        <v>3346719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87053324</v>
      </c>
      <c r="D34" s="6">
        <v>0</v>
      </c>
      <c r="E34" s="7">
        <v>205492400</v>
      </c>
      <c r="F34" s="8">
        <v>205492400</v>
      </c>
      <c r="G34" s="8">
        <v>5681783</v>
      </c>
      <c r="H34" s="8">
        <v>9478125</v>
      </c>
      <c r="I34" s="8">
        <v>9932016</v>
      </c>
      <c r="J34" s="8">
        <v>25091924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25091924</v>
      </c>
      <c r="X34" s="8">
        <v>49164000</v>
      </c>
      <c r="Y34" s="8">
        <v>-24072076</v>
      </c>
      <c r="Z34" s="2">
        <v>-48.96</v>
      </c>
      <c r="AA34" s="6">
        <v>205492400</v>
      </c>
    </row>
    <row r="35" spans="1:27" ht="12.75">
      <c r="A35" s="27" t="s">
        <v>61</v>
      </c>
      <c r="B35" s="33"/>
      <c r="C35" s="6">
        <v>4040417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760888473</v>
      </c>
      <c r="D36" s="37">
        <f>SUM(D25:D35)</f>
        <v>0</v>
      </c>
      <c r="E36" s="38">
        <f t="shared" si="1"/>
        <v>720107870</v>
      </c>
      <c r="F36" s="39">
        <f t="shared" si="1"/>
        <v>720107870</v>
      </c>
      <c r="G36" s="39">
        <f t="shared" si="1"/>
        <v>27503777</v>
      </c>
      <c r="H36" s="39">
        <f t="shared" si="1"/>
        <v>60505179</v>
      </c>
      <c r="I36" s="39">
        <f t="shared" si="1"/>
        <v>35254755</v>
      </c>
      <c r="J36" s="39">
        <f t="shared" si="1"/>
        <v>123263711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123263711</v>
      </c>
      <c r="X36" s="39">
        <f t="shared" si="1"/>
        <v>174138000</v>
      </c>
      <c r="Y36" s="39">
        <f t="shared" si="1"/>
        <v>-50874289</v>
      </c>
      <c r="Z36" s="40">
        <f>+IF(X36&lt;&gt;0,+(Y36/X36)*100,0)</f>
        <v>-29.214926667355773</v>
      </c>
      <c r="AA36" s="37">
        <f>SUM(AA25:AA35)</f>
        <v>720107870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-153729033</v>
      </c>
      <c r="D38" s="50">
        <f>+D22-D36</f>
        <v>0</v>
      </c>
      <c r="E38" s="51">
        <f t="shared" si="2"/>
        <v>16464204</v>
      </c>
      <c r="F38" s="52">
        <f t="shared" si="2"/>
        <v>16464204</v>
      </c>
      <c r="G38" s="52">
        <f t="shared" si="2"/>
        <v>85727340</v>
      </c>
      <c r="H38" s="52">
        <f t="shared" si="2"/>
        <v>-15878773</v>
      </c>
      <c r="I38" s="52">
        <f t="shared" si="2"/>
        <v>7435929</v>
      </c>
      <c r="J38" s="52">
        <f t="shared" si="2"/>
        <v>77284496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77284496</v>
      </c>
      <c r="X38" s="52">
        <f>IF(F22=F36,0,X22-X36)</f>
        <v>18087000</v>
      </c>
      <c r="Y38" s="52">
        <f t="shared" si="2"/>
        <v>59197496</v>
      </c>
      <c r="Z38" s="53">
        <f>+IF(X38&lt;&gt;0,+(Y38/X38)*100,0)</f>
        <v>327.2930613147564</v>
      </c>
      <c r="AA38" s="50">
        <f>+AA22-AA36</f>
        <v>16464204</v>
      </c>
    </row>
    <row r="39" spans="1:27" ht="12.75">
      <c r="A39" s="27" t="s">
        <v>64</v>
      </c>
      <c r="B39" s="33"/>
      <c r="C39" s="6">
        <v>100962863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-52766170</v>
      </c>
      <c r="D42" s="59">
        <f>SUM(D38:D41)</f>
        <v>0</v>
      </c>
      <c r="E42" s="60">
        <f t="shared" si="3"/>
        <v>16464204</v>
      </c>
      <c r="F42" s="61">
        <f t="shared" si="3"/>
        <v>16464204</v>
      </c>
      <c r="G42" s="61">
        <f t="shared" si="3"/>
        <v>85727340</v>
      </c>
      <c r="H42" s="61">
        <f t="shared" si="3"/>
        <v>-15878773</v>
      </c>
      <c r="I42" s="61">
        <f t="shared" si="3"/>
        <v>7435929</v>
      </c>
      <c r="J42" s="61">
        <f t="shared" si="3"/>
        <v>77284496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77284496</v>
      </c>
      <c r="X42" s="61">
        <f t="shared" si="3"/>
        <v>18087000</v>
      </c>
      <c r="Y42" s="61">
        <f t="shared" si="3"/>
        <v>59197496</v>
      </c>
      <c r="Z42" s="62">
        <f>+IF(X42&lt;&gt;0,+(Y42/X42)*100,0)</f>
        <v>327.2930613147564</v>
      </c>
      <c r="AA42" s="59">
        <f>SUM(AA38:AA41)</f>
        <v>16464204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-52766170</v>
      </c>
      <c r="D44" s="67">
        <f>+D42-D43</f>
        <v>0</v>
      </c>
      <c r="E44" s="68">
        <f t="shared" si="4"/>
        <v>16464204</v>
      </c>
      <c r="F44" s="69">
        <f t="shared" si="4"/>
        <v>16464204</v>
      </c>
      <c r="G44" s="69">
        <f t="shared" si="4"/>
        <v>85727340</v>
      </c>
      <c r="H44" s="69">
        <f t="shared" si="4"/>
        <v>-15878773</v>
      </c>
      <c r="I44" s="69">
        <f t="shared" si="4"/>
        <v>7435929</v>
      </c>
      <c r="J44" s="69">
        <f t="shared" si="4"/>
        <v>77284496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77284496</v>
      </c>
      <c r="X44" s="69">
        <f t="shared" si="4"/>
        <v>18087000</v>
      </c>
      <c r="Y44" s="69">
        <f t="shared" si="4"/>
        <v>59197496</v>
      </c>
      <c r="Z44" s="70">
        <f>+IF(X44&lt;&gt;0,+(Y44/X44)*100,0)</f>
        <v>327.2930613147564</v>
      </c>
      <c r="AA44" s="67">
        <f>+AA42-AA43</f>
        <v>16464204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-52766170</v>
      </c>
      <c r="D46" s="59">
        <f>SUM(D44:D45)</f>
        <v>0</v>
      </c>
      <c r="E46" s="60">
        <f t="shared" si="5"/>
        <v>16464204</v>
      </c>
      <c r="F46" s="61">
        <f t="shared" si="5"/>
        <v>16464204</v>
      </c>
      <c r="G46" s="61">
        <f t="shared" si="5"/>
        <v>85727340</v>
      </c>
      <c r="H46" s="61">
        <f t="shared" si="5"/>
        <v>-15878773</v>
      </c>
      <c r="I46" s="61">
        <f t="shared" si="5"/>
        <v>7435929</v>
      </c>
      <c r="J46" s="61">
        <f t="shared" si="5"/>
        <v>77284496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77284496</v>
      </c>
      <c r="X46" s="61">
        <f t="shared" si="5"/>
        <v>18087000</v>
      </c>
      <c r="Y46" s="61">
        <f t="shared" si="5"/>
        <v>59197496</v>
      </c>
      <c r="Z46" s="62">
        <f>+IF(X46&lt;&gt;0,+(Y46/X46)*100,0)</f>
        <v>327.2930613147564</v>
      </c>
      <c r="AA46" s="59">
        <f>SUM(AA44:AA45)</f>
        <v>16464204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-52766170</v>
      </c>
      <c r="D48" s="75">
        <f>SUM(D46:D47)</f>
        <v>0</v>
      </c>
      <c r="E48" s="76">
        <f t="shared" si="6"/>
        <v>16464204</v>
      </c>
      <c r="F48" s="77">
        <f t="shared" si="6"/>
        <v>16464204</v>
      </c>
      <c r="G48" s="77">
        <f t="shared" si="6"/>
        <v>85727340</v>
      </c>
      <c r="H48" s="78">
        <f t="shared" si="6"/>
        <v>-15878773</v>
      </c>
      <c r="I48" s="78">
        <f t="shared" si="6"/>
        <v>7435929</v>
      </c>
      <c r="J48" s="78">
        <f t="shared" si="6"/>
        <v>77284496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77284496</v>
      </c>
      <c r="X48" s="78">
        <f t="shared" si="6"/>
        <v>18087000</v>
      </c>
      <c r="Y48" s="78">
        <f t="shared" si="6"/>
        <v>59197496</v>
      </c>
      <c r="Z48" s="79">
        <f>+IF(X48&lt;&gt;0,+(Y48/X48)*100,0)</f>
        <v>327.2930613147564</v>
      </c>
      <c r="AA48" s="80">
        <f>SUM(AA46:AA47)</f>
        <v>16464204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97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15112134</v>
      </c>
      <c r="D5" s="6">
        <v>0</v>
      </c>
      <c r="E5" s="7">
        <v>17128977</v>
      </c>
      <c r="F5" s="8">
        <v>17128977</v>
      </c>
      <c r="G5" s="8">
        <v>1317994</v>
      </c>
      <c r="H5" s="8">
        <v>1312695</v>
      </c>
      <c r="I5" s="8">
        <v>1303100</v>
      </c>
      <c r="J5" s="8">
        <v>3933789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3933789</v>
      </c>
      <c r="X5" s="8">
        <v>3866905</v>
      </c>
      <c r="Y5" s="8">
        <v>66884</v>
      </c>
      <c r="Z5" s="2">
        <v>1.73</v>
      </c>
      <c r="AA5" s="6">
        <v>17128977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15106640</v>
      </c>
      <c r="D7" s="6">
        <v>0</v>
      </c>
      <c r="E7" s="7">
        <v>18827000</v>
      </c>
      <c r="F7" s="8">
        <v>18827000</v>
      </c>
      <c r="G7" s="8">
        <v>2831895</v>
      </c>
      <c r="H7" s="8">
        <v>2278920</v>
      </c>
      <c r="I7" s="8">
        <v>1368977</v>
      </c>
      <c r="J7" s="8">
        <v>6479792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6479792</v>
      </c>
      <c r="X7" s="8">
        <v>4985270</v>
      </c>
      <c r="Y7" s="8">
        <v>1494522</v>
      </c>
      <c r="Z7" s="2">
        <v>29.98</v>
      </c>
      <c r="AA7" s="6">
        <v>18827000</v>
      </c>
    </row>
    <row r="8" spans="1:27" ht="12.75">
      <c r="A8" s="29" t="s">
        <v>35</v>
      </c>
      <c r="B8" s="28"/>
      <c r="C8" s="6">
        <v>8107101</v>
      </c>
      <c r="D8" s="6">
        <v>0</v>
      </c>
      <c r="E8" s="7">
        <v>8089000</v>
      </c>
      <c r="F8" s="8">
        <v>8089000</v>
      </c>
      <c r="G8" s="8">
        <v>720711</v>
      </c>
      <c r="H8" s="8">
        <v>674829</v>
      </c>
      <c r="I8" s="8">
        <v>728814</v>
      </c>
      <c r="J8" s="8">
        <v>2124354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2124354</v>
      </c>
      <c r="X8" s="8">
        <v>841350</v>
      </c>
      <c r="Y8" s="8">
        <v>1283004</v>
      </c>
      <c r="Z8" s="2">
        <v>152.49</v>
      </c>
      <c r="AA8" s="6">
        <v>8089000</v>
      </c>
    </row>
    <row r="9" spans="1:27" ht="12.75">
      <c r="A9" s="29" t="s">
        <v>36</v>
      </c>
      <c r="B9" s="28"/>
      <c r="C9" s="6">
        <v>8637349</v>
      </c>
      <c r="D9" s="6">
        <v>0</v>
      </c>
      <c r="E9" s="7">
        <v>8632000</v>
      </c>
      <c r="F9" s="8">
        <v>8632000</v>
      </c>
      <c r="G9" s="8">
        <v>843815</v>
      </c>
      <c r="H9" s="8">
        <v>843875</v>
      </c>
      <c r="I9" s="8">
        <v>818230</v>
      </c>
      <c r="J9" s="8">
        <v>2505920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2505920</v>
      </c>
      <c r="X9" s="8">
        <v>733676</v>
      </c>
      <c r="Y9" s="8">
        <v>1772244</v>
      </c>
      <c r="Z9" s="2">
        <v>241.56</v>
      </c>
      <c r="AA9" s="6">
        <v>8632000</v>
      </c>
    </row>
    <row r="10" spans="1:27" ht="12.75">
      <c r="A10" s="29" t="s">
        <v>37</v>
      </c>
      <c r="B10" s="28"/>
      <c r="C10" s="6">
        <v>8496822</v>
      </c>
      <c r="D10" s="6">
        <v>0</v>
      </c>
      <c r="E10" s="7">
        <v>2187000</v>
      </c>
      <c r="F10" s="30">
        <v>2187000</v>
      </c>
      <c r="G10" s="30">
        <v>794362</v>
      </c>
      <c r="H10" s="30">
        <v>794422</v>
      </c>
      <c r="I10" s="30">
        <v>769763</v>
      </c>
      <c r="J10" s="30">
        <v>2358547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2358547</v>
      </c>
      <c r="X10" s="30">
        <v>610977</v>
      </c>
      <c r="Y10" s="30">
        <v>1747570</v>
      </c>
      <c r="Z10" s="31">
        <v>286.03</v>
      </c>
      <c r="AA10" s="32">
        <v>2187000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504953</v>
      </c>
      <c r="D12" s="6">
        <v>0</v>
      </c>
      <c r="E12" s="7">
        <v>510000</v>
      </c>
      <c r="F12" s="8">
        <v>510000</v>
      </c>
      <c r="G12" s="8">
        <v>235952</v>
      </c>
      <c r="H12" s="8">
        <v>236092</v>
      </c>
      <c r="I12" s="8">
        <v>236022</v>
      </c>
      <c r="J12" s="8">
        <v>708066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708066</v>
      </c>
      <c r="X12" s="8">
        <v>69060</v>
      </c>
      <c r="Y12" s="8">
        <v>639006</v>
      </c>
      <c r="Z12" s="2">
        <v>925.29</v>
      </c>
      <c r="AA12" s="6">
        <v>510000</v>
      </c>
    </row>
    <row r="13" spans="1:27" ht="12.75">
      <c r="A13" s="27" t="s">
        <v>40</v>
      </c>
      <c r="B13" s="33"/>
      <c r="C13" s="6">
        <v>231731</v>
      </c>
      <c r="D13" s="6">
        <v>0</v>
      </c>
      <c r="E13" s="7">
        <v>936000</v>
      </c>
      <c r="F13" s="8">
        <v>936000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/>
      <c r="Y13" s="8">
        <v>0</v>
      </c>
      <c r="Z13" s="2">
        <v>0</v>
      </c>
      <c r="AA13" s="6">
        <v>936000</v>
      </c>
    </row>
    <row r="14" spans="1:27" ht="12.75">
      <c r="A14" s="27" t="s">
        <v>41</v>
      </c>
      <c r="B14" s="33"/>
      <c r="C14" s="6">
        <v>7471356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6866</v>
      </c>
      <c r="D15" s="6">
        <v>0</v>
      </c>
      <c r="E15" s="7">
        <v>4000</v>
      </c>
      <c r="F15" s="8">
        <v>4000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4000</v>
      </c>
    </row>
    <row r="16" spans="1:27" ht="12.75">
      <c r="A16" s="27" t="s">
        <v>43</v>
      </c>
      <c r="B16" s="33"/>
      <c r="C16" s="6">
        <v>89214</v>
      </c>
      <c r="D16" s="6">
        <v>0</v>
      </c>
      <c r="E16" s="7">
        <v>56000</v>
      </c>
      <c r="F16" s="8">
        <v>56000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56000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7000</v>
      </c>
      <c r="F17" s="8">
        <v>7000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7000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53514000</v>
      </c>
      <c r="D19" s="6">
        <v>0</v>
      </c>
      <c r="E19" s="7">
        <v>50227000</v>
      </c>
      <c r="F19" s="8">
        <v>50227000</v>
      </c>
      <c r="G19" s="8">
        <v>19750000</v>
      </c>
      <c r="H19" s="8">
        <v>2075000</v>
      </c>
      <c r="I19" s="8">
        <v>0</v>
      </c>
      <c r="J19" s="8">
        <v>21825000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21825000</v>
      </c>
      <c r="X19" s="8">
        <v>12523000</v>
      </c>
      <c r="Y19" s="8">
        <v>9302000</v>
      </c>
      <c r="Z19" s="2">
        <v>74.28</v>
      </c>
      <c r="AA19" s="6">
        <v>50227000</v>
      </c>
    </row>
    <row r="20" spans="1:27" ht="12.75">
      <c r="A20" s="27" t="s">
        <v>47</v>
      </c>
      <c r="B20" s="33"/>
      <c r="C20" s="6">
        <v>730083</v>
      </c>
      <c r="D20" s="6">
        <v>0</v>
      </c>
      <c r="E20" s="7">
        <v>3971023</v>
      </c>
      <c r="F20" s="30">
        <v>3971023</v>
      </c>
      <c r="G20" s="30">
        <v>0</v>
      </c>
      <c r="H20" s="30">
        <v>0</v>
      </c>
      <c r="I20" s="30">
        <v>9326</v>
      </c>
      <c r="J20" s="30">
        <v>9326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9326</v>
      </c>
      <c r="X20" s="30"/>
      <c r="Y20" s="30">
        <v>9326</v>
      </c>
      <c r="Z20" s="31">
        <v>0</v>
      </c>
      <c r="AA20" s="32">
        <v>3971023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118008249</v>
      </c>
      <c r="D22" s="37">
        <f>SUM(D5:D21)</f>
        <v>0</v>
      </c>
      <c r="E22" s="38">
        <f t="shared" si="0"/>
        <v>110575000</v>
      </c>
      <c r="F22" s="39">
        <f t="shared" si="0"/>
        <v>110575000</v>
      </c>
      <c r="G22" s="39">
        <f t="shared" si="0"/>
        <v>26494729</v>
      </c>
      <c r="H22" s="39">
        <f t="shared" si="0"/>
        <v>8215833</v>
      </c>
      <c r="I22" s="39">
        <f t="shared" si="0"/>
        <v>5234232</v>
      </c>
      <c r="J22" s="39">
        <f t="shared" si="0"/>
        <v>39944794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39944794</v>
      </c>
      <c r="X22" s="39">
        <f t="shared" si="0"/>
        <v>23630238</v>
      </c>
      <c r="Y22" s="39">
        <f t="shared" si="0"/>
        <v>16314556</v>
      </c>
      <c r="Z22" s="40">
        <f>+IF(X22&lt;&gt;0,+(Y22/X22)*100,0)</f>
        <v>69.0410143139481</v>
      </c>
      <c r="AA22" s="37">
        <f>SUM(AA5:AA21)</f>
        <v>110575000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51845112</v>
      </c>
      <c r="D25" s="6">
        <v>0</v>
      </c>
      <c r="E25" s="7">
        <v>44929000</v>
      </c>
      <c r="F25" s="8">
        <v>44929000</v>
      </c>
      <c r="G25" s="8">
        <v>3692107</v>
      </c>
      <c r="H25" s="8">
        <v>3637750</v>
      </c>
      <c r="I25" s="8">
        <v>3685346</v>
      </c>
      <c r="J25" s="8">
        <v>11015203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11015203</v>
      </c>
      <c r="X25" s="8">
        <v>10370302</v>
      </c>
      <c r="Y25" s="8">
        <v>644901</v>
      </c>
      <c r="Z25" s="2">
        <v>6.22</v>
      </c>
      <c r="AA25" s="6">
        <v>44929000</v>
      </c>
    </row>
    <row r="26" spans="1:27" ht="12.75">
      <c r="A26" s="29" t="s">
        <v>52</v>
      </c>
      <c r="B26" s="28"/>
      <c r="C26" s="6">
        <v>4460501</v>
      </c>
      <c r="D26" s="6">
        <v>0</v>
      </c>
      <c r="E26" s="7">
        <v>3378000</v>
      </c>
      <c r="F26" s="8">
        <v>3378000</v>
      </c>
      <c r="G26" s="8">
        <v>282626</v>
      </c>
      <c r="H26" s="8">
        <v>266650</v>
      </c>
      <c r="I26" s="8">
        <v>238167</v>
      </c>
      <c r="J26" s="8">
        <v>787443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787443</v>
      </c>
      <c r="X26" s="8">
        <v>831850</v>
      </c>
      <c r="Y26" s="8">
        <v>-44407</v>
      </c>
      <c r="Z26" s="2">
        <v>-5.34</v>
      </c>
      <c r="AA26" s="6">
        <v>3378000</v>
      </c>
    </row>
    <row r="27" spans="1:27" ht="12.75">
      <c r="A27" s="29" t="s">
        <v>53</v>
      </c>
      <c r="B27" s="28"/>
      <c r="C27" s="6">
        <v>24515387</v>
      </c>
      <c r="D27" s="6">
        <v>0</v>
      </c>
      <c r="E27" s="7">
        <v>15000000</v>
      </c>
      <c r="F27" s="8">
        <v>15000000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15000000</v>
      </c>
    </row>
    <row r="28" spans="1:27" ht="12.75">
      <c r="A28" s="29" t="s">
        <v>54</v>
      </c>
      <c r="B28" s="28"/>
      <c r="C28" s="6">
        <v>27863386</v>
      </c>
      <c r="D28" s="6">
        <v>0</v>
      </c>
      <c r="E28" s="7">
        <v>30000000</v>
      </c>
      <c r="F28" s="8">
        <v>30000000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30000000</v>
      </c>
    </row>
    <row r="29" spans="1:27" ht="12.75">
      <c r="A29" s="29" t="s">
        <v>55</v>
      </c>
      <c r="B29" s="28"/>
      <c r="C29" s="6">
        <v>1521945</v>
      </c>
      <c r="D29" s="6">
        <v>0</v>
      </c>
      <c r="E29" s="7">
        <v>53000</v>
      </c>
      <c r="F29" s="8">
        <v>53000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12720</v>
      </c>
      <c r="Y29" s="8">
        <v>-12720</v>
      </c>
      <c r="Z29" s="2">
        <v>-100</v>
      </c>
      <c r="AA29" s="6">
        <v>53000</v>
      </c>
    </row>
    <row r="30" spans="1:27" ht="12.75">
      <c r="A30" s="29" t="s">
        <v>56</v>
      </c>
      <c r="B30" s="28"/>
      <c r="C30" s="6">
        <v>20854196</v>
      </c>
      <c r="D30" s="6">
        <v>0</v>
      </c>
      <c r="E30" s="7">
        <v>26991412</v>
      </c>
      <c r="F30" s="8">
        <v>26991412</v>
      </c>
      <c r="G30" s="8">
        <v>3958636</v>
      </c>
      <c r="H30" s="8">
        <v>0</v>
      </c>
      <c r="I30" s="8">
        <v>22105</v>
      </c>
      <c r="J30" s="8">
        <v>3980741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3980741</v>
      </c>
      <c r="X30" s="8">
        <v>8811714</v>
      </c>
      <c r="Y30" s="8">
        <v>-4830973</v>
      </c>
      <c r="Z30" s="2">
        <v>-54.82</v>
      </c>
      <c r="AA30" s="6">
        <v>26991412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4050000</v>
      </c>
      <c r="F32" s="8">
        <v>4050000</v>
      </c>
      <c r="G32" s="8">
        <v>374165</v>
      </c>
      <c r="H32" s="8">
        <v>0</v>
      </c>
      <c r="I32" s="8">
        <v>81958</v>
      </c>
      <c r="J32" s="8">
        <v>456123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456123</v>
      </c>
      <c r="X32" s="8">
        <v>300000</v>
      </c>
      <c r="Y32" s="8">
        <v>156123</v>
      </c>
      <c r="Z32" s="2">
        <v>52.04</v>
      </c>
      <c r="AA32" s="6">
        <v>4050000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51608367</v>
      </c>
      <c r="D34" s="6">
        <v>0</v>
      </c>
      <c r="E34" s="7">
        <v>23487000</v>
      </c>
      <c r="F34" s="8">
        <v>23487000</v>
      </c>
      <c r="G34" s="8">
        <v>1427143</v>
      </c>
      <c r="H34" s="8">
        <v>12097</v>
      </c>
      <c r="I34" s="8">
        <v>1534350</v>
      </c>
      <c r="J34" s="8">
        <v>2973590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2973590</v>
      </c>
      <c r="X34" s="8">
        <v>3304580</v>
      </c>
      <c r="Y34" s="8">
        <v>-330990</v>
      </c>
      <c r="Z34" s="2">
        <v>-10.02</v>
      </c>
      <c r="AA34" s="6">
        <v>23487000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182668894</v>
      </c>
      <c r="D36" s="37">
        <f>SUM(D25:D35)</f>
        <v>0</v>
      </c>
      <c r="E36" s="38">
        <f t="shared" si="1"/>
        <v>147888412</v>
      </c>
      <c r="F36" s="39">
        <f t="shared" si="1"/>
        <v>147888412</v>
      </c>
      <c r="G36" s="39">
        <f t="shared" si="1"/>
        <v>9734677</v>
      </c>
      <c r="H36" s="39">
        <f t="shared" si="1"/>
        <v>3916497</v>
      </c>
      <c r="I36" s="39">
        <f t="shared" si="1"/>
        <v>5561926</v>
      </c>
      <c r="J36" s="39">
        <f t="shared" si="1"/>
        <v>19213100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19213100</v>
      </c>
      <c r="X36" s="39">
        <f t="shared" si="1"/>
        <v>23631166</v>
      </c>
      <c r="Y36" s="39">
        <f t="shared" si="1"/>
        <v>-4418066</v>
      </c>
      <c r="Z36" s="40">
        <f>+IF(X36&lt;&gt;0,+(Y36/X36)*100,0)</f>
        <v>-18.695928927078757</v>
      </c>
      <c r="AA36" s="37">
        <f>SUM(AA25:AA35)</f>
        <v>147888412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-64660645</v>
      </c>
      <c r="D38" s="50">
        <f>+D22-D36</f>
        <v>0</v>
      </c>
      <c r="E38" s="51">
        <f t="shared" si="2"/>
        <v>-37313412</v>
      </c>
      <c r="F38" s="52">
        <f t="shared" si="2"/>
        <v>-37313412</v>
      </c>
      <c r="G38" s="52">
        <f t="shared" si="2"/>
        <v>16760052</v>
      </c>
      <c r="H38" s="52">
        <f t="shared" si="2"/>
        <v>4299336</v>
      </c>
      <c r="I38" s="52">
        <f t="shared" si="2"/>
        <v>-327694</v>
      </c>
      <c r="J38" s="52">
        <f t="shared" si="2"/>
        <v>20731694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20731694</v>
      </c>
      <c r="X38" s="52">
        <f>IF(F22=F36,0,X22-X36)</f>
        <v>-928</v>
      </c>
      <c r="Y38" s="52">
        <f t="shared" si="2"/>
        <v>20732622</v>
      </c>
      <c r="Z38" s="53">
        <f>+IF(X38&lt;&gt;0,+(Y38/X38)*100,0)</f>
        <v>-2234118.75</v>
      </c>
      <c r="AA38" s="50">
        <f>+AA22-AA36</f>
        <v>-37313412</v>
      </c>
    </row>
    <row r="39" spans="1:27" ht="12.75">
      <c r="A39" s="27" t="s">
        <v>64</v>
      </c>
      <c r="B39" s="33"/>
      <c r="C39" s="6">
        <v>15301168</v>
      </c>
      <c r="D39" s="6">
        <v>0</v>
      </c>
      <c r="E39" s="7">
        <v>71635000</v>
      </c>
      <c r="F39" s="8">
        <v>71635000</v>
      </c>
      <c r="G39" s="8">
        <v>5161000</v>
      </c>
      <c r="H39" s="8">
        <v>27500000</v>
      </c>
      <c r="I39" s="8">
        <v>0</v>
      </c>
      <c r="J39" s="8">
        <v>32661000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32661000</v>
      </c>
      <c r="X39" s="8">
        <v>17909001</v>
      </c>
      <c r="Y39" s="8">
        <v>14751999</v>
      </c>
      <c r="Z39" s="2">
        <v>82.37</v>
      </c>
      <c r="AA39" s="6">
        <v>71635000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-49359477</v>
      </c>
      <c r="D42" s="59">
        <f>SUM(D38:D41)</f>
        <v>0</v>
      </c>
      <c r="E42" s="60">
        <f t="shared" si="3"/>
        <v>34321588</v>
      </c>
      <c r="F42" s="61">
        <f t="shared" si="3"/>
        <v>34321588</v>
      </c>
      <c r="G42" s="61">
        <f t="shared" si="3"/>
        <v>21921052</v>
      </c>
      <c r="H42" s="61">
        <f t="shared" si="3"/>
        <v>31799336</v>
      </c>
      <c r="I42" s="61">
        <f t="shared" si="3"/>
        <v>-327694</v>
      </c>
      <c r="J42" s="61">
        <f t="shared" si="3"/>
        <v>53392694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53392694</v>
      </c>
      <c r="X42" s="61">
        <f t="shared" si="3"/>
        <v>17908073</v>
      </c>
      <c r="Y42" s="61">
        <f t="shared" si="3"/>
        <v>35484621</v>
      </c>
      <c r="Z42" s="62">
        <f>+IF(X42&lt;&gt;0,+(Y42/X42)*100,0)</f>
        <v>198.1487399565548</v>
      </c>
      <c r="AA42" s="59">
        <f>SUM(AA38:AA41)</f>
        <v>34321588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-49359477</v>
      </c>
      <c r="D44" s="67">
        <f>+D42-D43</f>
        <v>0</v>
      </c>
      <c r="E44" s="68">
        <f t="shared" si="4"/>
        <v>34321588</v>
      </c>
      <c r="F44" s="69">
        <f t="shared" si="4"/>
        <v>34321588</v>
      </c>
      <c r="G44" s="69">
        <f t="shared" si="4"/>
        <v>21921052</v>
      </c>
      <c r="H44" s="69">
        <f t="shared" si="4"/>
        <v>31799336</v>
      </c>
      <c r="I44" s="69">
        <f t="shared" si="4"/>
        <v>-327694</v>
      </c>
      <c r="J44" s="69">
        <f t="shared" si="4"/>
        <v>53392694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53392694</v>
      </c>
      <c r="X44" s="69">
        <f t="shared" si="4"/>
        <v>17908073</v>
      </c>
      <c r="Y44" s="69">
        <f t="shared" si="4"/>
        <v>35484621</v>
      </c>
      <c r="Z44" s="70">
        <f>+IF(X44&lt;&gt;0,+(Y44/X44)*100,0)</f>
        <v>198.1487399565548</v>
      </c>
      <c r="AA44" s="67">
        <f>+AA42-AA43</f>
        <v>34321588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-49359477</v>
      </c>
      <c r="D46" s="59">
        <f>SUM(D44:D45)</f>
        <v>0</v>
      </c>
      <c r="E46" s="60">
        <f t="shared" si="5"/>
        <v>34321588</v>
      </c>
      <c r="F46" s="61">
        <f t="shared" si="5"/>
        <v>34321588</v>
      </c>
      <c r="G46" s="61">
        <f t="shared" si="5"/>
        <v>21921052</v>
      </c>
      <c r="H46" s="61">
        <f t="shared" si="5"/>
        <v>31799336</v>
      </c>
      <c r="I46" s="61">
        <f t="shared" si="5"/>
        <v>-327694</v>
      </c>
      <c r="J46" s="61">
        <f t="shared" si="5"/>
        <v>53392694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53392694</v>
      </c>
      <c r="X46" s="61">
        <f t="shared" si="5"/>
        <v>17908073</v>
      </c>
      <c r="Y46" s="61">
        <f t="shared" si="5"/>
        <v>35484621</v>
      </c>
      <c r="Z46" s="62">
        <f>+IF(X46&lt;&gt;0,+(Y46/X46)*100,0)</f>
        <v>198.1487399565548</v>
      </c>
      <c r="AA46" s="59">
        <f>SUM(AA44:AA45)</f>
        <v>34321588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-49359477</v>
      </c>
      <c r="D48" s="75">
        <f>SUM(D46:D47)</f>
        <v>0</v>
      </c>
      <c r="E48" s="76">
        <f t="shared" si="6"/>
        <v>34321588</v>
      </c>
      <c r="F48" s="77">
        <f t="shared" si="6"/>
        <v>34321588</v>
      </c>
      <c r="G48" s="77">
        <f t="shared" si="6"/>
        <v>21921052</v>
      </c>
      <c r="H48" s="78">
        <f t="shared" si="6"/>
        <v>31799336</v>
      </c>
      <c r="I48" s="78">
        <f t="shared" si="6"/>
        <v>-327694</v>
      </c>
      <c r="J48" s="78">
        <f t="shared" si="6"/>
        <v>53392694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53392694</v>
      </c>
      <c r="X48" s="78">
        <f t="shared" si="6"/>
        <v>17908073</v>
      </c>
      <c r="Y48" s="78">
        <f t="shared" si="6"/>
        <v>35484621</v>
      </c>
      <c r="Z48" s="79">
        <f>+IF(X48&lt;&gt;0,+(Y48/X48)*100,0)</f>
        <v>198.1487399565548</v>
      </c>
      <c r="AA48" s="80">
        <f>SUM(AA46:AA47)</f>
        <v>34321588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97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66390000</v>
      </c>
      <c r="F5" s="8">
        <v>66390000</v>
      </c>
      <c r="G5" s="8">
        <v>7060782</v>
      </c>
      <c r="H5" s="8">
        <v>5795050</v>
      </c>
      <c r="I5" s="8">
        <v>6106504</v>
      </c>
      <c r="J5" s="8">
        <v>18962336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18962336</v>
      </c>
      <c r="X5" s="8">
        <v>16597530</v>
      </c>
      <c r="Y5" s="8">
        <v>2364806</v>
      </c>
      <c r="Z5" s="2">
        <v>14.25</v>
      </c>
      <c r="AA5" s="6">
        <v>66390000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85824504</v>
      </c>
      <c r="F6" s="8">
        <v>85824504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17000000</v>
      </c>
      <c r="Y6" s="8">
        <v>-17000000</v>
      </c>
      <c r="Z6" s="2">
        <v>-100</v>
      </c>
      <c r="AA6" s="6">
        <v>85824504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175543720</v>
      </c>
      <c r="F7" s="8">
        <v>175543720</v>
      </c>
      <c r="G7" s="8">
        <v>14210140</v>
      </c>
      <c r="H7" s="8">
        <v>15921986</v>
      </c>
      <c r="I7" s="8">
        <v>13211485</v>
      </c>
      <c r="J7" s="8">
        <v>43343611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43343611</v>
      </c>
      <c r="X7" s="8">
        <v>43885929</v>
      </c>
      <c r="Y7" s="8">
        <v>-542318</v>
      </c>
      <c r="Z7" s="2">
        <v>-1.24</v>
      </c>
      <c r="AA7" s="6">
        <v>175543720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33629609</v>
      </c>
      <c r="F8" s="8">
        <v>33629609</v>
      </c>
      <c r="G8" s="8">
        <v>5466185</v>
      </c>
      <c r="H8" s="8">
        <v>5758480</v>
      </c>
      <c r="I8" s="8">
        <v>6289046</v>
      </c>
      <c r="J8" s="8">
        <v>17513711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17513711</v>
      </c>
      <c r="X8" s="8">
        <v>8407401</v>
      </c>
      <c r="Y8" s="8">
        <v>9106310</v>
      </c>
      <c r="Z8" s="2">
        <v>108.31</v>
      </c>
      <c r="AA8" s="6">
        <v>33629609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32691565</v>
      </c>
      <c r="F9" s="8">
        <v>32691565</v>
      </c>
      <c r="G9" s="8">
        <v>3316339</v>
      </c>
      <c r="H9" s="8">
        <v>3308468</v>
      </c>
      <c r="I9" s="8">
        <v>3248297</v>
      </c>
      <c r="J9" s="8">
        <v>9873104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9873104</v>
      </c>
      <c r="X9" s="8">
        <v>8172891</v>
      </c>
      <c r="Y9" s="8">
        <v>1700213</v>
      </c>
      <c r="Z9" s="2">
        <v>20.8</v>
      </c>
      <c r="AA9" s="6">
        <v>32691565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29479385</v>
      </c>
      <c r="F10" s="30">
        <v>29479385</v>
      </c>
      <c r="G10" s="30">
        <v>3076164</v>
      </c>
      <c r="H10" s="30">
        <v>3070549</v>
      </c>
      <c r="I10" s="30">
        <v>3057313</v>
      </c>
      <c r="J10" s="30">
        <v>9204026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9204026</v>
      </c>
      <c r="X10" s="30">
        <v>7369845</v>
      </c>
      <c r="Y10" s="30">
        <v>1834181</v>
      </c>
      <c r="Z10" s="31">
        <v>24.89</v>
      </c>
      <c r="AA10" s="32">
        <v>29479385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3500000</v>
      </c>
      <c r="F12" s="8">
        <v>3500000</v>
      </c>
      <c r="G12" s="8">
        <v>311696</v>
      </c>
      <c r="H12" s="8">
        <v>24649</v>
      </c>
      <c r="I12" s="8">
        <v>120854</v>
      </c>
      <c r="J12" s="8">
        <v>457199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457199</v>
      </c>
      <c r="X12" s="8">
        <v>875001</v>
      </c>
      <c r="Y12" s="8">
        <v>-417802</v>
      </c>
      <c r="Z12" s="2">
        <v>-47.75</v>
      </c>
      <c r="AA12" s="6">
        <v>3500000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2000000</v>
      </c>
      <c r="F13" s="8">
        <v>2000000</v>
      </c>
      <c r="G13" s="8">
        <v>134805</v>
      </c>
      <c r="H13" s="8">
        <v>390208</v>
      </c>
      <c r="I13" s="8">
        <v>203187</v>
      </c>
      <c r="J13" s="8">
        <v>728200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728200</v>
      </c>
      <c r="X13" s="8">
        <v>500001</v>
      </c>
      <c r="Y13" s="8">
        <v>228199</v>
      </c>
      <c r="Z13" s="2">
        <v>45.64</v>
      </c>
      <c r="AA13" s="6">
        <v>2000000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10000000</v>
      </c>
      <c r="F14" s="8">
        <v>10000000</v>
      </c>
      <c r="G14" s="8">
        <v>3629923</v>
      </c>
      <c r="H14" s="8">
        <v>3702126</v>
      </c>
      <c r="I14" s="8">
        <v>2790094</v>
      </c>
      <c r="J14" s="8">
        <v>10122143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10122143</v>
      </c>
      <c r="X14" s="8">
        <v>2499999</v>
      </c>
      <c r="Y14" s="8">
        <v>7622144</v>
      </c>
      <c r="Z14" s="2">
        <v>304.89</v>
      </c>
      <c r="AA14" s="6">
        <v>10000000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8000</v>
      </c>
      <c r="F15" s="8">
        <v>8000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2001</v>
      </c>
      <c r="Y15" s="8">
        <v>-2001</v>
      </c>
      <c r="Z15" s="2">
        <v>-100</v>
      </c>
      <c r="AA15" s="6">
        <v>8000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1200000</v>
      </c>
      <c r="F16" s="8">
        <v>1200000</v>
      </c>
      <c r="G16" s="8">
        <v>50865</v>
      </c>
      <c r="H16" s="8">
        <v>65018</v>
      </c>
      <c r="I16" s="8">
        <v>58651</v>
      </c>
      <c r="J16" s="8">
        <v>174534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174534</v>
      </c>
      <c r="X16" s="8">
        <v>300000</v>
      </c>
      <c r="Y16" s="8">
        <v>-125466</v>
      </c>
      <c r="Z16" s="2">
        <v>-41.82</v>
      </c>
      <c r="AA16" s="6">
        <v>1200000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500</v>
      </c>
      <c r="F17" s="8">
        <v>500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126</v>
      </c>
      <c r="Y17" s="8">
        <v>-126</v>
      </c>
      <c r="Z17" s="2">
        <v>-100</v>
      </c>
      <c r="AA17" s="6">
        <v>500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161827000</v>
      </c>
      <c r="F19" s="8">
        <v>161827000</v>
      </c>
      <c r="G19" s="8">
        <v>65683000</v>
      </c>
      <c r="H19" s="8">
        <v>139565</v>
      </c>
      <c r="I19" s="8">
        <v>1252429</v>
      </c>
      <c r="J19" s="8">
        <v>67074994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67074994</v>
      </c>
      <c r="X19" s="8">
        <v>40456749</v>
      </c>
      <c r="Y19" s="8">
        <v>26618245</v>
      </c>
      <c r="Z19" s="2">
        <v>65.79</v>
      </c>
      <c r="AA19" s="6">
        <v>161827000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10865192</v>
      </c>
      <c r="F20" s="30">
        <v>10865192</v>
      </c>
      <c r="G20" s="30">
        <v>134742</v>
      </c>
      <c r="H20" s="30">
        <v>90295</v>
      </c>
      <c r="I20" s="30">
        <v>121318</v>
      </c>
      <c r="J20" s="30">
        <v>346355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346355</v>
      </c>
      <c r="X20" s="30">
        <v>2091297</v>
      </c>
      <c r="Y20" s="30">
        <v>-1744942</v>
      </c>
      <c r="Z20" s="31">
        <v>-83.44</v>
      </c>
      <c r="AA20" s="32">
        <v>10865192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612959475</v>
      </c>
      <c r="F22" s="39">
        <f t="shared" si="0"/>
        <v>612959475</v>
      </c>
      <c r="G22" s="39">
        <f t="shared" si="0"/>
        <v>103074641</v>
      </c>
      <c r="H22" s="39">
        <f t="shared" si="0"/>
        <v>38266394</v>
      </c>
      <c r="I22" s="39">
        <f t="shared" si="0"/>
        <v>36459178</v>
      </c>
      <c r="J22" s="39">
        <f t="shared" si="0"/>
        <v>177800213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177800213</v>
      </c>
      <c r="X22" s="39">
        <f t="shared" si="0"/>
        <v>148158770</v>
      </c>
      <c r="Y22" s="39">
        <f t="shared" si="0"/>
        <v>29641443</v>
      </c>
      <c r="Z22" s="40">
        <f>+IF(X22&lt;&gt;0,+(Y22/X22)*100,0)</f>
        <v>20.006539606126587</v>
      </c>
      <c r="AA22" s="37">
        <f>SUM(AA5:AA21)</f>
        <v>612959475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159559418</v>
      </c>
      <c r="F25" s="8">
        <v>159559418</v>
      </c>
      <c r="G25" s="8">
        <v>15740526</v>
      </c>
      <c r="H25" s="8">
        <v>16127655</v>
      </c>
      <c r="I25" s="8">
        <v>15710534</v>
      </c>
      <c r="J25" s="8">
        <v>47578715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47578715</v>
      </c>
      <c r="X25" s="8">
        <v>41061462</v>
      </c>
      <c r="Y25" s="8">
        <v>6517253</v>
      </c>
      <c r="Z25" s="2">
        <v>15.87</v>
      </c>
      <c r="AA25" s="6">
        <v>159559418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11500000</v>
      </c>
      <c r="F26" s="8">
        <v>11500000</v>
      </c>
      <c r="G26" s="8">
        <v>927693</v>
      </c>
      <c r="H26" s="8">
        <v>985807</v>
      </c>
      <c r="I26" s="8">
        <v>859826</v>
      </c>
      <c r="J26" s="8">
        <v>2773326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2773326</v>
      </c>
      <c r="X26" s="8">
        <v>2874999</v>
      </c>
      <c r="Y26" s="8">
        <v>-101673</v>
      </c>
      <c r="Z26" s="2">
        <v>-3.54</v>
      </c>
      <c r="AA26" s="6">
        <v>11500000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86512123</v>
      </c>
      <c r="F27" s="8">
        <v>86512123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21628032</v>
      </c>
      <c r="Y27" s="8">
        <v>-21628032</v>
      </c>
      <c r="Z27" s="2">
        <v>-100</v>
      </c>
      <c r="AA27" s="6">
        <v>86512123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90000000</v>
      </c>
      <c r="F28" s="8">
        <v>90000000</v>
      </c>
      <c r="G28" s="8">
        <v>659759</v>
      </c>
      <c r="H28" s="8">
        <v>-585000</v>
      </c>
      <c r="I28" s="8">
        <v>133722</v>
      </c>
      <c r="J28" s="8">
        <v>208481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208481</v>
      </c>
      <c r="X28" s="8">
        <v>22500000</v>
      </c>
      <c r="Y28" s="8">
        <v>-22291519</v>
      </c>
      <c r="Z28" s="2">
        <v>-99.07</v>
      </c>
      <c r="AA28" s="6">
        <v>90000000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72000000</v>
      </c>
      <c r="F29" s="8">
        <v>72000000</v>
      </c>
      <c r="G29" s="8">
        <v>0</v>
      </c>
      <c r="H29" s="8">
        <v>66220</v>
      </c>
      <c r="I29" s="8">
        <v>0</v>
      </c>
      <c r="J29" s="8">
        <v>66220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66220</v>
      </c>
      <c r="X29" s="8">
        <v>18000000</v>
      </c>
      <c r="Y29" s="8">
        <v>-17933780</v>
      </c>
      <c r="Z29" s="2">
        <v>-99.63</v>
      </c>
      <c r="AA29" s="6">
        <v>72000000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204667107</v>
      </c>
      <c r="F30" s="8">
        <v>204667107</v>
      </c>
      <c r="G30" s="8">
        <v>4016193</v>
      </c>
      <c r="H30" s="8">
        <v>3950782</v>
      </c>
      <c r="I30" s="8">
        <v>2741223</v>
      </c>
      <c r="J30" s="8">
        <v>10708198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10708198</v>
      </c>
      <c r="X30" s="8">
        <v>51166776</v>
      </c>
      <c r="Y30" s="8">
        <v>-40458578</v>
      </c>
      <c r="Z30" s="2">
        <v>-79.07</v>
      </c>
      <c r="AA30" s="6">
        <v>204667107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12000000</v>
      </c>
      <c r="F31" s="8">
        <v>12000000</v>
      </c>
      <c r="G31" s="8">
        <v>2634885</v>
      </c>
      <c r="H31" s="8">
        <v>280897</v>
      </c>
      <c r="I31" s="8">
        <v>1604500</v>
      </c>
      <c r="J31" s="8">
        <v>4520282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4520282</v>
      </c>
      <c r="X31" s="8">
        <v>3000000</v>
      </c>
      <c r="Y31" s="8">
        <v>1520282</v>
      </c>
      <c r="Z31" s="2">
        <v>50.68</v>
      </c>
      <c r="AA31" s="6">
        <v>12000000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26045000</v>
      </c>
      <c r="F32" s="8">
        <v>26045000</v>
      </c>
      <c r="G32" s="8">
        <v>1448992</v>
      </c>
      <c r="H32" s="8">
        <v>4464568</v>
      </c>
      <c r="I32" s="8">
        <v>2197597</v>
      </c>
      <c r="J32" s="8">
        <v>8111157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8111157</v>
      </c>
      <c r="X32" s="8">
        <v>6186249</v>
      </c>
      <c r="Y32" s="8">
        <v>1924908</v>
      </c>
      <c r="Z32" s="2">
        <v>31.12</v>
      </c>
      <c r="AA32" s="6">
        <v>26045000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76126950</v>
      </c>
      <c r="F34" s="8">
        <v>76126950</v>
      </c>
      <c r="G34" s="8">
        <v>5404997</v>
      </c>
      <c r="H34" s="8">
        <v>4653297</v>
      </c>
      <c r="I34" s="8">
        <v>124907777</v>
      </c>
      <c r="J34" s="8">
        <v>134966071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134966071</v>
      </c>
      <c r="X34" s="8">
        <v>18106737</v>
      </c>
      <c r="Y34" s="8">
        <v>116859334</v>
      </c>
      <c r="Z34" s="2">
        <v>645.39</v>
      </c>
      <c r="AA34" s="6">
        <v>76126950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738410598</v>
      </c>
      <c r="F36" s="39">
        <f t="shared" si="1"/>
        <v>738410598</v>
      </c>
      <c r="G36" s="39">
        <f t="shared" si="1"/>
        <v>30833045</v>
      </c>
      <c r="H36" s="39">
        <f t="shared" si="1"/>
        <v>29944226</v>
      </c>
      <c r="I36" s="39">
        <f t="shared" si="1"/>
        <v>148155179</v>
      </c>
      <c r="J36" s="39">
        <f t="shared" si="1"/>
        <v>208932450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208932450</v>
      </c>
      <c r="X36" s="39">
        <f t="shared" si="1"/>
        <v>184524255</v>
      </c>
      <c r="Y36" s="39">
        <f t="shared" si="1"/>
        <v>24408195</v>
      </c>
      <c r="Z36" s="40">
        <f>+IF(X36&lt;&gt;0,+(Y36/X36)*100,0)</f>
        <v>13.227635033670776</v>
      </c>
      <c r="AA36" s="37">
        <f>SUM(AA25:AA35)</f>
        <v>738410598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-125451123</v>
      </c>
      <c r="F38" s="52">
        <f t="shared" si="2"/>
        <v>-125451123</v>
      </c>
      <c r="G38" s="52">
        <f t="shared" si="2"/>
        <v>72241596</v>
      </c>
      <c r="H38" s="52">
        <f t="shared" si="2"/>
        <v>8322168</v>
      </c>
      <c r="I38" s="52">
        <f t="shared" si="2"/>
        <v>-111696001</v>
      </c>
      <c r="J38" s="52">
        <f t="shared" si="2"/>
        <v>-31132237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-31132237</v>
      </c>
      <c r="X38" s="52">
        <f>IF(F22=F36,0,X22-X36)</f>
        <v>-36365485</v>
      </c>
      <c r="Y38" s="52">
        <f t="shared" si="2"/>
        <v>5233248</v>
      </c>
      <c r="Z38" s="53">
        <f>+IF(X38&lt;&gt;0,+(Y38/X38)*100,0)</f>
        <v>-14.390700412767766</v>
      </c>
      <c r="AA38" s="50">
        <f>+AA22-AA36</f>
        <v>-125451123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64920000</v>
      </c>
      <c r="F39" s="8">
        <v>64920000</v>
      </c>
      <c r="G39" s="8">
        <v>0</v>
      </c>
      <c r="H39" s="8">
        <v>897635</v>
      </c>
      <c r="I39" s="8">
        <v>3219918</v>
      </c>
      <c r="J39" s="8">
        <v>4117553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4117553</v>
      </c>
      <c r="X39" s="8">
        <v>16230000</v>
      </c>
      <c r="Y39" s="8">
        <v>-12112447</v>
      </c>
      <c r="Z39" s="2">
        <v>-74.63</v>
      </c>
      <c r="AA39" s="6">
        <v>64920000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-60531123</v>
      </c>
      <c r="F42" s="61">
        <f t="shared" si="3"/>
        <v>-60531123</v>
      </c>
      <c r="G42" s="61">
        <f t="shared" si="3"/>
        <v>72241596</v>
      </c>
      <c r="H42" s="61">
        <f t="shared" si="3"/>
        <v>9219803</v>
      </c>
      <c r="I42" s="61">
        <f t="shared" si="3"/>
        <v>-108476083</v>
      </c>
      <c r="J42" s="61">
        <f t="shared" si="3"/>
        <v>-27014684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-27014684</v>
      </c>
      <c r="X42" s="61">
        <f t="shared" si="3"/>
        <v>-20135485</v>
      </c>
      <c r="Y42" s="61">
        <f t="shared" si="3"/>
        <v>-6879199</v>
      </c>
      <c r="Z42" s="62">
        <f>+IF(X42&lt;&gt;0,+(Y42/X42)*100,0)</f>
        <v>34.164555758155316</v>
      </c>
      <c r="AA42" s="59">
        <f>SUM(AA38:AA41)</f>
        <v>-60531123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-60531123</v>
      </c>
      <c r="F44" s="69">
        <f t="shared" si="4"/>
        <v>-60531123</v>
      </c>
      <c r="G44" s="69">
        <f t="shared" si="4"/>
        <v>72241596</v>
      </c>
      <c r="H44" s="69">
        <f t="shared" si="4"/>
        <v>9219803</v>
      </c>
      <c r="I44" s="69">
        <f t="shared" si="4"/>
        <v>-108476083</v>
      </c>
      <c r="J44" s="69">
        <f t="shared" si="4"/>
        <v>-27014684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-27014684</v>
      </c>
      <c r="X44" s="69">
        <f t="shared" si="4"/>
        <v>-20135485</v>
      </c>
      <c r="Y44" s="69">
        <f t="shared" si="4"/>
        <v>-6879199</v>
      </c>
      <c r="Z44" s="70">
        <f>+IF(X44&lt;&gt;0,+(Y44/X44)*100,0)</f>
        <v>34.164555758155316</v>
      </c>
      <c r="AA44" s="67">
        <f>+AA42-AA43</f>
        <v>-60531123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-60531123</v>
      </c>
      <c r="F46" s="61">
        <f t="shared" si="5"/>
        <v>-60531123</v>
      </c>
      <c r="G46" s="61">
        <f t="shared" si="5"/>
        <v>72241596</v>
      </c>
      <c r="H46" s="61">
        <f t="shared" si="5"/>
        <v>9219803</v>
      </c>
      <c r="I46" s="61">
        <f t="shared" si="5"/>
        <v>-108476083</v>
      </c>
      <c r="J46" s="61">
        <f t="shared" si="5"/>
        <v>-27014684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-27014684</v>
      </c>
      <c r="X46" s="61">
        <f t="shared" si="5"/>
        <v>-20135485</v>
      </c>
      <c r="Y46" s="61">
        <f t="shared" si="5"/>
        <v>-6879199</v>
      </c>
      <c r="Z46" s="62">
        <f>+IF(X46&lt;&gt;0,+(Y46/X46)*100,0)</f>
        <v>34.164555758155316</v>
      </c>
      <c r="AA46" s="59">
        <f>SUM(AA44:AA45)</f>
        <v>-60531123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-60531123</v>
      </c>
      <c r="F48" s="77">
        <f t="shared" si="6"/>
        <v>-60531123</v>
      </c>
      <c r="G48" s="77">
        <f t="shared" si="6"/>
        <v>72241596</v>
      </c>
      <c r="H48" s="78">
        <f t="shared" si="6"/>
        <v>9219803</v>
      </c>
      <c r="I48" s="78">
        <f t="shared" si="6"/>
        <v>-108476083</v>
      </c>
      <c r="J48" s="78">
        <f t="shared" si="6"/>
        <v>-27014684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-27014684</v>
      </c>
      <c r="X48" s="78">
        <f t="shared" si="6"/>
        <v>-20135485</v>
      </c>
      <c r="Y48" s="78">
        <f t="shared" si="6"/>
        <v>-6879199</v>
      </c>
      <c r="Z48" s="79">
        <f>+IF(X48&lt;&gt;0,+(Y48/X48)*100,0)</f>
        <v>34.164555758155316</v>
      </c>
      <c r="AA48" s="80">
        <f>SUM(AA46:AA47)</f>
        <v>-60531123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97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114445494</v>
      </c>
      <c r="D5" s="6">
        <v>0</v>
      </c>
      <c r="E5" s="7">
        <v>113366430</v>
      </c>
      <c r="F5" s="8">
        <v>113366430</v>
      </c>
      <c r="G5" s="8">
        <v>20542050</v>
      </c>
      <c r="H5" s="8">
        <v>10084359</v>
      </c>
      <c r="I5" s="8">
        <v>10002433</v>
      </c>
      <c r="J5" s="8">
        <v>40628842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40628842</v>
      </c>
      <c r="X5" s="8">
        <v>30795000</v>
      </c>
      <c r="Y5" s="8">
        <v>9833842</v>
      </c>
      <c r="Z5" s="2">
        <v>31.93</v>
      </c>
      <c r="AA5" s="6">
        <v>113366430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208625631</v>
      </c>
      <c r="D7" s="6">
        <v>0</v>
      </c>
      <c r="E7" s="7">
        <v>284053100</v>
      </c>
      <c r="F7" s="8">
        <v>284053100</v>
      </c>
      <c r="G7" s="8">
        <v>18730876</v>
      </c>
      <c r="H7" s="8">
        <v>22525601</v>
      </c>
      <c r="I7" s="8">
        <v>17755340</v>
      </c>
      <c r="J7" s="8">
        <v>59011817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59011817</v>
      </c>
      <c r="X7" s="8">
        <v>61174000</v>
      </c>
      <c r="Y7" s="8">
        <v>-2162183</v>
      </c>
      <c r="Z7" s="2">
        <v>-3.53</v>
      </c>
      <c r="AA7" s="6">
        <v>284053100</v>
      </c>
    </row>
    <row r="8" spans="1:27" ht="12.75">
      <c r="A8" s="29" t="s">
        <v>35</v>
      </c>
      <c r="B8" s="28"/>
      <c r="C8" s="6">
        <v>258841883</v>
      </c>
      <c r="D8" s="6">
        <v>0</v>
      </c>
      <c r="E8" s="7">
        <v>349547080</v>
      </c>
      <c r="F8" s="8">
        <v>349547080</v>
      </c>
      <c r="G8" s="8">
        <v>29173205</v>
      </c>
      <c r="H8" s="8">
        <v>24173732</v>
      </c>
      <c r="I8" s="8">
        <v>20457810</v>
      </c>
      <c r="J8" s="8">
        <v>73804747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73804747</v>
      </c>
      <c r="X8" s="8">
        <v>80000000</v>
      </c>
      <c r="Y8" s="8">
        <v>-6195253</v>
      </c>
      <c r="Z8" s="2">
        <v>-7.74</v>
      </c>
      <c r="AA8" s="6">
        <v>349547080</v>
      </c>
    </row>
    <row r="9" spans="1:27" ht="12.75">
      <c r="A9" s="29" t="s">
        <v>36</v>
      </c>
      <c r="B9" s="28"/>
      <c r="C9" s="6">
        <v>19713892</v>
      </c>
      <c r="D9" s="6">
        <v>0</v>
      </c>
      <c r="E9" s="7">
        <v>21544680</v>
      </c>
      <c r="F9" s="8">
        <v>21544680</v>
      </c>
      <c r="G9" s="8">
        <v>2098688</v>
      </c>
      <c r="H9" s="8">
        <v>1801558</v>
      </c>
      <c r="I9" s="8">
        <v>1840499</v>
      </c>
      <c r="J9" s="8">
        <v>5740745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5740745</v>
      </c>
      <c r="X9" s="8">
        <v>5385000</v>
      </c>
      <c r="Y9" s="8">
        <v>355745</v>
      </c>
      <c r="Z9" s="2">
        <v>6.61</v>
      </c>
      <c r="AA9" s="6">
        <v>21544680</v>
      </c>
    </row>
    <row r="10" spans="1:27" ht="12.75">
      <c r="A10" s="29" t="s">
        <v>37</v>
      </c>
      <c r="B10" s="28"/>
      <c r="C10" s="6">
        <v>25954706</v>
      </c>
      <c r="D10" s="6">
        <v>0</v>
      </c>
      <c r="E10" s="7">
        <v>27807190</v>
      </c>
      <c r="F10" s="30">
        <v>27807190</v>
      </c>
      <c r="G10" s="30">
        <v>2380709</v>
      </c>
      <c r="H10" s="30">
        <v>2390362</v>
      </c>
      <c r="I10" s="30">
        <v>2394803</v>
      </c>
      <c r="J10" s="30">
        <v>7165874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7165874</v>
      </c>
      <c r="X10" s="30">
        <v>6951000</v>
      </c>
      <c r="Y10" s="30">
        <v>214874</v>
      </c>
      <c r="Z10" s="31">
        <v>3.09</v>
      </c>
      <c r="AA10" s="32">
        <v>27807190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3357240</v>
      </c>
      <c r="Y11" s="8">
        <v>-3357240</v>
      </c>
      <c r="Z11" s="2">
        <v>-100</v>
      </c>
      <c r="AA11" s="6">
        <v>0</v>
      </c>
    </row>
    <row r="12" spans="1:27" ht="12.75">
      <c r="A12" s="29" t="s">
        <v>39</v>
      </c>
      <c r="B12" s="33"/>
      <c r="C12" s="6">
        <v>4641920</v>
      </c>
      <c r="D12" s="6">
        <v>0</v>
      </c>
      <c r="E12" s="7">
        <v>5780030</v>
      </c>
      <c r="F12" s="8">
        <v>5780030</v>
      </c>
      <c r="G12" s="8">
        <v>414309</v>
      </c>
      <c r="H12" s="8">
        <v>385680</v>
      </c>
      <c r="I12" s="8">
        <v>420797</v>
      </c>
      <c r="J12" s="8">
        <v>1220786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1220786</v>
      </c>
      <c r="X12" s="8">
        <v>1445010</v>
      </c>
      <c r="Y12" s="8">
        <v>-224224</v>
      </c>
      <c r="Z12" s="2">
        <v>-15.52</v>
      </c>
      <c r="AA12" s="6">
        <v>5780030</v>
      </c>
    </row>
    <row r="13" spans="1:27" ht="12.75">
      <c r="A13" s="27" t="s">
        <v>40</v>
      </c>
      <c r="B13" s="33"/>
      <c r="C13" s="6">
        <v>2701815</v>
      </c>
      <c r="D13" s="6">
        <v>0</v>
      </c>
      <c r="E13" s="7">
        <v>2600000</v>
      </c>
      <c r="F13" s="8">
        <v>2600000</v>
      </c>
      <c r="G13" s="8">
        <v>54263</v>
      </c>
      <c r="H13" s="8">
        <v>127988</v>
      </c>
      <c r="I13" s="8">
        <v>0</v>
      </c>
      <c r="J13" s="8">
        <v>182251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182251</v>
      </c>
      <c r="X13" s="8">
        <v>650010</v>
      </c>
      <c r="Y13" s="8">
        <v>-467759</v>
      </c>
      <c r="Z13" s="2">
        <v>-71.96</v>
      </c>
      <c r="AA13" s="6">
        <v>2600000</v>
      </c>
    </row>
    <row r="14" spans="1:27" ht="12.75">
      <c r="A14" s="27" t="s">
        <v>41</v>
      </c>
      <c r="B14" s="33"/>
      <c r="C14" s="6">
        <v>16449002</v>
      </c>
      <c r="D14" s="6">
        <v>0</v>
      </c>
      <c r="E14" s="7">
        <v>18940170</v>
      </c>
      <c r="F14" s="8">
        <v>18940170</v>
      </c>
      <c r="G14" s="8">
        <v>1829001</v>
      </c>
      <c r="H14" s="8">
        <v>1850463</v>
      </c>
      <c r="I14" s="8">
        <v>1966590</v>
      </c>
      <c r="J14" s="8">
        <v>5646054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5646054</v>
      </c>
      <c r="X14" s="8">
        <v>4734990</v>
      </c>
      <c r="Y14" s="8">
        <v>911064</v>
      </c>
      <c r="Z14" s="2">
        <v>19.24</v>
      </c>
      <c r="AA14" s="6">
        <v>18940170</v>
      </c>
    </row>
    <row r="15" spans="1:27" ht="12.75">
      <c r="A15" s="27" t="s">
        <v>42</v>
      </c>
      <c r="B15" s="33"/>
      <c r="C15" s="6">
        <v>96022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18506723</v>
      </c>
      <c r="D16" s="6">
        <v>0</v>
      </c>
      <c r="E16" s="7">
        <v>3025020</v>
      </c>
      <c r="F16" s="8">
        <v>3025020</v>
      </c>
      <c r="G16" s="8">
        <v>49070</v>
      </c>
      <c r="H16" s="8">
        <v>242007</v>
      </c>
      <c r="I16" s="8">
        <v>216672</v>
      </c>
      <c r="J16" s="8">
        <v>507749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507749</v>
      </c>
      <c r="X16" s="8">
        <v>756240</v>
      </c>
      <c r="Y16" s="8">
        <v>-248491</v>
      </c>
      <c r="Z16" s="2">
        <v>-32.86</v>
      </c>
      <c r="AA16" s="6">
        <v>3025020</v>
      </c>
    </row>
    <row r="17" spans="1:27" ht="12.75">
      <c r="A17" s="27" t="s">
        <v>44</v>
      </c>
      <c r="B17" s="33"/>
      <c r="C17" s="6">
        <v>159061</v>
      </c>
      <c r="D17" s="6">
        <v>0</v>
      </c>
      <c r="E17" s="7">
        <v>190600</v>
      </c>
      <c r="F17" s="8">
        <v>190600</v>
      </c>
      <c r="G17" s="8">
        <v>514</v>
      </c>
      <c r="H17" s="8">
        <v>15010</v>
      </c>
      <c r="I17" s="8">
        <v>12555</v>
      </c>
      <c r="J17" s="8">
        <v>28079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28079</v>
      </c>
      <c r="X17" s="8">
        <v>47760</v>
      </c>
      <c r="Y17" s="8">
        <v>-19681</v>
      </c>
      <c r="Z17" s="2">
        <v>-41.21</v>
      </c>
      <c r="AA17" s="6">
        <v>190600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125673685</v>
      </c>
      <c r="D19" s="6">
        <v>0</v>
      </c>
      <c r="E19" s="7">
        <v>131694150</v>
      </c>
      <c r="F19" s="8">
        <v>131694150</v>
      </c>
      <c r="G19" s="8">
        <v>69180075</v>
      </c>
      <c r="H19" s="8">
        <v>-14414492</v>
      </c>
      <c r="I19" s="8">
        <v>0</v>
      </c>
      <c r="J19" s="8">
        <v>54765583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54765583</v>
      </c>
      <c r="X19" s="8">
        <v>43898000</v>
      </c>
      <c r="Y19" s="8">
        <v>10867583</v>
      </c>
      <c r="Z19" s="2">
        <v>24.76</v>
      </c>
      <c r="AA19" s="6">
        <v>131694150</v>
      </c>
    </row>
    <row r="20" spans="1:27" ht="12.75">
      <c r="A20" s="27" t="s">
        <v>47</v>
      </c>
      <c r="B20" s="33"/>
      <c r="C20" s="6">
        <v>17312341</v>
      </c>
      <c r="D20" s="6">
        <v>0</v>
      </c>
      <c r="E20" s="7">
        <v>20756940</v>
      </c>
      <c r="F20" s="30">
        <v>20756940</v>
      </c>
      <c r="G20" s="30">
        <v>481800</v>
      </c>
      <c r="H20" s="30">
        <v>1364039</v>
      </c>
      <c r="I20" s="30">
        <v>1130471</v>
      </c>
      <c r="J20" s="30">
        <v>2976310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2976310</v>
      </c>
      <c r="X20" s="30">
        <v>1832250</v>
      </c>
      <c r="Y20" s="30">
        <v>1144060</v>
      </c>
      <c r="Z20" s="31">
        <v>62.44</v>
      </c>
      <c r="AA20" s="32">
        <v>20756940</v>
      </c>
    </row>
    <row r="21" spans="1:27" ht="12.75">
      <c r="A21" s="27" t="s">
        <v>48</v>
      </c>
      <c r="B21" s="33"/>
      <c r="C21" s="6">
        <v>12510783</v>
      </c>
      <c r="D21" s="6">
        <v>0</v>
      </c>
      <c r="E21" s="7">
        <v>1001000</v>
      </c>
      <c r="F21" s="8">
        <v>1001000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250260</v>
      </c>
      <c r="Y21" s="8">
        <v>-250260</v>
      </c>
      <c r="Z21" s="2">
        <v>-100</v>
      </c>
      <c r="AA21" s="6">
        <v>1001000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825632958</v>
      </c>
      <c r="D22" s="37">
        <f>SUM(D5:D21)</f>
        <v>0</v>
      </c>
      <c r="E22" s="38">
        <f t="shared" si="0"/>
        <v>980306390</v>
      </c>
      <c r="F22" s="39">
        <f t="shared" si="0"/>
        <v>980306390</v>
      </c>
      <c r="G22" s="39">
        <f t="shared" si="0"/>
        <v>144934560</v>
      </c>
      <c r="H22" s="39">
        <f t="shared" si="0"/>
        <v>50546307</v>
      </c>
      <c r="I22" s="39">
        <f t="shared" si="0"/>
        <v>56197970</v>
      </c>
      <c r="J22" s="39">
        <f t="shared" si="0"/>
        <v>251678837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251678837</v>
      </c>
      <c r="X22" s="39">
        <f t="shared" si="0"/>
        <v>241276760</v>
      </c>
      <c r="Y22" s="39">
        <f t="shared" si="0"/>
        <v>10402077</v>
      </c>
      <c r="Z22" s="40">
        <f>+IF(X22&lt;&gt;0,+(Y22/X22)*100,0)</f>
        <v>4.311263546476669</v>
      </c>
      <c r="AA22" s="37">
        <f>SUM(AA5:AA21)</f>
        <v>980306390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230398033</v>
      </c>
      <c r="D25" s="6">
        <v>0</v>
      </c>
      <c r="E25" s="7">
        <v>249435520</v>
      </c>
      <c r="F25" s="8">
        <v>249435520</v>
      </c>
      <c r="G25" s="8">
        <v>20328829</v>
      </c>
      <c r="H25" s="8">
        <v>19904267</v>
      </c>
      <c r="I25" s="8">
        <v>20568415</v>
      </c>
      <c r="J25" s="8">
        <v>60801511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60801511</v>
      </c>
      <c r="X25" s="8">
        <v>62358750</v>
      </c>
      <c r="Y25" s="8">
        <v>-1557239</v>
      </c>
      <c r="Z25" s="2">
        <v>-2.5</v>
      </c>
      <c r="AA25" s="6">
        <v>249435520</v>
      </c>
    </row>
    <row r="26" spans="1:27" ht="12.75">
      <c r="A26" s="29" t="s">
        <v>52</v>
      </c>
      <c r="B26" s="28"/>
      <c r="C26" s="6">
        <v>15246934</v>
      </c>
      <c r="D26" s="6">
        <v>0</v>
      </c>
      <c r="E26" s="7">
        <v>16343070</v>
      </c>
      <c r="F26" s="8">
        <v>16343070</v>
      </c>
      <c r="G26" s="8">
        <v>1199783</v>
      </c>
      <c r="H26" s="8">
        <v>1302084</v>
      </c>
      <c r="I26" s="8">
        <v>1246679</v>
      </c>
      <c r="J26" s="8">
        <v>3748546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3748546</v>
      </c>
      <c r="X26" s="8">
        <v>4085760</v>
      </c>
      <c r="Y26" s="8">
        <v>-337214</v>
      </c>
      <c r="Z26" s="2">
        <v>-8.25</v>
      </c>
      <c r="AA26" s="6">
        <v>16343070</v>
      </c>
    </row>
    <row r="27" spans="1:27" ht="12.75">
      <c r="A27" s="29" t="s">
        <v>53</v>
      </c>
      <c r="B27" s="28"/>
      <c r="C27" s="6">
        <v>127716421</v>
      </c>
      <c r="D27" s="6">
        <v>0</v>
      </c>
      <c r="E27" s="7">
        <v>84441070</v>
      </c>
      <c r="F27" s="8">
        <v>84441070</v>
      </c>
      <c r="G27" s="8">
        <v>7036756</v>
      </c>
      <c r="H27" s="8">
        <v>7036756</v>
      </c>
      <c r="I27" s="8">
        <v>7036756</v>
      </c>
      <c r="J27" s="8">
        <v>21110268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21110268</v>
      </c>
      <c r="X27" s="8">
        <v>21110250</v>
      </c>
      <c r="Y27" s="8">
        <v>18</v>
      </c>
      <c r="Z27" s="2">
        <v>0</v>
      </c>
      <c r="AA27" s="6">
        <v>84441070</v>
      </c>
    </row>
    <row r="28" spans="1:27" ht="12.75">
      <c r="A28" s="29" t="s">
        <v>54</v>
      </c>
      <c r="B28" s="28"/>
      <c r="C28" s="6">
        <v>42057105</v>
      </c>
      <c r="D28" s="6">
        <v>0</v>
      </c>
      <c r="E28" s="7">
        <v>73535340</v>
      </c>
      <c r="F28" s="8">
        <v>73535340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18384000</v>
      </c>
      <c r="Y28" s="8">
        <v>-18384000</v>
      </c>
      <c r="Z28" s="2">
        <v>-100</v>
      </c>
      <c r="AA28" s="6">
        <v>73535340</v>
      </c>
    </row>
    <row r="29" spans="1:27" ht="12.75">
      <c r="A29" s="29" t="s">
        <v>55</v>
      </c>
      <c r="B29" s="28"/>
      <c r="C29" s="6">
        <v>991346</v>
      </c>
      <c r="D29" s="6">
        <v>0</v>
      </c>
      <c r="E29" s="7">
        <v>2241000</v>
      </c>
      <c r="F29" s="8">
        <v>2241000</v>
      </c>
      <c r="G29" s="8">
        <v>43096</v>
      </c>
      <c r="H29" s="8">
        <v>137967</v>
      </c>
      <c r="I29" s="8">
        <v>5118</v>
      </c>
      <c r="J29" s="8">
        <v>186181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186181</v>
      </c>
      <c r="X29" s="8">
        <v>561000</v>
      </c>
      <c r="Y29" s="8">
        <v>-374819</v>
      </c>
      <c r="Z29" s="2">
        <v>-66.81</v>
      </c>
      <c r="AA29" s="6">
        <v>2241000</v>
      </c>
    </row>
    <row r="30" spans="1:27" ht="12.75">
      <c r="A30" s="29" t="s">
        <v>56</v>
      </c>
      <c r="B30" s="28"/>
      <c r="C30" s="6">
        <v>317736666</v>
      </c>
      <c r="D30" s="6">
        <v>0</v>
      </c>
      <c r="E30" s="7">
        <v>371654250</v>
      </c>
      <c r="F30" s="8">
        <v>371654250</v>
      </c>
      <c r="G30" s="8">
        <v>0</v>
      </c>
      <c r="H30" s="8">
        <v>36141364</v>
      </c>
      <c r="I30" s="8">
        <v>54532096</v>
      </c>
      <c r="J30" s="8">
        <v>90673460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90673460</v>
      </c>
      <c r="X30" s="8">
        <v>92913480</v>
      </c>
      <c r="Y30" s="8">
        <v>-2240020</v>
      </c>
      <c r="Z30" s="2">
        <v>-2.41</v>
      </c>
      <c r="AA30" s="6">
        <v>371654250</v>
      </c>
    </row>
    <row r="31" spans="1:27" ht="12.75">
      <c r="A31" s="29" t="s">
        <v>57</v>
      </c>
      <c r="B31" s="28"/>
      <c r="C31" s="6">
        <v>18941730</v>
      </c>
      <c r="D31" s="6">
        <v>0</v>
      </c>
      <c r="E31" s="7">
        <v>38199230</v>
      </c>
      <c r="F31" s="8">
        <v>38199230</v>
      </c>
      <c r="G31" s="8">
        <v>72533</v>
      </c>
      <c r="H31" s="8">
        <v>699123</v>
      </c>
      <c r="I31" s="8">
        <v>390959</v>
      </c>
      <c r="J31" s="8">
        <v>1162615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1162615</v>
      </c>
      <c r="X31" s="8">
        <v>9549750</v>
      </c>
      <c r="Y31" s="8">
        <v>-8387135</v>
      </c>
      <c r="Z31" s="2">
        <v>-87.83</v>
      </c>
      <c r="AA31" s="6">
        <v>38199230</v>
      </c>
    </row>
    <row r="32" spans="1:27" ht="12.75">
      <c r="A32" s="29" t="s">
        <v>58</v>
      </c>
      <c r="B32" s="28"/>
      <c r="C32" s="6">
        <v>30976177</v>
      </c>
      <c r="D32" s="6">
        <v>0</v>
      </c>
      <c r="E32" s="7">
        <v>36532200</v>
      </c>
      <c r="F32" s="8">
        <v>36532200</v>
      </c>
      <c r="G32" s="8">
        <v>493560</v>
      </c>
      <c r="H32" s="8">
        <v>1523090</v>
      </c>
      <c r="I32" s="8">
        <v>3381784</v>
      </c>
      <c r="J32" s="8">
        <v>5398434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5398434</v>
      </c>
      <c r="X32" s="8">
        <v>9132990</v>
      </c>
      <c r="Y32" s="8">
        <v>-3734556</v>
      </c>
      <c r="Z32" s="2">
        <v>-40.89</v>
      </c>
      <c r="AA32" s="6">
        <v>36532200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13999</v>
      </c>
      <c r="H33" s="8">
        <v>14360</v>
      </c>
      <c r="I33" s="8">
        <v>14400</v>
      </c>
      <c r="J33" s="8">
        <v>42759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42759</v>
      </c>
      <c r="X33" s="8"/>
      <c r="Y33" s="8">
        <v>42759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95048157</v>
      </c>
      <c r="D34" s="6">
        <v>0</v>
      </c>
      <c r="E34" s="7">
        <v>126454810</v>
      </c>
      <c r="F34" s="8">
        <v>126454810</v>
      </c>
      <c r="G34" s="8">
        <v>1110449</v>
      </c>
      <c r="H34" s="8">
        <v>4759141</v>
      </c>
      <c r="I34" s="8">
        <v>3845239</v>
      </c>
      <c r="J34" s="8">
        <v>9714829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9714829</v>
      </c>
      <c r="X34" s="8">
        <v>31614000</v>
      </c>
      <c r="Y34" s="8">
        <v>-21899171</v>
      </c>
      <c r="Z34" s="2">
        <v>-69.27</v>
      </c>
      <c r="AA34" s="6">
        <v>126454810</v>
      </c>
    </row>
    <row r="35" spans="1:27" ht="12.75">
      <c r="A35" s="27" t="s">
        <v>61</v>
      </c>
      <c r="B35" s="33"/>
      <c r="C35" s="6">
        <v>275732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879388301</v>
      </c>
      <c r="D36" s="37">
        <f>SUM(D25:D35)</f>
        <v>0</v>
      </c>
      <c r="E36" s="38">
        <f t="shared" si="1"/>
        <v>998836490</v>
      </c>
      <c r="F36" s="39">
        <f t="shared" si="1"/>
        <v>998836490</v>
      </c>
      <c r="G36" s="39">
        <f t="shared" si="1"/>
        <v>30299005</v>
      </c>
      <c r="H36" s="39">
        <f t="shared" si="1"/>
        <v>71518152</v>
      </c>
      <c r="I36" s="39">
        <f t="shared" si="1"/>
        <v>91021446</v>
      </c>
      <c r="J36" s="39">
        <f t="shared" si="1"/>
        <v>192838603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192838603</v>
      </c>
      <c r="X36" s="39">
        <f t="shared" si="1"/>
        <v>249709980</v>
      </c>
      <c r="Y36" s="39">
        <f t="shared" si="1"/>
        <v>-56871377</v>
      </c>
      <c r="Z36" s="40">
        <f>+IF(X36&lt;&gt;0,+(Y36/X36)*100,0)</f>
        <v>-22.774971589041016</v>
      </c>
      <c r="AA36" s="37">
        <f>SUM(AA25:AA35)</f>
        <v>998836490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-53755343</v>
      </c>
      <c r="D38" s="50">
        <f>+D22-D36</f>
        <v>0</v>
      </c>
      <c r="E38" s="51">
        <f t="shared" si="2"/>
        <v>-18530100</v>
      </c>
      <c r="F38" s="52">
        <f t="shared" si="2"/>
        <v>-18530100</v>
      </c>
      <c r="G38" s="52">
        <f t="shared" si="2"/>
        <v>114635555</v>
      </c>
      <c r="H38" s="52">
        <f t="shared" si="2"/>
        <v>-20971845</v>
      </c>
      <c r="I38" s="52">
        <f t="shared" si="2"/>
        <v>-34823476</v>
      </c>
      <c r="J38" s="52">
        <f t="shared" si="2"/>
        <v>58840234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58840234</v>
      </c>
      <c r="X38" s="52">
        <f>IF(F22=F36,0,X22-X36)</f>
        <v>-8433220</v>
      </c>
      <c r="Y38" s="52">
        <f t="shared" si="2"/>
        <v>67273454</v>
      </c>
      <c r="Z38" s="53">
        <f>+IF(X38&lt;&gt;0,+(Y38/X38)*100,0)</f>
        <v>-797.7196610547336</v>
      </c>
      <c r="AA38" s="50">
        <f>+AA22-AA36</f>
        <v>-18530100</v>
      </c>
    </row>
    <row r="39" spans="1:27" ht="12.75">
      <c r="A39" s="27" t="s">
        <v>64</v>
      </c>
      <c r="B39" s="33"/>
      <c r="C39" s="6">
        <v>93949464</v>
      </c>
      <c r="D39" s="6">
        <v>0</v>
      </c>
      <c r="E39" s="7">
        <v>67091850</v>
      </c>
      <c r="F39" s="8">
        <v>67091850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16773000</v>
      </c>
      <c r="Y39" s="8">
        <v>-16773000</v>
      </c>
      <c r="Z39" s="2">
        <v>-100</v>
      </c>
      <c r="AA39" s="6">
        <v>67091850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40194121</v>
      </c>
      <c r="D42" s="59">
        <f>SUM(D38:D41)</f>
        <v>0</v>
      </c>
      <c r="E42" s="60">
        <f t="shared" si="3"/>
        <v>48561750</v>
      </c>
      <c r="F42" s="61">
        <f t="shared" si="3"/>
        <v>48561750</v>
      </c>
      <c r="G42" s="61">
        <f t="shared" si="3"/>
        <v>114635555</v>
      </c>
      <c r="H42" s="61">
        <f t="shared" si="3"/>
        <v>-20971845</v>
      </c>
      <c r="I42" s="61">
        <f t="shared" si="3"/>
        <v>-34823476</v>
      </c>
      <c r="J42" s="61">
        <f t="shared" si="3"/>
        <v>58840234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58840234</v>
      </c>
      <c r="X42" s="61">
        <f t="shared" si="3"/>
        <v>8339780</v>
      </c>
      <c r="Y42" s="61">
        <f t="shared" si="3"/>
        <v>50500454</v>
      </c>
      <c r="Z42" s="62">
        <f>+IF(X42&lt;&gt;0,+(Y42/X42)*100,0)</f>
        <v>605.5370045732622</v>
      </c>
      <c r="AA42" s="59">
        <f>SUM(AA38:AA41)</f>
        <v>48561750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40194121</v>
      </c>
      <c r="D44" s="67">
        <f>+D42-D43</f>
        <v>0</v>
      </c>
      <c r="E44" s="68">
        <f t="shared" si="4"/>
        <v>48561750</v>
      </c>
      <c r="F44" s="69">
        <f t="shared" si="4"/>
        <v>48561750</v>
      </c>
      <c r="G44" s="69">
        <f t="shared" si="4"/>
        <v>114635555</v>
      </c>
      <c r="H44" s="69">
        <f t="shared" si="4"/>
        <v>-20971845</v>
      </c>
      <c r="I44" s="69">
        <f t="shared" si="4"/>
        <v>-34823476</v>
      </c>
      <c r="J44" s="69">
        <f t="shared" si="4"/>
        <v>58840234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58840234</v>
      </c>
      <c r="X44" s="69">
        <f t="shared" si="4"/>
        <v>8339780</v>
      </c>
      <c r="Y44" s="69">
        <f t="shared" si="4"/>
        <v>50500454</v>
      </c>
      <c r="Z44" s="70">
        <f>+IF(X44&lt;&gt;0,+(Y44/X44)*100,0)</f>
        <v>605.5370045732622</v>
      </c>
      <c r="AA44" s="67">
        <f>+AA42-AA43</f>
        <v>48561750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40194121</v>
      </c>
      <c r="D46" s="59">
        <f>SUM(D44:D45)</f>
        <v>0</v>
      </c>
      <c r="E46" s="60">
        <f t="shared" si="5"/>
        <v>48561750</v>
      </c>
      <c r="F46" s="61">
        <f t="shared" si="5"/>
        <v>48561750</v>
      </c>
      <c r="G46" s="61">
        <f t="shared" si="5"/>
        <v>114635555</v>
      </c>
      <c r="H46" s="61">
        <f t="shared" si="5"/>
        <v>-20971845</v>
      </c>
      <c r="I46" s="61">
        <f t="shared" si="5"/>
        <v>-34823476</v>
      </c>
      <c r="J46" s="61">
        <f t="shared" si="5"/>
        <v>58840234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58840234</v>
      </c>
      <c r="X46" s="61">
        <f t="shared" si="5"/>
        <v>8339780</v>
      </c>
      <c r="Y46" s="61">
        <f t="shared" si="5"/>
        <v>50500454</v>
      </c>
      <c r="Z46" s="62">
        <f>+IF(X46&lt;&gt;0,+(Y46/X46)*100,0)</f>
        <v>605.5370045732622</v>
      </c>
      <c r="AA46" s="59">
        <f>SUM(AA44:AA45)</f>
        <v>48561750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40194121</v>
      </c>
      <c r="D48" s="75">
        <f>SUM(D46:D47)</f>
        <v>0</v>
      </c>
      <c r="E48" s="76">
        <f t="shared" si="6"/>
        <v>48561750</v>
      </c>
      <c r="F48" s="77">
        <f t="shared" si="6"/>
        <v>48561750</v>
      </c>
      <c r="G48" s="77">
        <f t="shared" si="6"/>
        <v>114635555</v>
      </c>
      <c r="H48" s="78">
        <f t="shared" si="6"/>
        <v>-20971845</v>
      </c>
      <c r="I48" s="78">
        <f t="shared" si="6"/>
        <v>-34823476</v>
      </c>
      <c r="J48" s="78">
        <f t="shared" si="6"/>
        <v>58840234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58840234</v>
      </c>
      <c r="X48" s="78">
        <f t="shared" si="6"/>
        <v>8339780</v>
      </c>
      <c r="Y48" s="78">
        <f t="shared" si="6"/>
        <v>50500454</v>
      </c>
      <c r="Z48" s="79">
        <f>+IF(X48&lt;&gt;0,+(Y48/X48)*100,0)</f>
        <v>605.5370045732622</v>
      </c>
      <c r="AA48" s="80">
        <f>SUM(AA46:AA47)</f>
        <v>48561750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97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27148891</v>
      </c>
      <c r="F5" s="8">
        <v>27148891</v>
      </c>
      <c r="G5" s="8">
        <v>2049543</v>
      </c>
      <c r="H5" s="8">
        <v>2364536</v>
      </c>
      <c r="I5" s="8">
        <v>2635475</v>
      </c>
      <c r="J5" s="8">
        <v>7049554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7049554</v>
      </c>
      <c r="X5" s="8">
        <v>7049554</v>
      </c>
      <c r="Y5" s="8">
        <v>0</v>
      </c>
      <c r="Z5" s="2">
        <v>0</v>
      </c>
      <c r="AA5" s="6">
        <v>27148891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23098760</v>
      </c>
      <c r="F8" s="8">
        <v>23098760</v>
      </c>
      <c r="G8" s="8">
        <v>866203</v>
      </c>
      <c r="H8" s="8">
        <v>866203</v>
      </c>
      <c r="I8" s="8">
        <v>866203</v>
      </c>
      <c r="J8" s="8">
        <v>2598609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2598609</v>
      </c>
      <c r="X8" s="8">
        <v>5371445</v>
      </c>
      <c r="Y8" s="8">
        <v>-2772836</v>
      </c>
      <c r="Z8" s="2">
        <v>-51.62</v>
      </c>
      <c r="AA8" s="6">
        <v>23098760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17776153</v>
      </c>
      <c r="F9" s="8">
        <v>17776153</v>
      </c>
      <c r="G9" s="8">
        <v>666605</v>
      </c>
      <c r="H9" s="8">
        <v>666605</v>
      </c>
      <c r="I9" s="8">
        <v>666605</v>
      </c>
      <c r="J9" s="8">
        <v>1999815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1999815</v>
      </c>
      <c r="X9" s="8">
        <v>4434028</v>
      </c>
      <c r="Y9" s="8">
        <v>-2434213</v>
      </c>
      <c r="Z9" s="2">
        <v>-54.9</v>
      </c>
      <c r="AA9" s="6">
        <v>17776153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12906827</v>
      </c>
      <c r="F10" s="30">
        <v>12906827</v>
      </c>
      <c r="G10" s="30">
        <v>484006</v>
      </c>
      <c r="H10" s="30">
        <v>484006</v>
      </c>
      <c r="I10" s="30">
        <v>484006</v>
      </c>
      <c r="J10" s="30">
        <v>1452018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1452018</v>
      </c>
      <c r="X10" s="30">
        <v>2658764</v>
      </c>
      <c r="Y10" s="30">
        <v>-1206746</v>
      </c>
      <c r="Z10" s="31">
        <v>-45.39</v>
      </c>
      <c r="AA10" s="32">
        <v>12906827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291440</v>
      </c>
      <c r="F12" s="8">
        <v>291440</v>
      </c>
      <c r="G12" s="8">
        <v>1584</v>
      </c>
      <c r="H12" s="8">
        <v>5434</v>
      </c>
      <c r="I12" s="8">
        <v>3454</v>
      </c>
      <c r="J12" s="8">
        <v>10472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10472</v>
      </c>
      <c r="X12" s="8">
        <v>10472</v>
      </c>
      <c r="Y12" s="8">
        <v>0</v>
      </c>
      <c r="Z12" s="2">
        <v>0</v>
      </c>
      <c r="AA12" s="6">
        <v>291440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613295</v>
      </c>
      <c r="F13" s="8">
        <v>613295</v>
      </c>
      <c r="G13" s="8">
        <v>48250</v>
      </c>
      <c r="H13" s="8">
        <v>48250</v>
      </c>
      <c r="I13" s="8">
        <v>48250</v>
      </c>
      <c r="J13" s="8">
        <v>144750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144750</v>
      </c>
      <c r="X13" s="8">
        <v>144750</v>
      </c>
      <c r="Y13" s="8">
        <v>0</v>
      </c>
      <c r="Z13" s="2">
        <v>0</v>
      </c>
      <c r="AA13" s="6">
        <v>613295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25861206</v>
      </c>
      <c r="F14" s="8">
        <v>25861206</v>
      </c>
      <c r="G14" s="8">
        <v>1978695</v>
      </c>
      <c r="H14" s="8">
        <v>1869785</v>
      </c>
      <c r="I14" s="8">
        <v>1968594</v>
      </c>
      <c r="J14" s="8">
        <v>5817074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5817074</v>
      </c>
      <c r="X14" s="8">
        <v>5817074</v>
      </c>
      <c r="Y14" s="8">
        <v>0</v>
      </c>
      <c r="Z14" s="2">
        <v>0</v>
      </c>
      <c r="AA14" s="6">
        <v>25861206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3342298</v>
      </c>
      <c r="F15" s="8">
        <v>3342298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3342298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750000</v>
      </c>
      <c r="F16" s="8">
        <v>750000</v>
      </c>
      <c r="G16" s="8">
        <v>62500</v>
      </c>
      <c r="H16" s="8">
        <v>62500</v>
      </c>
      <c r="I16" s="8">
        <v>62500</v>
      </c>
      <c r="J16" s="8">
        <v>187500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187500</v>
      </c>
      <c r="X16" s="8">
        <v>492715</v>
      </c>
      <c r="Y16" s="8">
        <v>-305215</v>
      </c>
      <c r="Z16" s="2">
        <v>-61.95</v>
      </c>
      <c r="AA16" s="6">
        <v>750000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81524000</v>
      </c>
      <c r="F19" s="8">
        <v>81524000</v>
      </c>
      <c r="G19" s="8">
        <v>32978697</v>
      </c>
      <c r="H19" s="8">
        <v>1875000</v>
      </c>
      <c r="I19" s="8">
        <v>0</v>
      </c>
      <c r="J19" s="8">
        <v>34853697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34853697</v>
      </c>
      <c r="X19" s="8">
        <v>35783697</v>
      </c>
      <c r="Y19" s="8">
        <v>-930000</v>
      </c>
      <c r="Z19" s="2">
        <v>-2.6</v>
      </c>
      <c r="AA19" s="6">
        <v>81524000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2480126</v>
      </c>
      <c r="F20" s="30">
        <v>2480126</v>
      </c>
      <c r="G20" s="30">
        <v>176758</v>
      </c>
      <c r="H20" s="30">
        <v>176758</v>
      </c>
      <c r="I20" s="30">
        <v>493059</v>
      </c>
      <c r="J20" s="30">
        <v>846575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846575</v>
      </c>
      <c r="X20" s="30">
        <v>1390048</v>
      </c>
      <c r="Y20" s="30">
        <v>-543473</v>
      </c>
      <c r="Z20" s="31">
        <v>-39.1</v>
      </c>
      <c r="AA20" s="32">
        <v>2480126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195792996</v>
      </c>
      <c r="F22" s="39">
        <f t="shared" si="0"/>
        <v>195792996</v>
      </c>
      <c r="G22" s="39">
        <f t="shared" si="0"/>
        <v>39312841</v>
      </c>
      <c r="H22" s="39">
        <f t="shared" si="0"/>
        <v>8419077</v>
      </c>
      <c r="I22" s="39">
        <f t="shared" si="0"/>
        <v>7228146</v>
      </c>
      <c r="J22" s="39">
        <f t="shared" si="0"/>
        <v>54960064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54960064</v>
      </c>
      <c r="X22" s="39">
        <f t="shared" si="0"/>
        <v>63152547</v>
      </c>
      <c r="Y22" s="39">
        <f t="shared" si="0"/>
        <v>-8192483</v>
      </c>
      <c r="Z22" s="40">
        <f>+IF(X22&lt;&gt;0,+(Y22/X22)*100,0)</f>
        <v>-12.972529833198967</v>
      </c>
      <c r="AA22" s="37">
        <f>SUM(AA5:AA21)</f>
        <v>195792996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87529879</v>
      </c>
      <c r="F25" s="8">
        <v>87529879</v>
      </c>
      <c r="G25" s="8">
        <v>6449707</v>
      </c>
      <c r="H25" s="8">
        <v>6449707</v>
      </c>
      <c r="I25" s="8">
        <v>6449707</v>
      </c>
      <c r="J25" s="8">
        <v>19349121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19349121</v>
      </c>
      <c r="X25" s="8">
        <v>19349121</v>
      </c>
      <c r="Y25" s="8">
        <v>0</v>
      </c>
      <c r="Z25" s="2">
        <v>0</v>
      </c>
      <c r="AA25" s="6">
        <v>87529879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5926016</v>
      </c>
      <c r="F26" s="8">
        <v>5926016</v>
      </c>
      <c r="G26" s="8">
        <v>428574</v>
      </c>
      <c r="H26" s="8">
        <v>428574</v>
      </c>
      <c r="I26" s="8">
        <v>428574</v>
      </c>
      <c r="J26" s="8">
        <v>1285722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1285722</v>
      </c>
      <c r="X26" s="8">
        <v>1285722</v>
      </c>
      <c r="Y26" s="8">
        <v>0</v>
      </c>
      <c r="Z26" s="2">
        <v>0</v>
      </c>
      <c r="AA26" s="6">
        <v>5926016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1900000</v>
      </c>
      <c r="F27" s="8">
        <v>1900000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1900000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1500000</v>
      </c>
      <c r="F28" s="8">
        <v>1500000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1500000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3211126</v>
      </c>
      <c r="F29" s="8">
        <v>3211126</v>
      </c>
      <c r="G29" s="8">
        <v>95000</v>
      </c>
      <c r="H29" s="8">
        <v>95000</v>
      </c>
      <c r="I29" s="8">
        <v>95000</v>
      </c>
      <c r="J29" s="8">
        <v>285000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285000</v>
      </c>
      <c r="X29" s="8">
        <v>285000</v>
      </c>
      <c r="Y29" s="8">
        <v>0</v>
      </c>
      <c r="Z29" s="2">
        <v>0</v>
      </c>
      <c r="AA29" s="6">
        <v>3211126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6000000</v>
      </c>
      <c r="F30" s="8">
        <v>6000000</v>
      </c>
      <c r="G30" s="8">
        <v>1800000</v>
      </c>
      <c r="H30" s="8">
        <v>0</v>
      </c>
      <c r="I30" s="8">
        <v>0</v>
      </c>
      <c r="J30" s="8">
        <v>1800000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1800000</v>
      </c>
      <c r="X30" s="8">
        <v>1800000</v>
      </c>
      <c r="Y30" s="8">
        <v>0</v>
      </c>
      <c r="Z30" s="2">
        <v>0</v>
      </c>
      <c r="AA30" s="6">
        <v>6000000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5252545</v>
      </c>
      <c r="F33" s="8">
        <v>5252545</v>
      </c>
      <c r="G33" s="8">
        <v>437712</v>
      </c>
      <c r="H33" s="8">
        <v>437712</v>
      </c>
      <c r="I33" s="8">
        <v>437712</v>
      </c>
      <c r="J33" s="8">
        <v>1313136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1313136</v>
      </c>
      <c r="X33" s="8">
        <v>1313136</v>
      </c>
      <c r="Y33" s="8">
        <v>0</v>
      </c>
      <c r="Z33" s="2">
        <v>0</v>
      </c>
      <c r="AA33" s="6">
        <v>5252545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74939664</v>
      </c>
      <c r="F34" s="8">
        <v>74939664</v>
      </c>
      <c r="G34" s="8">
        <v>9898888</v>
      </c>
      <c r="H34" s="8">
        <v>1504950</v>
      </c>
      <c r="I34" s="8">
        <v>2049392</v>
      </c>
      <c r="J34" s="8">
        <v>13453230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13453230</v>
      </c>
      <c r="X34" s="8">
        <v>13453230</v>
      </c>
      <c r="Y34" s="8">
        <v>0</v>
      </c>
      <c r="Z34" s="2">
        <v>0</v>
      </c>
      <c r="AA34" s="6">
        <v>74939664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186259230</v>
      </c>
      <c r="F36" s="39">
        <f t="shared" si="1"/>
        <v>186259230</v>
      </c>
      <c r="G36" s="39">
        <f t="shared" si="1"/>
        <v>19109881</v>
      </c>
      <c r="H36" s="39">
        <f t="shared" si="1"/>
        <v>8915943</v>
      </c>
      <c r="I36" s="39">
        <f t="shared" si="1"/>
        <v>9460385</v>
      </c>
      <c r="J36" s="39">
        <f t="shared" si="1"/>
        <v>37486209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37486209</v>
      </c>
      <c r="X36" s="39">
        <f t="shared" si="1"/>
        <v>37486209</v>
      </c>
      <c r="Y36" s="39">
        <f t="shared" si="1"/>
        <v>0</v>
      </c>
      <c r="Z36" s="40">
        <f>+IF(X36&lt;&gt;0,+(Y36/X36)*100,0)</f>
        <v>0</v>
      </c>
      <c r="AA36" s="37">
        <f>SUM(AA25:AA35)</f>
        <v>186259230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9533766</v>
      </c>
      <c r="F38" s="52">
        <f t="shared" si="2"/>
        <v>9533766</v>
      </c>
      <c r="G38" s="52">
        <f t="shared" si="2"/>
        <v>20202960</v>
      </c>
      <c r="H38" s="52">
        <f t="shared" si="2"/>
        <v>-496866</v>
      </c>
      <c r="I38" s="52">
        <f t="shared" si="2"/>
        <v>-2232239</v>
      </c>
      <c r="J38" s="52">
        <f t="shared" si="2"/>
        <v>17473855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17473855</v>
      </c>
      <c r="X38" s="52">
        <f>IF(F22=F36,0,X22-X36)</f>
        <v>25666338</v>
      </c>
      <c r="Y38" s="52">
        <f t="shared" si="2"/>
        <v>-8192483</v>
      </c>
      <c r="Z38" s="53">
        <f>+IF(X38&lt;&gt;0,+(Y38/X38)*100,0)</f>
        <v>-31.919173666301752</v>
      </c>
      <c r="AA38" s="50">
        <f>+AA22-AA36</f>
        <v>9533766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32422000</v>
      </c>
      <c r="F39" s="8">
        <v>32422000</v>
      </c>
      <c r="G39" s="8">
        <v>0</v>
      </c>
      <c r="H39" s="8">
        <v>10231312</v>
      </c>
      <c r="I39" s="8">
        <v>333333</v>
      </c>
      <c r="J39" s="8">
        <v>10564645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10564645</v>
      </c>
      <c r="X39" s="8">
        <v>10897978</v>
      </c>
      <c r="Y39" s="8">
        <v>-333333</v>
      </c>
      <c r="Z39" s="2">
        <v>-3.06</v>
      </c>
      <c r="AA39" s="6">
        <v>32422000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41955766</v>
      </c>
      <c r="F42" s="61">
        <f t="shared" si="3"/>
        <v>41955766</v>
      </c>
      <c r="G42" s="61">
        <f t="shared" si="3"/>
        <v>20202960</v>
      </c>
      <c r="H42" s="61">
        <f t="shared" si="3"/>
        <v>9734446</v>
      </c>
      <c r="I42" s="61">
        <f t="shared" si="3"/>
        <v>-1898906</v>
      </c>
      <c r="J42" s="61">
        <f t="shared" si="3"/>
        <v>28038500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28038500</v>
      </c>
      <c r="X42" s="61">
        <f t="shared" si="3"/>
        <v>36564316</v>
      </c>
      <c r="Y42" s="61">
        <f t="shared" si="3"/>
        <v>-8525816</v>
      </c>
      <c r="Z42" s="62">
        <f>+IF(X42&lt;&gt;0,+(Y42/X42)*100,0)</f>
        <v>-23.317312978041212</v>
      </c>
      <c r="AA42" s="59">
        <f>SUM(AA38:AA41)</f>
        <v>41955766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41955766</v>
      </c>
      <c r="F44" s="69">
        <f t="shared" si="4"/>
        <v>41955766</v>
      </c>
      <c r="G44" s="69">
        <f t="shared" si="4"/>
        <v>20202960</v>
      </c>
      <c r="H44" s="69">
        <f t="shared" si="4"/>
        <v>9734446</v>
      </c>
      <c r="I44" s="69">
        <f t="shared" si="4"/>
        <v>-1898906</v>
      </c>
      <c r="J44" s="69">
        <f t="shared" si="4"/>
        <v>28038500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28038500</v>
      </c>
      <c r="X44" s="69">
        <f t="shared" si="4"/>
        <v>36564316</v>
      </c>
      <c r="Y44" s="69">
        <f t="shared" si="4"/>
        <v>-8525816</v>
      </c>
      <c r="Z44" s="70">
        <f>+IF(X44&lt;&gt;0,+(Y44/X44)*100,0)</f>
        <v>-23.317312978041212</v>
      </c>
      <c r="AA44" s="67">
        <f>+AA42-AA43</f>
        <v>41955766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41955766</v>
      </c>
      <c r="F46" s="61">
        <f t="shared" si="5"/>
        <v>41955766</v>
      </c>
      <c r="G46" s="61">
        <f t="shared" si="5"/>
        <v>20202960</v>
      </c>
      <c r="H46" s="61">
        <f t="shared" si="5"/>
        <v>9734446</v>
      </c>
      <c r="I46" s="61">
        <f t="shared" si="5"/>
        <v>-1898906</v>
      </c>
      <c r="J46" s="61">
        <f t="shared" si="5"/>
        <v>28038500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28038500</v>
      </c>
      <c r="X46" s="61">
        <f t="shared" si="5"/>
        <v>36564316</v>
      </c>
      <c r="Y46" s="61">
        <f t="shared" si="5"/>
        <v>-8525816</v>
      </c>
      <c r="Z46" s="62">
        <f>+IF(X46&lt;&gt;0,+(Y46/X46)*100,0)</f>
        <v>-23.317312978041212</v>
      </c>
      <c r="AA46" s="59">
        <f>SUM(AA44:AA45)</f>
        <v>41955766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41955766</v>
      </c>
      <c r="F48" s="77">
        <f t="shared" si="6"/>
        <v>41955766</v>
      </c>
      <c r="G48" s="77">
        <f t="shared" si="6"/>
        <v>20202960</v>
      </c>
      <c r="H48" s="78">
        <f t="shared" si="6"/>
        <v>9734446</v>
      </c>
      <c r="I48" s="78">
        <f t="shared" si="6"/>
        <v>-1898906</v>
      </c>
      <c r="J48" s="78">
        <f t="shared" si="6"/>
        <v>28038500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28038500</v>
      </c>
      <c r="X48" s="78">
        <f t="shared" si="6"/>
        <v>36564316</v>
      </c>
      <c r="Y48" s="78">
        <f t="shared" si="6"/>
        <v>-8525816</v>
      </c>
      <c r="Z48" s="79">
        <f>+IF(X48&lt;&gt;0,+(Y48/X48)*100,0)</f>
        <v>-23.317312978041212</v>
      </c>
      <c r="AA48" s="80">
        <f>SUM(AA46:AA47)</f>
        <v>41955766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97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3700000</v>
      </c>
      <c r="F13" s="8">
        <v>3700000</v>
      </c>
      <c r="G13" s="8">
        <v>257116</v>
      </c>
      <c r="H13" s="8">
        <v>201099</v>
      </c>
      <c r="I13" s="8">
        <v>138361</v>
      </c>
      <c r="J13" s="8">
        <v>596576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596576</v>
      </c>
      <c r="X13" s="8">
        <v>924999</v>
      </c>
      <c r="Y13" s="8">
        <v>-328423</v>
      </c>
      <c r="Z13" s="2">
        <v>-35.51</v>
      </c>
      <c r="AA13" s="6">
        <v>3700000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145547000</v>
      </c>
      <c r="F19" s="8">
        <v>145547000</v>
      </c>
      <c r="G19" s="8">
        <v>59240000</v>
      </c>
      <c r="H19" s="8">
        <v>1250000</v>
      </c>
      <c r="I19" s="8">
        <v>1119000</v>
      </c>
      <c r="J19" s="8">
        <v>61609000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61609000</v>
      </c>
      <c r="X19" s="8">
        <v>38724501</v>
      </c>
      <c r="Y19" s="8">
        <v>22884499</v>
      </c>
      <c r="Z19" s="2">
        <v>59.1</v>
      </c>
      <c r="AA19" s="6">
        <v>145547000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300000</v>
      </c>
      <c r="F20" s="30">
        <v>300000</v>
      </c>
      <c r="G20" s="30">
        <v>62529</v>
      </c>
      <c r="H20" s="30">
        <v>98450</v>
      </c>
      <c r="I20" s="30">
        <v>61717</v>
      </c>
      <c r="J20" s="30">
        <v>222696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222696</v>
      </c>
      <c r="X20" s="30">
        <v>75000</v>
      </c>
      <c r="Y20" s="30">
        <v>147696</v>
      </c>
      <c r="Z20" s="31">
        <v>196.93</v>
      </c>
      <c r="AA20" s="32">
        <v>300000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149547000</v>
      </c>
      <c r="F22" s="39">
        <f t="shared" si="0"/>
        <v>149547000</v>
      </c>
      <c r="G22" s="39">
        <f t="shared" si="0"/>
        <v>59559645</v>
      </c>
      <c r="H22" s="39">
        <f t="shared" si="0"/>
        <v>1549549</v>
      </c>
      <c r="I22" s="39">
        <f t="shared" si="0"/>
        <v>1319078</v>
      </c>
      <c r="J22" s="39">
        <f t="shared" si="0"/>
        <v>62428272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62428272</v>
      </c>
      <c r="X22" s="39">
        <f t="shared" si="0"/>
        <v>39724500</v>
      </c>
      <c r="Y22" s="39">
        <f t="shared" si="0"/>
        <v>22703772</v>
      </c>
      <c r="Z22" s="40">
        <f>+IF(X22&lt;&gt;0,+(Y22/X22)*100,0)</f>
        <v>57.15307178189782</v>
      </c>
      <c r="AA22" s="37">
        <f>SUM(AA5:AA21)</f>
        <v>149547000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89066000</v>
      </c>
      <c r="F25" s="8">
        <v>89066000</v>
      </c>
      <c r="G25" s="8">
        <v>7419552</v>
      </c>
      <c r="H25" s="8">
        <v>6807097</v>
      </c>
      <c r="I25" s="8">
        <v>6861798</v>
      </c>
      <c r="J25" s="8">
        <v>21088447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21088447</v>
      </c>
      <c r="X25" s="8">
        <v>22266000</v>
      </c>
      <c r="Y25" s="8">
        <v>-1177553</v>
      </c>
      <c r="Z25" s="2">
        <v>-5.29</v>
      </c>
      <c r="AA25" s="6">
        <v>89066000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7541000</v>
      </c>
      <c r="F26" s="8">
        <v>7541000</v>
      </c>
      <c r="G26" s="8">
        <v>542940</v>
      </c>
      <c r="H26" s="8">
        <v>160651</v>
      </c>
      <c r="I26" s="8">
        <v>371600</v>
      </c>
      <c r="J26" s="8">
        <v>1075191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1075191</v>
      </c>
      <c r="X26" s="8">
        <v>1885251</v>
      </c>
      <c r="Y26" s="8">
        <v>-810060</v>
      </c>
      <c r="Z26" s="2">
        <v>-42.97</v>
      </c>
      <c r="AA26" s="6">
        <v>7541000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5500000</v>
      </c>
      <c r="F28" s="8">
        <v>5500000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1374999</v>
      </c>
      <c r="Y28" s="8">
        <v>-1374999</v>
      </c>
      <c r="Z28" s="2">
        <v>-100</v>
      </c>
      <c r="AA28" s="6">
        <v>5500000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1996000</v>
      </c>
      <c r="F31" s="8">
        <v>1996000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498900</v>
      </c>
      <c r="Y31" s="8">
        <v>-498900</v>
      </c>
      <c r="Z31" s="2">
        <v>-100</v>
      </c>
      <c r="AA31" s="6">
        <v>1996000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5150000</v>
      </c>
      <c r="F32" s="8">
        <v>5150000</v>
      </c>
      <c r="G32" s="8">
        <v>1557983</v>
      </c>
      <c r="H32" s="8">
        <v>94340</v>
      </c>
      <c r="I32" s="8">
        <v>496089</v>
      </c>
      <c r="J32" s="8">
        <v>2148412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2148412</v>
      </c>
      <c r="X32" s="8">
        <v>1287501</v>
      </c>
      <c r="Y32" s="8">
        <v>860911</v>
      </c>
      <c r="Z32" s="2">
        <v>66.87</v>
      </c>
      <c r="AA32" s="6">
        <v>5150000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2119000</v>
      </c>
      <c r="F33" s="8">
        <v>2119000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529749</v>
      </c>
      <c r="Y33" s="8">
        <v>-529749</v>
      </c>
      <c r="Z33" s="2">
        <v>-100</v>
      </c>
      <c r="AA33" s="6">
        <v>2119000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40244000</v>
      </c>
      <c r="F34" s="8">
        <v>40244000</v>
      </c>
      <c r="G34" s="8">
        <v>3489632</v>
      </c>
      <c r="H34" s="8">
        <v>2542247</v>
      </c>
      <c r="I34" s="8">
        <v>5053536</v>
      </c>
      <c r="J34" s="8">
        <v>11085415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11085415</v>
      </c>
      <c r="X34" s="8">
        <v>10060985</v>
      </c>
      <c r="Y34" s="8">
        <v>1024430</v>
      </c>
      <c r="Z34" s="2">
        <v>10.18</v>
      </c>
      <c r="AA34" s="6">
        <v>40244000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151616000</v>
      </c>
      <c r="F36" s="39">
        <f t="shared" si="1"/>
        <v>151616000</v>
      </c>
      <c r="G36" s="39">
        <f t="shared" si="1"/>
        <v>13010107</v>
      </c>
      <c r="H36" s="39">
        <f t="shared" si="1"/>
        <v>9604335</v>
      </c>
      <c r="I36" s="39">
        <f t="shared" si="1"/>
        <v>12783023</v>
      </c>
      <c r="J36" s="39">
        <f t="shared" si="1"/>
        <v>35397465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35397465</v>
      </c>
      <c r="X36" s="39">
        <f t="shared" si="1"/>
        <v>37903385</v>
      </c>
      <c r="Y36" s="39">
        <f t="shared" si="1"/>
        <v>-2505920</v>
      </c>
      <c r="Z36" s="40">
        <f>+IF(X36&lt;&gt;0,+(Y36/X36)*100,0)</f>
        <v>-6.611335636645645</v>
      </c>
      <c r="AA36" s="37">
        <f>SUM(AA25:AA35)</f>
        <v>151616000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-2069000</v>
      </c>
      <c r="F38" s="52">
        <f t="shared" si="2"/>
        <v>-2069000</v>
      </c>
      <c r="G38" s="52">
        <f t="shared" si="2"/>
        <v>46549538</v>
      </c>
      <c r="H38" s="52">
        <f t="shared" si="2"/>
        <v>-8054786</v>
      </c>
      <c r="I38" s="52">
        <f t="shared" si="2"/>
        <v>-11463945</v>
      </c>
      <c r="J38" s="52">
        <f t="shared" si="2"/>
        <v>27030807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27030807</v>
      </c>
      <c r="X38" s="52">
        <f>IF(F22=F36,0,X22-X36)</f>
        <v>1821115</v>
      </c>
      <c r="Y38" s="52">
        <f t="shared" si="2"/>
        <v>25209692</v>
      </c>
      <c r="Z38" s="53">
        <f>+IF(X38&lt;&gt;0,+(Y38/X38)*100,0)</f>
        <v>1384.2998382858855</v>
      </c>
      <c r="AA38" s="50">
        <f>+AA22-AA36</f>
        <v>-2069000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21421000</v>
      </c>
      <c r="F39" s="8">
        <v>21421000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5355138</v>
      </c>
      <c r="Y39" s="8">
        <v>-5355138</v>
      </c>
      <c r="Z39" s="2">
        <v>-100</v>
      </c>
      <c r="AA39" s="6">
        <v>21421000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19352000</v>
      </c>
      <c r="F42" s="61">
        <f t="shared" si="3"/>
        <v>19352000</v>
      </c>
      <c r="G42" s="61">
        <f t="shared" si="3"/>
        <v>46549538</v>
      </c>
      <c r="H42" s="61">
        <f t="shared" si="3"/>
        <v>-8054786</v>
      </c>
      <c r="I42" s="61">
        <f t="shared" si="3"/>
        <v>-11463945</v>
      </c>
      <c r="J42" s="61">
        <f t="shared" si="3"/>
        <v>27030807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27030807</v>
      </c>
      <c r="X42" s="61">
        <f t="shared" si="3"/>
        <v>7176253</v>
      </c>
      <c r="Y42" s="61">
        <f t="shared" si="3"/>
        <v>19854554</v>
      </c>
      <c r="Z42" s="62">
        <f>+IF(X42&lt;&gt;0,+(Y42/X42)*100,0)</f>
        <v>276.67020658273896</v>
      </c>
      <c r="AA42" s="59">
        <f>SUM(AA38:AA41)</f>
        <v>19352000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19352000</v>
      </c>
      <c r="F44" s="69">
        <f t="shared" si="4"/>
        <v>19352000</v>
      </c>
      <c r="G44" s="69">
        <f t="shared" si="4"/>
        <v>46549538</v>
      </c>
      <c r="H44" s="69">
        <f t="shared" si="4"/>
        <v>-8054786</v>
      </c>
      <c r="I44" s="69">
        <f t="shared" si="4"/>
        <v>-11463945</v>
      </c>
      <c r="J44" s="69">
        <f t="shared" si="4"/>
        <v>27030807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27030807</v>
      </c>
      <c r="X44" s="69">
        <f t="shared" si="4"/>
        <v>7176253</v>
      </c>
      <c r="Y44" s="69">
        <f t="shared" si="4"/>
        <v>19854554</v>
      </c>
      <c r="Z44" s="70">
        <f>+IF(X44&lt;&gt;0,+(Y44/X44)*100,0)</f>
        <v>276.67020658273896</v>
      </c>
      <c r="AA44" s="67">
        <f>+AA42-AA43</f>
        <v>19352000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19352000</v>
      </c>
      <c r="F46" s="61">
        <f t="shared" si="5"/>
        <v>19352000</v>
      </c>
      <c r="G46" s="61">
        <f t="shared" si="5"/>
        <v>46549538</v>
      </c>
      <c r="H46" s="61">
        <f t="shared" si="5"/>
        <v>-8054786</v>
      </c>
      <c r="I46" s="61">
        <f t="shared" si="5"/>
        <v>-11463945</v>
      </c>
      <c r="J46" s="61">
        <f t="shared" si="5"/>
        <v>27030807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27030807</v>
      </c>
      <c r="X46" s="61">
        <f t="shared" si="5"/>
        <v>7176253</v>
      </c>
      <c r="Y46" s="61">
        <f t="shared" si="5"/>
        <v>19854554</v>
      </c>
      <c r="Z46" s="62">
        <f>+IF(X46&lt;&gt;0,+(Y46/X46)*100,0)</f>
        <v>276.67020658273896</v>
      </c>
      <c r="AA46" s="59">
        <f>SUM(AA44:AA45)</f>
        <v>19352000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19352000</v>
      </c>
      <c r="F48" s="77">
        <f t="shared" si="6"/>
        <v>19352000</v>
      </c>
      <c r="G48" s="77">
        <f t="shared" si="6"/>
        <v>46549538</v>
      </c>
      <c r="H48" s="78">
        <f t="shared" si="6"/>
        <v>-8054786</v>
      </c>
      <c r="I48" s="78">
        <f t="shared" si="6"/>
        <v>-11463945</v>
      </c>
      <c r="J48" s="78">
        <f t="shared" si="6"/>
        <v>27030807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27030807</v>
      </c>
      <c r="X48" s="78">
        <f t="shared" si="6"/>
        <v>7176253</v>
      </c>
      <c r="Y48" s="78">
        <f t="shared" si="6"/>
        <v>19854554</v>
      </c>
      <c r="Z48" s="79">
        <f>+IF(X48&lt;&gt;0,+(Y48/X48)*100,0)</f>
        <v>276.67020658273896</v>
      </c>
      <c r="AA48" s="80">
        <f>SUM(AA46:AA47)</f>
        <v>19352000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96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97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868619364</v>
      </c>
      <c r="D5" s="6">
        <v>0</v>
      </c>
      <c r="E5" s="7">
        <v>2004810256</v>
      </c>
      <c r="F5" s="8">
        <v>2004810256</v>
      </c>
      <c r="G5" s="8">
        <v>252845970</v>
      </c>
      <c r="H5" s="8">
        <v>214933294</v>
      </c>
      <c r="I5" s="8">
        <v>155979743</v>
      </c>
      <c r="J5" s="8">
        <v>623759007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623759007</v>
      </c>
      <c r="X5" s="8">
        <v>494751435</v>
      </c>
      <c r="Y5" s="8">
        <v>129007572</v>
      </c>
      <c r="Z5" s="2">
        <v>26.08</v>
      </c>
      <c r="AA5" s="6">
        <v>2004810256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86574504</v>
      </c>
      <c r="F6" s="8">
        <v>86574504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17000000</v>
      </c>
      <c r="Y6" s="8">
        <v>-17000000</v>
      </c>
      <c r="Z6" s="2">
        <v>-100</v>
      </c>
      <c r="AA6" s="6">
        <v>86574504</v>
      </c>
    </row>
    <row r="7" spans="1:27" ht="12.75">
      <c r="A7" s="29" t="s">
        <v>34</v>
      </c>
      <c r="B7" s="28"/>
      <c r="C7" s="6">
        <v>1444837658</v>
      </c>
      <c r="D7" s="6">
        <v>0</v>
      </c>
      <c r="E7" s="7">
        <v>5279913323</v>
      </c>
      <c r="F7" s="8">
        <v>5279913323</v>
      </c>
      <c r="G7" s="8">
        <v>423754446</v>
      </c>
      <c r="H7" s="8">
        <v>417629127</v>
      </c>
      <c r="I7" s="8">
        <v>419895256</v>
      </c>
      <c r="J7" s="8">
        <v>1261278829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1261278829</v>
      </c>
      <c r="X7" s="8">
        <v>1290104832</v>
      </c>
      <c r="Y7" s="8">
        <v>-28826003</v>
      </c>
      <c r="Z7" s="2">
        <v>-2.23</v>
      </c>
      <c r="AA7" s="6">
        <v>5279913323</v>
      </c>
    </row>
    <row r="8" spans="1:27" ht="12.75">
      <c r="A8" s="29" t="s">
        <v>35</v>
      </c>
      <c r="B8" s="28"/>
      <c r="C8" s="6">
        <v>910033293</v>
      </c>
      <c r="D8" s="6">
        <v>0</v>
      </c>
      <c r="E8" s="7">
        <v>1885381006</v>
      </c>
      <c r="F8" s="8">
        <v>1885381006</v>
      </c>
      <c r="G8" s="8">
        <v>147352854</v>
      </c>
      <c r="H8" s="8">
        <v>153304763</v>
      </c>
      <c r="I8" s="8">
        <v>154004668</v>
      </c>
      <c r="J8" s="8">
        <v>454662285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454662285</v>
      </c>
      <c r="X8" s="8">
        <v>410774296</v>
      </c>
      <c r="Y8" s="8">
        <v>43887989</v>
      </c>
      <c r="Z8" s="2">
        <v>10.68</v>
      </c>
      <c r="AA8" s="6">
        <v>1885381006</v>
      </c>
    </row>
    <row r="9" spans="1:27" ht="12.75">
      <c r="A9" s="29" t="s">
        <v>36</v>
      </c>
      <c r="B9" s="28"/>
      <c r="C9" s="6">
        <v>303602419</v>
      </c>
      <c r="D9" s="6">
        <v>0</v>
      </c>
      <c r="E9" s="7">
        <v>728734227</v>
      </c>
      <c r="F9" s="8">
        <v>728734227</v>
      </c>
      <c r="G9" s="8">
        <v>64138192</v>
      </c>
      <c r="H9" s="8">
        <v>63039561</v>
      </c>
      <c r="I9" s="8">
        <v>65381498</v>
      </c>
      <c r="J9" s="8">
        <v>192559251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192559251</v>
      </c>
      <c r="X9" s="8">
        <v>170865353</v>
      </c>
      <c r="Y9" s="8">
        <v>21693898</v>
      </c>
      <c r="Z9" s="2">
        <v>12.7</v>
      </c>
      <c r="AA9" s="6">
        <v>728734227</v>
      </c>
    </row>
    <row r="10" spans="1:27" ht="12.75">
      <c r="A10" s="29" t="s">
        <v>37</v>
      </c>
      <c r="B10" s="28"/>
      <c r="C10" s="6">
        <v>237128815</v>
      </c>
      <c r="D10" s="6">
        <v>0</v>
      </c>
      <c r="E10" s="7">
        <v>485081488</v>
      </c>
      <c r="F10" s="30">
        <v>485081488</v>
      </c>
      <c r="G10" s="30">
        <v>43609143</v>
      </c>
      <c r="H10" s="30">
        <v>42571400</v>
      </c>
      <c r="I10" s="30">
        <v>44494864</v>
      </c>
      <c r="J10" s="30">
        <v>130675407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130675407</v>
      </c>
      <c r="X10" s="30">
        <v>111321596</v>
      </c>
      <c r="Y10" s="30">
        <v>19353811</v>
      </c>
      <c r="Z10" s="31">
        <v>17.39</v>
      </c>
      <c r="AA10" s="32">
        <v>485081488</v>
      </c>
    </row>
    <row r="11" spans="1:27" ht="12.75">
      <c r="A11" s="29" t="s">
        <v>38</v>
      </c>
      <c r="B11" s="33"/>
      <c r="C11" s="6">
        <v>322623504</v>
      </c>
      <c r="D11" s="6">
        <v>0</v>
      </c>
      <c r="E11" s="7">
        <v>251856</v>
      </c>
      <c r="F11" s="8">
        <v>251856</v>
      </c>
      <c r="G11" s="8">
        <v>193919</v>
      </c>
      <c r="H11" s="8">
        <v>68908</v>
      </c>
      <c r="I11" s="8">
        <v>198291</v>
      </c>
      <c r="J11" s="8">
        <v>461118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461118</v>
      </c>
      <c r="X11" s="8">
        <v>3420204</v>
      </c>
      <c r="Y11" s="8">
        <v>-2959086</v>
      </c>
      <c r="Z11" s="2">
        <v>-86.52</v>
      </c>
      <c r="AA11" s="6">
        <v>251856</v>
      </c>
    </row>
    <row r="12" spans="1:27" ht="12.75">
      <c r="A12" s="29" t="s">
        <v>39</v>
      </c>
      <c r="B12" s="33"/>
      <c r="C12" s="6">
        <v>32810504</v>
      </c>
      <c r="D12" s="6">
        <v>0</v>
      </c>
      <c r="E12" s="7">
        <v>81324949</v>
      </c>
      <c r="F12" s="8">
        <v>81324949</v>
      </c>
      <c r="G12" s="8">
        <v>4920437</v>
      </c>
      <c r="H12" s="8">
        <v>3838022</v>
      </c>
      <c r="I12" s="8">
        <v>6255725</v>
      </c>
      <c r="J12" s="8">
        <v>15014184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15014184</v>
      </c>
      <c r="X12" s="8">
        <v>19724152</v>
      </c>
      <c r="Y12" s="8">
        <v>-4709968</v>
      </c>
      <c r="Z12" s="2">
        <v>-23.88</v>
      </c>
      <c r="AA12" s="6">
        <v>81324949</v>
      </c>
    </row>
    <row r="13" spans="1:27" ht="12.75">
      <c r="A13" s="27" t="s">
        <v>40</v>
      </c>
      <c r="B13" s="33"/>
      <c r="C13" s="6">
        <v>49997999</v>
      </c>
      <c r="D13" s="6">
        <v>0</v>
      </c>
      <c r="E13" s="7">
        <v>88969426</v>
      </c>
      <c r="F13" s="8">
        <v>88969426</v>
      </c>
      <c r="G13" s="8">
        <v>3697691</v>
      </c>
      <c r="H13" s="8">
        <v>4815198</v>
      </c>
      <c r="I13" s="8">
        <v>4814042</v>
      </c>
      <c r="J13" s="8">
        <v>13326931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13326931</v>
      </c>
      <c r="X13" s="8">
        <v>22050189</v>
      </c>
      <c r="Y13" s="8">
        <v>-8723258</v>
      </c>
      <c r="Z13" s="2">
        <v>-39.56</v>
      </c>
      <c r="AA13" s="6">
        <v>88969426</v>
      </c>
    </row>
    <row r="14" spans="1:27" ht="12.75">
      <c r="A14" s="27" t="s">
        <v>41</v>
      </c>
      <c r="B14" s="33"/>
      <c r="C14" s="6">
        <v>291364736</v>
      </c>
      <c r="D14" s="6">
        <v>0</v>
      </c>
      <c r="E14" s="7">
        <v>577719228</v>
      </c>
      <c r="F14" s="8">
        <v>577719228</v>
      </c>
      <c r="G14" s="8">
        <v>54440744</v>
      </c>
      <c r="H14" s="8">
        <v>54808945</v>
      </c>
      <c r="I14" s="8">
        <v>54976409</v>
      </c>
      <c r="J14" s="8">
        <v>164226098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164226098</v>
      </c>
      <c r="X14" s="8">
        <v>136924384</v>
      </c>
      <c r="Y14" s="8">
        <v>27301714</v>
      </c>
      <c r="Z14" s="2">
        <v>19.94</v>
      </c>
      <c r="AA14" s="6">
        <v>577719228</v>
      </c>
    </row>
    <row r="15" spans="1:27" ht="12.75">
      <c r="A15" s="27" t="s">
        <v>42</v>
      </c>
      <c r="B15" s="33"/>
      <c r="C15" s="6">
        <v>255379</v>
      </c>
      <c r="D15" s="6">
        <v>0</v>
      </c>
      <c r="E15" s="7">
        <v>3551362</v>
      </c>
      <c r="F15" s="8">
        <v>3551362</v>
      </c>
      <c r="G15" s="8">
        <v>0</v>
      </c>
      <c r="H15" s="8">
        <v>299353</v>
      </c>
      <c r="I15" s="8">
        <v>201877</v>
      </c>
      <c r="J15" s="8">
        <v>501230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501230</v>
      </c>
      <c r="X15" s="8">
        <v>25260</v>
      </c>
      <c r="Y15" s="8">
        <v>475970</v>
      </c>
      <c r="Z15" s="2">
        <v>1884.28</v>
      </c>
      <c r="AA15" s="6">
        <v>3551362</v>
      </c>
    </row>
    <row r="16" spans="1:27" ht="12.75">
      <c r="A16" s="27" t="s">
        <v>43</v>
      </c>
      <c r="B16" s="33"/>
      <c r="C16" s="6">
        <v>56678133</v>
      </c>
      <c r="D16" s="6">
        <v>0</v>
      </c>
      <c r="E16" s="7">
        <v>130038885</v>
      </c>
      <c r="F16" s="8">
        <v>130038885</v>
      </c>
      <c r="G16" s="8">
        <v>1590758</v>
      </c>
      <c r="H16" s="8">
        <v>2483312</v>
      </c>
      <c r="I16" s="8">
        <v>1964375</v>
      </c>
      <c r="J16" s="8">
        <v>6038445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6038445</v>
      </c>
      <c r="X16" s="8">
        <v>31820342</v>
      </c>
      <c r="Y16" s="8">
        <v>-25781897</v>
      </c>
      <c r="Z16" s="2">
        <v>-81.02</v>
      </c>
      <c r="AA16" s="6">
        <v>130038885</v>
      </c>
    </row>
    <row r="17" spans="1:27" ht="12.75">
      <c r="A17" s="27" t="s">
        <v>44</v>
      </c>
      <c r="B17" s="33"/>
      <c r="C17" s="6">
        <v>445634</v>
      </c>
      <c r="D17" s="6">
        <v>0</v>
      </c>
      <c r="E17" s="7">
        <v>1231843</v>
      </c>
      <c r="F17" s="8">
        <v>1231843</v>
      </c>
      <c r="G17" s="8">
        <v>38353</v>
      </c>
      <c r="H17" s="8">
        <v>63738</v>
      </c>
      <c r="I17" s="8">
        <v>60528</v>
      </c>
      <c r="J17" s="8">
        <v>162619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162619</v>
      </c>
      <c r="X17" s="8">
        <v>309863</v>
      </c>
      <c r="Y17" s="8">
        <v>-147244</v>
      </c>
      <c r="Z17" s="2">
        <v>-47.52</v>
      </c>
      <c r="AA17" s="6">
        <v>1231843</v>
      </c>
    </row>
    <row r="18" spans="1:27" ht="12.75">
      <c r="A18" s="29" t="s">
        <v>45</v>
      </c>
      <c r="B18" s="28"/>
      <c r="C18" s="6">
        <v>11122174</v>
      </c>
      <c r="D18" s="6">
        <v>0</v>
      </c>
      <c r="E18" s="7">
        <v>11230336</v>
      </c>
      <c r="F18" s="8">
        <v>11230336</v>
      </c>
      <c r="G18" s="8">
        <v>7623</v>
      </c>
      <c r="H18" s="8">
        <v>792838</v>
      </c>
      <c r="I18" s="8">
        <v>840426</v>
      </c>
      <c r="J18" s="8">
        <v>1640887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1640887</v>
      </c>
      <c r="X18" s="8">
        <v>2807583</v>
      </c>
      <c r="Y18" s="8">
        <v>-1166696</v>
      </c>
      <c r="Z18" s="2">
        <v>-41.56</v>
      </c>
      <c r="AA18" s="6">
        <v>11230336</v>
      </c>
    </row>
    <row r="19" spans="1:27" ht="12.75">
      <c r="A19" s="27" t="s">
        <v>46</v>
      </c>
      <c r="B19" s="33"/>
      <c r="C19" s="6">
        <v>2278339498</v>
      </c>
      <c r="D19" s="6">
        <v>0</v>
      </c>
      <c r="E19" s="7">
        <v>4133828478</v>
      </c>
      <c r="F19" s="8">
        <v>4133828478</v>
      </c>
      <c r="G19" s="8">
        <v>1217717026</v>
      </c>
      <c r="H19" s="8">
        <v>273413152</v>
      </c>
      <c r="I19" s="8">
        <v>5951534</v>
      </c>
      <c r="J19" s="8">
        <v>1497081712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1497081712</v>
      </c>
      <c r="X19" s="8">
        <v>1264348611</v>
      </c>
      <c r="Y19" s="8">
        <v>232733101</v>
      </c>
      <c r="Z19" s="2">
        <v>18.41</v>
      </c>
      <c r="AA19" s="6">
        <v>4133828478</v>
      </c>
    </row>
    <row r="20" spans="1:27" ht="12.75">
      <c r="A20" s="27" t="s">
        <v>47</v>
      </c>
      <c r="B20" s="33"/>
      <c r="C20" s="6">
        <v>113530109</v>
      </c>
      <c r="D20" s="6">
        <v>0</v>
      </c>
      <c r="E20" s="7">
        <v>751138543</v>
      </c>
      <c r="F20" s="30">
        <v>751138543</v>
      </c>
      <c r="G20" s="30">
        <v>45750808</v>
      </c>
      <c r="H20" s="30">
        <v>113288382</v>
      </c>
      <c r="I20" s="30">
        <v>52599180</v>
      </c>
      <c r="J20" s="30">
        <v>211638370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211638370</v>
      </c>
      <c r="X20" s="30">
        <v>222738697</v>
      </c>
      <c r="Y20" s="30">
        <v>-11100327</v>
      </c>
      <c r="Z20" s="31">
        <v>-4.98</v>
      </c>
      <c r="AA20" s="32">
        <v>751138543</v>
      </c>
    </row>
    <row r="21" spans="1:27" ht="12.75">
      <c r="A21" s="27" t="s">
        <v>48</v>
      </c>
      <c r="B21" s="33"/>
      <c r="C21" s="6">
        <v>12742528</v>
      </c>
      <c r="D21" s="6">
        <v>0</v>
      </c>
      <c r="E21" s="7">
        <v>142641057</v>
      </c>
      <c r="F21" s="8">
        <v>142641057</v>
      </c>
      <c r="G21" s="8">
        <v>16053</v>
      </c>
      <c r="H21" s="8">
        <v>8246</v>
      </c>
      <c r="I21" s="34">
        <v>0</v>
      </c>
      <c r="J21" s="8">
        <v>24299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24299</v>
      </c>
      <c r="X21" s="8">
        <v>35895105</v>
      </c>
      <c r="Y21" s="8">
        <v>-35870806</v>
      </c>
      <c r="Z21" s="2">
        <v>-99.93</v>
      </c>
      <c r="AA21" s="6">
        <v>142641057</v>
      </c>
    </row>
    <row r="22" spans="1:27" ht="24.75" customHeight="1">
      <c r="A22" s="35" t="s">
        <v>49</v>
      </c>
      <c r="B22" s="36"/>
      <c r="C22" s="37">
        <f aca="true" t="shared" si="0" ref="C22:Y22">SUM(C5:C21)</f>
        <v>6934131747</v>
      </c>
      <c r="D22" s="37">
        <f>SUM(D5:D21)</f>
        <v>0</v>
      </c>
      <c r="E22" s="38">
        <f t="shared" si="0"/>
        <v>16392420767</v>
      </c>
      <c r="F22" s="39">
        <f t="shared" si="0"/>
        <v>16392420767</v>
      </c>
      <c r="G22" s="39">
        <f t="shared" si="0"/>
        <v>2260074017</v>
      </c>
      <c r="H22" s="39">
        <f t="shared" si="0"/>
        <v>1345358239</v>
      </c>
      <c r="I22" s="39">
        <f t="shared" si="0"/>
        <v>967618416</v>
      </c>
      <c r="J22" s="39">
        <f t="shared" si="0"/>
        <v>4573050672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4573050672</v>
      </c>
      <c r="X22" s="39">
        <f t="shared" si="0"/>
        <v>4234881902</v>
      </c>
      <c r="Y22" s="39">
        <f t="shared" si="0"/>
        <v>338168770</v>
      </c>
      <c r="Z22" s="40">
        <f>+IF(X22&lt;&gt;0,+(Y22/X22)*100,0)</f>
        <v>7.985317603314833</v>
      </c>
      <c r="AA22" s="37">
        <f>SUM(AA5:AA21)</f>
        <v>16392420767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2399812494</v>
      </c>
      <c r="D25" s="6">
        <v>0</v>
      </c>
      <c r="E25" s="7">
        <v>4898771223</v>
      </c>
      <c r="F25" s="8">
        <v>4898771223</v>
      </c>
      <c r="G25" s="8">
        <v>367401872</v>
      </c>
      <c r="H25" s="8">
        <v>409934790</v>
      </c>
      <c r="I25" s="8">
        <v>436143390</v>
      </c>
      <c r="J25" s="8">
        <v>1213480052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1213480052</v>
      </c>
      <c r="X25" s="8">
        <v>1186243978</v>
      </c>
      <c r="Y25" s="8">
        <v>27236074</v>
      </c>
      <c r="Z25" s="2">
        <v>2.3</v>
      </c>
      <c r="AA25" s="6">
        <v>4898771223</v>
      </c>
    </row>
    <row r="26" spans="1:27" ht="12.75">
      <c r="A26" s="29" t="s">
        <v>52</v>
      </c>
      <c r="B26" s="28"/>
      <c r="C26" s="6">
        <v>159330241</v>
      </c>
      <c r="D26" s="6">
        <v>0</v>
      </c>
      <c r="E26" s="7">
        <v>266051024</v>
      </c>
      <c r="F26" s="8">
        <v>266051024</v>
      </c>
      <c r="G26" s="8">
        <v>20230639</v>
      </c>
      <c r="H26" s="8">
        <v>18381692</v>
      </c>
      <c r="I26" s="8">
        <v>21299763</v>
      </c>
      <c r="J26" s="8">
        <v>59912094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59912094</v>
      </c>
      <c r="X26" s="8">
        <v>62812179</v>
      </c>
      <c r="Y26" s="8">
        <v>-2900085</v>
      </c>
      <c r="Z26" s="2">
        <v>-4.62</v>
      </c>
      <c r="AA26" s="6">
        <v>266051024</v>
      </c>
    </row>
    <row r="27" spans="1:27" ht="12.75">
      <c r="A27" s="29" t="s">
        <v>53</v>
      </c>
      <c r="B27" s="28"/>
      <c r="C27" s="6">
        <v>1227526599</v>
      </c>
      <c r="D27" s="6">
        <v>0</v>
      </c>
      <c r="E27" s="7">
        <v>914068421</v>
      </c>
      <c r="F27" s="8">
        <v>914068421</v>
      </c>
      <c r="G27" s="8">
        <v>31826581</v>
      </c>
      <c r="H27" s="8">
        <v>63486632</v>
      </c>
      <c r="I27" s="8">
        <v>31932534</v>
      </c>
      <c r="J27" s="8">
        <v>127245747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127245747</v>
      </c>
      <c r="X27" s="8">
        <v>211312961</v>
      </c>
      <c r="Y27" s="8">
        <v>-84067214</v>
      </c>
      <c r="Z27" s="2">
        <v>-39.78</v>
      </c>
      <c r="AA27" s="6">
        <v>914068421</v>
      </c>
    </row>
    <row r="28" spans="1:27" ht="12.75">
      <c r="A28" s="29" t="s">
        <v>54</v>
      </c>
      <c r="B28" s="28"/>
      <c r="C28" s="6">
        <v>907180218</v>
      </c>
      <c r="D28" s="6">
        <v>0</v>
      </c>
      <c r="E28" s="7">
        <v>1349854939</v>
      </c>
      <c r="F28" s="8">
        <v>1349854939</v>
      </c>
      <c r="G28" s="8">
        <v>8014160</v>
      </c>
      <c r="H28" s="8">
        <v>6801609</v>
      </c>
      <c r="I28" s="8">
        <v>139230465</v>
      </c>
      <c r="J28" s="8">
        <v>154046234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154046234</v>
      </c>
      <c r="X28" s="8">
        <v>299556076</v>
      </c>
      <c r="Y28" s="8">
        <v>-145509842</v>
      </c>
      <c r="Z28" s="2">
        <v>-48.58</v>
      </c>
      <c r="AA28" s="6">
        <v>1349854939</v>
      </c>
    </row>
    <row r="29" spans="1:27" ht="12.75">
      <c r="A29" s="29" t="s">
        <v>55</v>
      </c>
      <c r="B29" s="28"/>
      <c r="C29" s="6">
        <v>235493818</v>
      </c>
      <c r="D29" s="6">
        <v>0</v>
      </c>
      <c r="E29" s="7">
        <v>396306362</v>
      </c>
      <c r="F29" s="8">
        <v>396306362</v>
      </c>
      <c r="G29" s="8">
        <v>7245224</v>
      </c>
      <c r="H29" s="8">
        <v>14925325</v>
      </c>
      <c r="I29" s="8">
        <v>8557526</v>
      </c>
      <c r="J29" s="8">
        <v>30728075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30728075</v>
      </c>
      <c r="X29" s="8">
        <v>102223071</v>
      </c>
      <c r="Y29" s="8">
        <v>-71494996</v>
      </c>
      <c r="Z29" s="2">
        <v>-69.94</v>
      </c>
      <c r="AA29" s="6">
        <v>396306362</v>
      </c>
    </row>
    <row r="30" spans="1:27" ht="12.75">
      <c r="A30" s="29" t="s">
        <v>56</v>
      </c>
      <c r="B30" s="28"/>
      <c r="C30" s="6">
        <v>2588204630</v>
      </c>
      <c r="D30" s="6">
        <v>0</v>
      </c>
      <c r="E30" s="7">
        <v>4377135465</v>
      </c>
      <c r="F30" s="8">
        <v>4377135465</v>
      </c>
      <c r="G30" s="8">
        <v>346787968</v>
      </c>
      <c r="H30" s="8">
        <v>365838291</v>
      </c>
      <c r="I30" s="8">
        <v>236155385</v>
      </c>
      <c r="J30" s="8">
        <v>948781644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948781644</v>
      </c>
      <c r="X30" s="8">
        <v>1046414045</v>
      </c>
      <c r="Y30" s="8">
        <v>-97632401</v>
      </c>
      <c r="Z30" s="2">
        <v>-9.33</v>
      </c>
      <c r="AA30" s="6">
        <v>4377135465</v>
      </c>
    </row>
    <row r="31" spans="1:27" ht="12.75">
      <c r="A31" s="29" t="s">
        <v>57</v>
      </c>
      <c r="B31" s="28"/>
      <c r="C31" s="6">
        <v>159645145</v>
      </c>
      <c r="D31" s="6">
        <v>0</v>
      </c>
      <c r="E31" s="7">
        <v>477067765</v>
      </c>
      <c r="F31" s="8">
        <v>477067765</v>
      </c>
      <c r="G31" s="8">
        <v>22966674</v>
      </c>
      <c r="H31" s="8">
        <v>30561224</v>
      </c>
      <c r="I31" s="8">
        <v>24727699</v>
      </c>
      <c r="J31" s="8">
        <v>78255597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78255597</v>
      </c>
      <c r="X31" s="8">
        <v>114595666</v>
      </c>
      <c r="Y31" s="8">
        <v>-36340069</v>
      </c>
      <c r="Z31" s="2">
        <v>-31.71</v>
      </c>
      <c r="AA31" s="6">
        <v>477067765</v>
      </c>
    </row>
    <row r="32" spans="1:27" ht="12.75">
      <c r="A32" s="29" t="s">
        <v>58</v>
      </c>
      <c r="B32" s="28"/>
      <c r="C32" s="6">
        <v>271518658</v>
      </c>
      <c r="D32" s="6">
        <v>0</v>
      </c>
      <c r="E32" s="7">
        <v>1297683607</v>
      </c>
      <c r="F32" s="8">
        <v>1297683607</v>
      </c>
      <c r="G32" s="8">
        <v>22023517</v>
      </c>
      <c r="H32" s="8">
        <v>83804559</v>
      </c>
      <c r="I32" s="8">
        <v>91012068</v>
      </c>
      <c r="J32" s="8">
        <v>196840144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196840144</v>
      </c>
      <c r="X32" s="8">
        <v>319348341</v>
      </c>
      <c r="Y32" s="8">
        <v>-122508197</v>
      </c>
      <c r="Z32" s="2">
        <v>-38.36</v>
      </c>
      <c r="AA32" s="6">
        <v>1297683607</v>
      </c>
    </row>
    <row r="33" spans="1:27" ht="12.75">
      <c r="A33" s="29" t="s">
        <v>59</v>
      </c>
      <c r="B33" s="28"/>
      <c r="C33" s="6">
        <v>126572250</v>
      </c>
      <c r="D33" s="6">
        <v>0</v>
      </c>
      <c r="E33" s="7">
        <v>209744123</v>
      </c>
      <c r="F33" s="8">
        <v>209744123</v>
      </c>
      <c r="G33" s="8">
        <v>6661813</v>
      </c>
      <c r="H33" s="8">
        <v>22847580</v>
      </c>
      <c r="I33" s="8">
        <v>-8528219</v>
      </c>
      <c r="J33" s="8">
        <v>20981174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20981174</v>
      </c>
      <c r="X33" s="8">
        <v>48323291</v>
      </c>
      <c r="Y33" s="8">
        <v>-27342117</v>
      </c>
      <c r="Z33" s="2">
        <v>-56.58</v>
      </c>
      <c r="AA33" s="6">
        <v>209744123</v>
      </c>
    </row>
    <row r="34" spans="1:27" ht="12.75">
      <c r="A34" s="29" t="s">
        <v>60</v>
      </c>
      <c r="B34" s="28"/>
      <c r="C34" s="6">
        <v>1523173140</v>
      </c>
      <c r="D34" s="6">
        <v>0</v>
      </c>
      <c r="E34" s="7">
        <v>2335021497</v>
      </c>
      <c r="F34" s="8">
        <v>2335021497</v>
      </c>
      <c r="G34" s="8">
        <v>187736078</v>
      </c>
      <c r="H34" s="8">
        <v>137613128</v>
      </c>
      <c r="I34" s="8">
        <v>310248137</v>
      </c>
      <c r="J34" s="8">
        <v>635597343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635597343</v>
      </c>
      <c r="X34" s="8">
        <v>600622155</v>
      </c>
      <c r="Y34" s="8">
        <v>34975188</v>
      </c>
      <c r="Z34" s="2">
        <v>5.82</v>
      </c>
      <c r="AA34" s="6">
        <v>2335021497</v>
      </c>
    </row>
    <row r="35" spans="1:27" ht="12.75">
      <c r="A35" s="27" t="s">
        <v>61</v>
      </c>
      <c r="B35" s="33"/>
      <c r="C35" s="6">
        <v>10522503</v>
      </c>
      <c r="D35" s="6">
        <v>0</v>
      </c>
      <c r="E35" s="7">
        <v>298820</v>
      </c>
      <c r="F35" s="8">
        <v>298820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74706</v>
      </c>
      <c r="Y35" s="8">
        <v>-74706</v>
      </c>
      <c r="Z35" s="2">
        <v>-100</v>
      </c>
      <c r="AA35" s="6">
        <v>298820</v>
      </c>
    </row>
    <row r="36" spans="1:27" ht="12.75">
      <c r="A36" s="44" t="s">
        <v>62</v>
      </c>
      <c r="B36" s="36"/>
      <c r="C36" s="37">
        <f aca="true" t="shared" si="1" ref="C36:Y36">SUM(C25:C35)</f>
        <v>9608979696</v>
      </c>
      <c r="D36" s="37">
        <f>SUM(D25:D35)</f>
        <v>0</v>
      </c>
      <c r="E36" s="38">
        <f t="shared" si="1"/>
        <v>16522003246</v>
      </c>
      <c r="F36" s="39">
        <f t="shared" si="1"/>
        <v>16522003246</v>
      </c>
      <c r="G36" s="39">
        <f t="shared" si="1"/>
        <v>1020894526</v>
      </c>
      <c r="H36" s="39">
        <f t="shared" si="1"/>
        <v>1154194830</v>
      </c>
      <c r="I36" s="39">
        <f t="shared" si="1"/>
        <v>1290778748</v>
      </c>
      <c r="J36" s="39">
        <f t="shared" si="1"/>
        <v>3465868104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3465868104</v>
      </c>
      <c r="X36" s="39">
        <f t="shared" si="1"/>
        <v>3991526469</v>
      </c>
      <c r="Y36" s="39">
        <f t="shared" si="1"/>
        <v>-525658365</v>
      </c>
      <c r="Z36" s="40">
        <f>+IF(X36&lt;&gt;0,+(Y36/X36)*100,0)</f>
        <v>-13.169356863408039</v>
      </c>
      <c r="AA36" s="37">
        <f>SUM(AA25:AA35)</f>
        <v>16522003246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-2674847949</v>
      </c>
      <c r="D38" s="50">
        <f>+D22-D36</f>
        <v>0</v>
      </c>
      <c r="E38" s="51">
        <f t="shared" si="2"/>
        <v>-129582479</v>
      </c>
      <c r="F38" s="52">
        <f t="shared" si="2"/>
        <v>-129582479</v>
      </c>
      <c r="G38" s="52">
        <f t="shared" si="2"/>
        <v>1239179491</v>
      </c>
      <c r="H38" s="52">
        <f t="shared" si="2"/>
        <v>191163409</v>
      </c>
      <c r="I38" s="52">
        <f t="shared" si="2"/>
        <v>-323160332</v>
      </c>
      <c r="J38" s="52">
        <f t="shared" si="2"/>
        <v>1107182568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1107182568</v>
      </c>
      <c r="X38" s="52">
        <f>IF(F22=F36,0,X22-X36)</f>
        <v>243355433</v>
      </c>
      <c r="Y38" s="52">
        <f t="shared" si="2"/>
        <v>863827135</v>
      </c>
      <c r="Z38" s="53">
        <f>+IF(X38&lt;&gt;0,+(Y38/X38)*100,0)</f>
        <v>354.96521460443415</v>
      </c>
      <c r="AA38" s="50">
        <f>+AA22-AA36</f>
        <v>-129582479</v>
      </c>
    </row>
    <row r="39" spans="1:27" ht="12.75">
      <c r="A39" s="27" t="s">
        <v>64</v>
      </c>
      <c r="B39" s="33"/>
      <c r="C39" s="6">
        <v>894814632</v>
      </c>
      <c r="D39" s="6">
        <v>0</v>
      </c>
      <c r="E39" s="7">
        <v>2115613153</v>
      </c>
      <c r="F39" s="8">
        <v>2115613153</v>
      </c>
      <c r="G39" s="8">
        <v>218172069</v>
      </c>
      <c r="H39" s="8">
        <v>64700155</v>
      </c>
      <c r="I39" s="8">
        <v>27865070</v>
      </c>
      <c r="J39" s="8">
        <v>310737294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310737294</v>
      </c>
      <c r="X39" s="8">
        <v>582229813</v>
      </c>
      <c r="Y39" s="8">
        <v>-271492519</v>
      </c>
      <c r="Z39" s="2">
        <v>-46.63</v>
      </c>
      <c r="AA39" s="6">
        <v>2115613153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7785423</v>
      </c>
      <c r="Y40" s="30">
        <v>-7785423</v>
      </c>
      <c r="Z40" s="31">
        <v>-100</v>
      </c>
      <c r="AA40" s="32">
        <v>0</v>
      </c>
    </row>
    <row r="41" spans="1:27" ht="12.75">
      <c r="A41" s="27" t="s">
        <v>66</v>
      </c>
      <c r="B41" s="33"/>
      <c r="C41" s="54">
        <v>-8401656</v>
      </c>
      <c r="D41" s="54">
        <v>0</v>
      </c>
      <c r="E41" s="7">
        <v>8000000</v>
      </c>
      <c r="F41" s="8">
        <v>8000000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4000000</v>
      </c>
      <c r="Y41" s="55">
        <v>-4000000</v>
      </c>
      <c r="Z41" s="56">
        <v>-100</v>
      </c>
      <c r="AA41" s="57">
        <v>8000000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-1788434973</v>
      </c>
      <c r="D42" s="59">
        <f>SUM(D38:D41)</f>
        <v>0</v>
      </c>
      <c r="E42" s="60">
        <f t="shared" si="3"/>
        <v>1994030674</v>
      </c>
      <c r="F42" s="61">
        <f t="shared" si="3"/>
        <v>1994030674</v>
      </c>
      <c r="G42" s="61">
        <f t="shared" si="3"/>
        <v>1457351560</v>
      </c>
      <c r="H42" s="61">
        <f t="shared" si="3"/>
        <v>255863564</v>
      </c>
      <c r="I42" s="61">
        <f t="shared" si="3"/>
        <v>-295295262</v>
      </c>
      <c r="J42" s="61">
        <f t="shared" si="3"/>
        <v>1417919862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1417919862</v>
      </c>
      <c r="X42" s="61">
        <f t="shared" si="3"/>
        <v>837370669</v>
      </c>
      <c r="Y42" s="61">
        <f t="shared" si="3"/>
        <v>580549193</v>
      </c>
      <c r="Z42" s="62">
        <f>+IF(X42&lt;&gt;0,+(Y42/X42)*100,0)</f>
        <v>69.33001291928461</v>
      </c>
      <c r="AA42" s="59">
        <f>SUM(AA38:AA41)</f>
        <v>1994030674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-1788434973</v>
      </c>
      <c r="D44" s="67">
        <f>+D42-D43</f>
        <v>0</v>
      </c>
      <c r="E44" s="68">
        <f t="shared" si="4"/>
        <v>1994030674</v>
      </c>
      <c r="F44" s="69">
        <f t="shared" si="4"/>
        <v>1994030674</v>
      </c>
      <c r="G44" s="69">
        <f t="shared" si="4"/>
        <v>1457351560</v>
      </c>
      <c r="H44" s="69">
        <f t="shared" si="4"/>
        <v>255863564</v>
      </c>
      <c r="I44" s="69">
        <f t="shared" si="4"/>
        <v>-295295262</v>
      </c>
      <c r="J44" s="69">
        <f t="shared" si="4"/>
        <v>1417919862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1417919862</v>
      </c>
      <c r="X44" s="69">
        <f t="shared" si="4"/>
        <v>837370669</v>
      </c>
      <c r="Y44" s="69">
        <f t="shared" si="4"/>
        <v>580549193</v>
      </c>
      <c r="Z44" s="70">
        <f>+IF(X44&lt;&gt;0,+(Y44/X44)*100,0)</f>
        <v>69.33001291928461</v>
      </c>
      <c r="AA44" s="67">
        <f>+AA42-AA43</f>
        <v>1994030674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-1788434973</v>
      </c>
      <c r="D46" s="59">
        <f>SUM(D44:D45)</f>
        <v>0</v>
      </c>
      <c r="E46" s="60">
        <f t="shared" si="5"/>
        <v>1994030674</v>
      </c>
      <c r="F46" s="61">
        <f t="shared" si="5"/>
        <v>1994030674</v>
      </c>
      <c r="G46" s="61">
        <f t="shared" si="5"/>
        <v>1457351560</v>
      </c>
      <c r="H46" s="61">
        <f t="shared" si="5"/>
        <v>255863564</v>
      </c>
      <c r="I46" s="61">
        <f t="shared" si="5"/>
        <v>-295295262</v>
      </c>
      <c r="J46" s="61">
        <f t="shared" si="5"/>
        <v>1417919862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1417919862</v>
      </c>
      <c r="X46" s="61">
        <f t="shared" si="5"/>
        <v>837370669</v>
      </c>
      <c r="Y46" s="61">
        <f t="shared" si="5"/>
        <v>580549193</v>
      </c>
      <c r="Z46" s="62">
        <f>+IF(X46&lt;&gt;0,+(Y46/X46)*100,0)</f>
        <v>69.33001291928461</v>
      </c>
      <c r="AA46" s="59">
        <f>SUM(AA44:AA45)</f>
        <v>1994030674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-1788434973</v>
      </c>
      <c r="D48" s="75">
        <f>SUM(D46:D47)</f>
        <v>0</v>
      </c>
      <c r="E48" s="76">
        <f t="shared" si="6"/>
        <v>1994030674</v>
      </c>
      <c r="F48" s="77">
        <f t="shared" si="6"/>
        <v>1994030674</v>
      </c>
      <c r="G48" s="77">
        <f t="shared" si="6"/>
        <v>1457351560</v>
      </c>
      <c r="H48" s="78">
        <f t="shared" si="6"/>
        <v>255863564</v>
      </c>
      <c r="I48" s="78">
        <f t="shared" si="6"/>
        <v>-295295262</v>
      </c>
      <c r="J48" s="78">
        <f t="shared" si="6"/>
        <v>1417919862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1417919862</v>
      </c>
      <c r="X48" s="78">
        <f t="shared" si="6"/>
        <v>837370669</v>
      </c>
      <c r="Y48" s="78">
        <f t="shared" si="6"/>
        <v>580549193</v>
      </c>
      <c r="Z48" s="79">
        <f>+IF(X48&lt;&gt;0,+(Y48/X48)*100,0)</f>
        <v>69.33001291928461</v>
      </c>
      <c r="AA48" s="80">
        <f>SUM(AA46:AA47)</f>
        <v>1994030674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97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13952417</v>
      </c>
      <c r="D5" s="6">
        <v>0</v>
      </c>
      <c r="E5" s="7">
        <v>22319226</v>
      </c>
      <c r="F5" s="8">
        <v>22319226</v>
      </c>
      <c r="G5" s="8">
        <v>12783</v>
      </c>
      <c r="H5" s="8">
        <v>16203419</v>
      </c>
      <c r="I5" s="8">
        <v>2956</v>
      </c>
      <c r="J5" s="8">
        <v>16219158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16219158</v>
      </c>
      <c r="X5" s="8">
        <v>5579808</v>
      </c>
      <c r="Y5" s="8">
        <v>10639350</v>
      </c>
      <c r="Z5" s="2">
        <v>190.68</v>
      </c>
      <c r="AA5" s="6">
        <v>22319226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54678682</v>
      </c>
      <c r="D7" s="6">
        <v>0</v>
      </c>
      <c r="E7" s="7">
        <v>60709957</v>
      </c>
      <c r="F7" s="8">
        <v>60709957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15177489</v>
      </c>
      <c r="Y7" s="8">
        <v>-15177489</v>
      </c>
      <c r="Z7" s="2">
        <v>-100</v>
      </c>
      <c r="AA7" s="6">
        <v>60709957</v>
      </c>
    </row>
    <row r="8" spans="1:27" ht="12.75">
      <c r="A8" s="29" t="s">
        <v>35</v>
      </c>
      <c r="B8" s="28"/>
      <c r="C8" s="6">
        <v>26664723</v>
      </c>
      <c r="D8" s="6">
        <v>0</v>
      </c>
      <c r="E8" s="7">
        <v>31959157</v>
      </c>
      <c r="F8" s="8">
        <v>31959157</v>
      </c>
      <c r="G8" s="8">
        <v>2561434</v>
      </c>
      <c r="H8" s="8">
        <v>2915503</v>
      </c>
      <c r="I8" s="8">
        <v>2683331</v>
      </c>
      <c r="J8" s="8">
        <v>8160268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8160268</v>
      </c>
      <c r="X8" s="8">
        <v>7989789</v>
      </c>
      <c r="Y8" s="8">
        <v>170479</v>
      </c>
      <c r="Z8" s="2">
        <v>2.13</v>
      </c>
      <c r="AA8" s="6">
        <v>31959157</v>
      </c>
    </row>
    <row r="9" spans="1:27" ht="12.75">
      <c r="A9" s="29" t="s">
        <v>36</v>
      </c>
      <c r="B9" s="28"/>
      <c r="C9" s="6">
        <v>12960052</v>
      </c>
      <c r="D9" s="6">
        <v>0</v>
      </c>
      <c r="E9" s="7">
        <v>13870515</v>
      </c>
      <c r="F9" s="8">
        <v>13870515</v>
      </c>
      <c r="G9" s="8">
        <v>1453072</v>
      </c>
      <c r="H9" s="8">
        <v>1253636</v>
      </c>
      <c r="I9" s="8">
        <v>1121971</v>
      </c>
      <c r="J9" s="8">
        <v>3828679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3828679</v>
      </c>
      <c r="X9" s="8">
        <v>3467628</v>
      </c>
      <c r="Y9" s="8">
        <v>361051</v>
      </c>
      <c r="Z9" s="2">
        <v>10.41</v>
      </c>
      <c r="AA9" s="6">
        <v>13870515</v>
      </c>
    </row>
    <row r="10" spans="1:27" ht="12.75">
      <c r="A10" s="29" t="s">
        <v>37</v>
      </c>
      <c r="B10" s="28"/>
      <c r="C10" s="6">
        <v>9306383</v>
      </c>
      <c r="D10" s="6">
        <v>0</v>
      </c>
      <c r="E10" s="7">
        <v>10054850</v>
      </c>
      <c r="F10" s="30">
        <v>10054850</v>
      </c>
      <c r="G10" s="30">
        <v>1106938</v>
      </c>
      <c r="H10" s="30">
        <v>920834</v>
      </c>
      <c r="I10" s="30">
        <v>811485</v>
      </c>
      <c r="J10" s="30">
        <v>2839257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2839257</v>
      </c>
      <c r="X10" s="30">
        <v>2513712</v>
      </c>
      <c r="Y10" s="30">
        <v>325545</v>
      </c>
      <c r="Z10" s="31">
        <v>12.95</v>
      </c>
      <c r="AA10" s="32">
        <v>10054850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1140055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102810</v>
      </c>
      <c r="J12" s="8">
        <v>102810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102810</v>
      </c>
      <c r="X12" s="8"/>
      <c r="Y12" s="8">
        <v>102810</v>
      </c>
      <c r="Z12" s="2">
        <v>0</v>
      </c>
      <c r="AA12" s="6">
        <v>0</v>
      </c>
    </row>
    <row r="13" spans="1:27" ht="12.75">
      <c r="A13" s="27" t="s">
        <v>40</v>
      </c>
      <c r="B13" s="33"/>
      <c r="C13" s="6">
        <v>730345</v>
      </c>
      <c r="D13" s="6">
        <v>0</v>
      </c>
      <c r="E13" s="7">
        <v>0</v>
      </c>
      <c r="F13" s="8">
        <v>0</v>
      </c>
      <c r="G13" s="8">
        <v>0</v>
      </c>
      <c r="H13" s="8">
        <v>225533</v>
      </c>
      <c r="I13" s="8">
        <v>127781</v>
      </c>
      <c r="J13" s="8">
        <v>353314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353314</v>
      </c>
      <c r="X13" s="8"/>
      <c r="Y13" s="8">
        <v>353314</v>
      </c>
      <c r="Z13" s="2">
        <v>0</v>
      </c>
      <c r="AA13" s="6">
        <v>0</v>
      </c>
    </row>
    <row r="14" spans="1:27" ht="12.75">
      <c r="A14" s="27" t="s">
        <v>41</v>
      </c>
      <c r="B14" s="33"/>
      <c r="C14" s="6">
        <v>8983499</v>
      </c>
      <c r="D14" s="6">
        <v>0</v>
      </c>
      <c r="E14" s="7">
        <v>0</v>
      </c>
      <c r="F14" s="8">
        <v>0</v>
      </c>
      <c r="G14" s="8">
        <v>836909</v>
      </c>
      <c r="H14" s="8">
        <v>872158</v>
      </c>
      <c r="I14" s="8">
        <v>905559</v>
      </c>
      <c r="J14" s="8">
        <v>2614626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2614626</v>
      </c>
      <c r="X14" s="8"/>
      <c r="Y14" s="8">
        <v>2614626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82263000</v>
      </c>
      <c r="D19" s="6">
        <v>0</v>
      </c>
      <c r="E19" s="7">
        <v>76726648</v>
      </c>
      <c r="F19" s="8">
        <v>76726648</v>
      </c>
      <c r="G19" s="8">
        <v>29437000</v>
      </c>
      <c r="H19" s="8">
        <v>1850049</v>
      </c>
      <c r="I19" s="8">
        <v>0</v>
      </c>
      <c r="J19" s="8">
        <v>31287049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31287049</v>
      </c>
      <c r="X19" s="8">
        <v>32217500</v>
      </c>
      <c r="Y19" s="8">
        <v>-930451</v>
      </c>
      <c r="Z19" s="2">
        <v>-2.89</v>
      </c>
      <c r="AA19" s="6">
        <v>76726648</v>
      </c>
    </row>
    <row r="20" spans="1:27" ht="12.75">
      <c r="A20" s="27" t="s">
        <v>47</v>
      </c>
      <c r="B20" s="33"/>
      <c r="C20" s="6">
        <v>10561269</v>
      </c>
      <c r="D20" s="6">
        <v>0</v>
      </c>
      <c r="E20" s="7">
        <v>19579145</v>
      </c>
      <c r="F20" s="30">
        <v>19579145</v>
      </c>
      <c r="G20" s="30">
        <v>452327</v>
      </c>
      <c r="H20" s="30">
        <v>864387</v>
      </c>
      <c r="I20" s="30">
        <v>77654</v>
      </c>
      <c r="J20" s="30">
        <v>1394368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1394368</v>
      </c>
      <c r="X20" s="30">
        <v>5718867</v>
      </c>
      <c r="Y20" s="30">
        <v>-4324499</v>
      </c>
      <c r="Z20" s="31">
        <v>-75.62</v>
      </c>
      <c r="AA20" s="32">
        <v>19579145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221240425</v>
      </c>
      <c r="D22" s="37">
        <f>SUM(D5:D21)</f>
        <v>0</v>
      </c>
      <c r="E22" s="38">
        <f t="shared" si="0"/>
        <v>235219498</v>
      </c>
      <c r="F22" s="39">
        <f t="shared" si="0"/>
        <v>235219498</v>
      </c>
      <c r="G22" s="39">
        <f t="shared" si="0"/>
        <v>35860463</v>
      </c>
      <c r="H22" s="39">
        <f t="shared" si="0"/>
        <v>25105519</v>
      </c>
      <c r="I22" s="39">
        <f t="shared" si="0"/>
        <v>5833547</v>
      </c>
      <c r="J22" s="39">
        <f t="shared" si="0"/>
        <v>66799529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66799529</v>
      </c>
      <c r="X22" s="39">
        <f t="shared" si="0"/>
        <v>72664793</v>
      </c>
      <c r="Y22" s="39">
        <f t="shared" si="0"/>
        <v>-5865264</v>
      </c>
      <c r="Z22" s="40">
        <f>+IF(X22&lt;&gt;0,+(Y22/X22)*100,0)</f>
        <v>-8.07167234344148</v>
      </c>
      <c r="AA22" s="37">
        <f>SUM(AA5:AA21)</f>
        <v>235219498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96195239</v>
      </c>
      <c r="D25" s="6">
        <v>0</v>
      </c>
      <c r="E25" s="7">
        <v>90357812</v>
      </c>
      <c r="F25" s="8">
        <v>90357812</v>
      </c>
      <c r="G25" s="8">
        <v>8261367</v>
      </c>
      <c r="H25" s="8">
        <v>8289562</v>
      </c>
      <c r="I25" s="8">
        <v>7965602</v>
      </c>
      <c r="J25" s="8">
        <v>24516531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24516531</v>
      </c>
      <c r="X25" s="8">
        <v>22589454</v>
      </c>
      <c r="Y25" s="8">
        <v>1927077</v>
      </c>
      <c r="Z25" s="2">
        <v>8.53</v>
      </c>
      <c r="AA25" s="6">
        <v>90357812</v>
      </c>
    </row>
    <row r="26" spans="1:27" ht="12.75">
      <c r="A26" s="29" t="s">
        <v>52</v>
      </c>
      <c r="B26" s="28"/>
      <c r="C26" s="6">
        <v>3854538</v>
      </c>
      <c r="D26" s="6">
        <v>0</v>
      </c>
      <c r="E26" s="7">
        <v>4200000</v>
      </c>
      <c r="F26" s="8">
        <v>4200000</v>
      </c>
      <c r="G26" s="8">
        <v>317423</v>
      </c>
      <c r="H26" s="8">
        <v>0</v>
      </c>
      <c r="I26" s="8">
        <v>323201</v>
      </c>
      <c r="J26" s="8">
        <v>640624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640624</v>
      </c>
      <c r="X26" s="8">
        <v>1050000</v>
      </c>
      <c r="Y26" s="8">
        <v>-409376</v>
      </c>
      <c r="Z26" s="2">
        <v>-38.99</v>
      </c>
      <c r="AA26" s="6">
        <v>4200000</v>
      </c>
    </row>
    <row r="27" spans="1:27" ht="12.75">
      <c r="A27" s="29" t="s">
        <v>53</v>
      </c>
      <c r="B27" s="28"/>
      <c r="C27" s="6">
        <v>66934171</v>
      </c>
      <c r="D27" s="6">
        <v>0</v>
      </c>
      <c r="E27" s="7">
        <v>23726951</v>
      </c>
      <c r="F27" s="8">
        <v>23726951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5931738</v>
      </c>
      <c r="Y27" s="8">
        <v>-5931738</v>
      </c>
      <c r="Z27" s="2">
        <v>-100</v>
      </c>
      <c r="AA27" s="6">
        <v>23726951</v>
      </c>
    </row>
    <row r="28" spans="1:27" ht="12.75">
      <c r="A28" s="29" t="s">
        <v>54</v>
      </c>
      <c r="B28" s="28"/>
      <c r="C28" s="6">
        <v>54966940</v>
      </c>
      <c r="D28" s="6">
        <v>0</v>
      </c>
      <c r="E28" s="7">
        <v>72312000</v>
      </c>
      <c r="F28" s="8">
        <v>72312000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18078000</v>
      </c>
      <c r="Y28" s="8">
        <v>-18078000</v>
      </c>
      <c r="Z28" s="2">
        <v>-100</v>
      </c>
      <c r="AA28" s="6">
        <v>72312000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78512654</v>
      </c>
      <c r="D30" s="6">
        <v>0</v>
      </c>
      <c r="E30" s="7">
        <v>62063989</v>
      </c>
      <c r="F30" s="8">
        <v>62063989</v>
      </c>
      <c r="G30" s="8">
        <v>0</v>
      </c>
      <c r="H30" s="8">
        <v>0</v>
      </c>
      <c r="I30" s="8">
        <v>4035239</v>
      </c>
      <c r="J30" s="8">
        <v>4035239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4035239</v>
      </c>
      <c r="X30" s="8">
        <v>15515997</v>
      </c>
      <c r="Y30" s="8">
        <v>-11480758</v>
      </c>
      <c r="Z30" s="2">
        <v>-73.99</v>
      </c>
      <c r="AA30" s="6">
        <v>62063989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54815380</v>
      </c>
      <c r="D34" s="6">
        <v>0</v>
      </c>
      <c r="E34" s="7">
        <v>54869331</v>
      </c>
      <c r="F34" s="8">
        <v>54869331</v>
      </c>
      <c r="G34" s="8">
        <v>911679</v>
      </c>
      <c r="H34" s="8">
        <v>4225667</v>
      </c>
      <c r="I34" s="8">
        <v>3499953</v>
      </c>
      <c r="J34" s="8">
        <v>8637299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8637299</v>
      </c>
      <c r="X34" s="8">
        <v>13717332</v>
      </c>
      <c r="Y34" s="8">
        <v>-5080033</v>
      </c>
      <c r="Z34" s="2">
        <v>-37.03</v>
      </c>
      <c r="AA34" s="6">
        <v>54869331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355278922</v>
      </c>
      <c r="D36" s="37">
        <f>SUM(D25:D35)</f>
        <v>0</v>
      </c>
      <c r="E36" s="38">
        <f t="shared" si="1"/>
        <v>307530083</v>
      </c>
      <c r="F36" s="39">
        <f t="shared" si="1"/>
        <v>307530083</v>
      </c>
      <c r="G36" s="39">
        <f t="shared" si="1"/>
        <v>9490469</v>
      </c>
      <c r="H36" s="39">
        <f t="shared" si="1"/>
        <v>12515229</v>
      </c>
      <c r="I36" s="39">
        <f t="shared" si="1"/>
        <v>15823995</v>
      </c>
      <c r="J36" s="39">
        <f t="shared" si="1"/>
        <v>37829693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37829693</v>
      </c>
      <c r="X36" s="39">
        <f t="shared" si="1"/>
        <v>76882521</v>
      </c>
      <c r="Y36" s="39">
        <f t="shared" si="1"/>
        <v>-39052828</v>
      </c>
      <c r="Z36" s="40">
        <f>+IF(X36&lt;&gt;0,+(Y36/X36)*100,0)</f>
        <v>-50.79545713647969</v>
      </c>
      <c r="AA36" s="37">
        <f>SUM(AA25:AA35)</f>
        <v>307530083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-134038497</v>
      </c>
      <c r="D38" s="50">
        <f>+D22-D36</f>
        <v>0</v>
      </c>
      <c r="E38" s="51">
        <f t="shared" si="2"/>
        <v>-72310585</v>
      </c>
      <c r="F38" s="52">
        <f t="shared" si="2"/>
        <v>-72310585</v>
      </c>
      <c r="G38" s="52">
        <f t="shared" si="2"/>
        <v>26369994</v>
      </c>
      <c r="H38" s="52">
        <f t="shared" si="2"/>
        <v>12590290</v>
      </c>
      <c r="I38" s="52">
        <f t="shared" si="2"/>
        <v>-9990448</v>
      </c>
      <c r="J38" s="52">
        <f t="shared" si="2"/>
        <v>28969836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28969836</v>
      </c>
      <c r="X38" s="52">
        <f>IF(F22=F36,0,X22-X36)</f>
        <v>-4217728</v>
      </c>
      <c r="Y38" s="52">
        <f t="shared" si="2"/>
        <v>33187564</v>
      </c>
      <c r="Z38" s="53">
        <f>+IF(X38&lt;&gt;0,+(Y38/X38)*100,0)</f>
        <v>-786.8588017055628</v>
      </c>
      <c r="AA38" s="50">
        <f>+AA22-AA36</f>
        <v>-72310585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66378995</v>
      </c>
      <c r="F39" s="8">
        <v>66378995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66378995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-134038497</v>
      </c>
      <c r="D42" s="59">
        <f>SUM(D38:D41)</f>
        <v>0</v>
      </c>
      <c r="E42" s="60">
        <f t="shared" si="3"/>
        <v>-5931590</v>
      </c>
      <c r="F42" s="61">
        <f t="shared" si="3"/>
        <v>-5931590</v>
      </c>
      <c r="G42" s="61">
        <f t="shared" si="3"/>
        <v>26369994</v>
      </c>
      <c r="H42" s="61">
        <f t="shared" si="3"/>
        <v>12590290</v>
      </c>
      <c r="I42" s="61">
        <f t="shared" si="3"/>
        <v>-9990448</v>
      </c>
      <c r="J42" s="61">
        <f t="shared" si="3"/>
        <v>28969836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28969836</v>
      </c>
      <c r="X42" s="61">
        <f t="shared" si="3"/>
        <v>-4217728</v>
      </c>
      <c r="Y42" s="61">
        <f t="shared" si="3"/>
        <v>33187564</v>
      </c>
      <c r="Z42" s="62">
        <f>+IF(X42&lt;&gt;0,+(Y42/X42)*100,0)</f>
        <v>-786.8588017055628</v>
      </c>
      <c r="AA42" s="59">
        <f>SUM(AA38:AA41)</f>
        <v>-5931590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-134038497</v>
      </c>
      <c r="D44" s="67">
        <f>+D42-D43</f>
        <v>0</v>
      </c>
      <c r="E44" s="68">
        <f t="shared" si="4"/>
        <v>-5931590</v>
      </c>
      <c r="F44" s="69">
        <f t="shared" si="4"/>
        <v>-5931590</v>
      </c>
      <c r="G44" s="69">
        <f t="shared" si="4"/>
        <v>26369994</v>
      </c>
      <c r="H44" s="69">
        <f t="shared" si="4"/>
        <v>12590290</v>
      </c>
      <c r="I44" s="69">
        <f t="shared" si="4"/>
        <v>-9990448</v>
      </c>
      <c r="J44" s="69">
        <f t="shared" si="4"/>
        <v>28969836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28969836</v>
      </c>
      <c r="X44" s="69">
        <f t="shared" si="4"/>
        <v>-4217728</v>
      </c>
      <c r="Y44" s="69">
        <f t="shared" si="4"/>
        <v>33187564</v>
      </c>
      <c r="Z44" s="70">
        <f>+IF(X44&lt;&gt;0,+(Y44/X44)*100,0)</f>
        <v>-786.8588017055628</v>
      </c>
      <c r="AA44" s="67">
        <f>+AA42-AA43</f>
        <v>-5931590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-134038497</v>
      </c>
      <c r="D46" s="59">
        <f>SUM(D44:D45)</f>
        <v>0</v>
      </c>
      <c r="E46" s="60">
        <f t="shared" si="5"/>
        <v>-5931590</v>
      </c>
      <c r="F46" s="61">
        <f t="shared" si="5"/>
        <v>-5931590</v>
      </c>
      <c r="G46" s="61">
        <f t="shared" si="5"/>
        <v>26369994</v>
      </c>
      <c r="H46" s="61">
        <f t="shared" si="5"/>
        <v>12590290</v>
      </c>
      <c r="I46" s="61">
        <f t="shared" si="5"/>
        <v>-9990448</v>
      </c>
      <c r="J46" s="61">
        <f t="shared" si="5"/>
        <v>28969836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28969836</v>
      </c>
      <c r="X46" s="61">
        <f t="shared" si="5"/>
        <v>-4217728</v>
      </c>
      <c r="Y46" s="61">
        <f t="shared" si="5"/>
        <v>33187564</v>
      </c>
      <c r="Z46" s="62">
        <f>+IF(X46&lt;&gt;0,+(Y46/X46)*100,0)</f>
        <v>-786.8588017055628</v>
      </c>
      <c r="AA46" s="59">
        <f>SUM(AA44:AA45)</f>
        <v>-5931590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-134038497</v>
      </c>
      <c r="D48" s="75">
        <f>SUM(D46:D47)</f>
        <v>0</v>
      </c>
      <c r="E48" s="76">
        <f t="shared" si="6"/>
        <v>-5931590</v>
      </c>
      <c r="F48" s="77">
        <f t="shared" si="6"/>
        <v>-5931590</v>
      </c>
      <c r="G48" s="77">
        <f t="shared" si="6"/>
        <v>26369994</v>
      </c>
      <c r="H48" s="78">
        <f t="shared" si="6"/>
        <v>12590290</v>
      </c>
      <c r="I48" s="78">
        <f t="shared" si="6"/>
        <v>-9990448</v>
      </c>
      <c r="J48" s="78">
        <f t="shared" si="6"/>
        <v>28969836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28969836</v>
      </c>
      <c r="X48" s="78">
        <f t="shared" si="6"/>
        <v>-4217728</v>
      </c>
      <c r="Y48" s="78">
        <f t="shared" si="6"/>
        <v>33187564</v>
      </c>
      <c r="Z48" s="79">
        <f>+IF(X48&lt;&gt;0,+(Y48/X48)*100,0)</f>
        <v>-786.8588017055628</v>
      </c>
      <c r="AA48" s="80">
        <f>SUM(AA46:AA47)</f>
        <v>-5931590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97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6994250</v>
      </c>
      <c r="D5" s="6">
        <v>0</v>
      </c>
      <c r="E5" s="7">
        <v>7032990</v>
      </c>
      <c r="F5" s="8">
        <v>7032990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1914536</v>
      </c>
      <c r="Y5" s="8">
        <v>-1914536</v>
      </c>
      <c r="Z5" s="2">
        <v>-100</v>
      </c>
      <c r="AA5" s="6">
        <v>7032990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24907467</v>
      </c>
      <c r="D7" s="6">
        <v>0</v>
      </c>
      <c r="E7" s="7">
        <v>33532249</v>
      </c>
      <c r="F7" s="8">
        <v>33532249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10217739</v>
      </c>
      <c r="Y7" s="8">
        <v>-10217739</v>
      </c>
      <c r="Z7" s="2">
        <v>-100</v>
      </c>
      <c r="AA7" s="6">
        <v>33532249</v>
      </c>
    </row>
    <row r="8" spans="1:27" ht="12.75">
      <c r="A8" s="29" t="s">
        <v>35</v>
      </c>
      <c r="B8" s="28"/>
      <c r="C8" s="6">
        <v>17803268</v>
      </c>
      <c r="D8" s="6">
        <v>0</v>
      </c>
      <c r="E8" s="7">
        <v>9749534</v>
      </c>
      <c r="F8" s="8">
        <v>9749534</v>
      </c>
      <c r="G8" s="8">
        <v>1291353</v>
      </c>
      <c r="H8" s="8">
        <v>1995767</v>
      </c>
      <c r="I8" s="8">
        <v>1899074</v>
      </c>
      <c r="J8" s="8">
        <v>5186194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5186194</v>
      </c>
      <c r="X8" s="8">
        <v>2654040</v>
      </c>
      <c r="Y8" s="8">
        <v>2532154</v>
      </c>
      <c r="Z8" s="2">
        <v>95.41</v>
      </c>
      <c r="AA8" s="6">
        <v>9749534</v>
      </c>
    </row>
    <row r="9" spans="1:27" ht="12.75">
      <c r="A9" s="29" t="s">
        <v>36</v>
      </c>
      <c r="B9" s="28"/>
      <c r="C9" s="6">
        <v>8808476</v>
      </c>
      <c r="D9" s="6">
        <v>0</v>
      </c>
      <c r="E9" s="7">
        <v>8982669</v>
      </c>
      <c r="F9" s="8">
        <v>8982669</v>
      </c>
      <c r="G9" s="8">
        <v>723627</v>
      </c>
      <c r="H9" s="8">
        <v>724944</v>
      </c>
      <c r="I9" s="8">
        <v>725000</v>
      </c>
      <c r="J9" s="8">
        <v>2173571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2173571</v>
      </c>
      <c r="X9" s="8">
        <v>2245668</v>
      </c>
      <c r="Y9" s="8">
        <v>-72097</v>
      </c>
      <c r="Z9" s="2">
        <v>-3.21</v>
      </c>
      <c r="AA9" s="6">
        <v>8982669</v>
      </c>
    </row>
    <row r="10" spans="1:27" ht="12.75">
      <c r="A10" s="29" t="s">
        <v>37</v>
      </c>
      <c r="B10" s="28"/>
      <c r="C10" s="6">
        <v>5841114</v>
      </c>
      <c r="D10" s="6">
        <v>0</v>
      </c>
      <c r="E10" s="7">
        <v>5727824</v>
      </c>
      <c r="F10" s="30">
        <v>5727824</v>
      </c>
      <c r="G10" s="30">
        <v>440809</v>
      </c>
      <c r="H10" s="30">
        <v>440914</v>
      </c>
      <c r="I10" s="30">
        <v>441252</v>
      </c>
      <c r="J10" s="30">
        <v>1322975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1322975</v>
      </c>
      <c r="X10" s="30">
        <v>1431957</v>
      </c>
      <c r="Y10" s="30">
        <v>-108982</v>
      </c>
      <c r="Z10" s="31">
        <v>-7.61</v>
      </c>
      <c r="AA10" s="32">
        <v>5727824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251856</v>
      </c>
      <c r="F11" s="8">
        <v>251856</v>
      </c>
      <c r="G11" s="8">
        <v>20986</v>
      </c>
      <c r="H11" s="8">
        <v>20986</v>
      </c>
      <c r="I11" s="8">
        <v>20986</v>
      </c>
      <c r="J11" s="8">
        <v>62958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62958</v>
      </c>
      <c r="X11" s="8">
        <v>62964</v>
      </c>
      <c r="Y11" s="8">
        <v>-6</v>
      </c>
      <c r="Z11" s="2">
        <v>-0.01</v>
      </c>
      <c r="AA11" s="6">
        <v>251856</v>
      </c>
    </row>
    <row r="12" spans="1:27" ht="12.75">
      <c r="A12" s="29" t="s">
        <v>39</v>
      </c>
      <c r="B12" s="33"/>
      <c r="C12" s="6">
        <v>1071800</v>
      </c>
      <c r="D12" s="6">
        <v>0</v>
      </c>
      <c r="E12" s="7">
        <v>851980</v>
      </c>
      <c r="F12" s="8">
        <v>851980</v>
      </c>
      <c r="G12" s="8">
        <v>68846</v>
      </c>
      <c r="H12" s="8">
        <v>71531</v>
      </c>
      <c r="I12" s="8">
        <v>69829</v>
      </c>
      <c r="J12" s="8">
        <v>210206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210206</v>
      </c>
      <c r="X12" s="8">
        <v>212994</v>
      </c>
      <c r="Y12" s="8">
        <v>-2788</v>
      </c>
      <c r="Z12" s="2">
        <v>-1.31</v>
      </c>
      <c r="AA12" s="6">
        <v>851980</v>
      </c>
    </row>
    <row r="13" spans="1:27" ht="12.75">
      <c r="A13" s="27" t="s">
        <v>40</v>
      </c>
      <c r="B13" s="33"/>
      <c r="C13" s="6">
        <v>813085</v>
      </c>
      <c r="D13" s="6">
        <v>0</v>
      </c>
      <c r="E13" s="7">
        <v>93500</v>
      </c>
      <c r="F13" s="8">
        <v>93500</v>
      </c>
      <c r="G13" s="8">
        <v>6384</v>
      </c>
      <c r="H13" s="8">
        <v>13087</v>
      </c>
      <c r="I13" s="8">
        <v>5981</v>
      </c>
      <c r="J13" s="8">
        <v>25452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25452</v>
      </c>
      <c r="X13" s="8">
        <v>23376</v>
      </c>
      <c r="Y13" s="8">
        <v>2076</v>
      </c>
      <c r="Z13" s="2">
        <v>8.88</v>
      </c>
      <c r="AA13" s="6">
        <v>93500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6102988</v>
      </c>
      <c r="F14" s="8">
        <v>6102988</v>
      </c>
      <c r="G14" s="8">
        <v>796057</v>
      </c>
      <c r="H14" s="8">
        <v>804989</v>
      </c>
      <c r="I14" s="8">
        <v>826197</v>
      </c>
      <c r="J14" s="8">
        <v>2427243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2427243</v>
      </c>
      <c r="X14" s="8">
        <v>1220598</v>
      </c>
      <c r="Y14" s="8">
        <v>1206645</v>
      </c>
      <c r="Z14" s="2">
        <v>98.86</v>
      </c>
      <c r="AA14" s="6">
        <v>6102988</v>
      </c>
    </row>
    <row r="15" spans="1:27" ht="12.75">
      <c r="A15" s="27" t="s">
        <v>42</v>
      </c>
      <c r="B15" s="33"/>
      <c r="C15" s="6">
        <v>9955</v>
      </c>
      <c r="D15" s="6">
        <v>0</v>
      </c>
      <c r="E15" s="7">
        <v>10942</v>
      </c>
      <c r="F15" s="8">
        <v>10942</v>
      </c>
      <c r="G15" s="8">
        <v>0</v>
      </c>
      <c r="H15" s="8">
        <v>9505</v>
      </c>
      <c r="I15" s="8">
        <v>0</v>
      </c>
      <c r="J15" s="8">
        <v>9505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9505</v>
      </c>
      <c r="X15" s="8">
        <v>2979</v>
      </c>
      <c r="Y15" s="8">
        <v>6526</v>
      </c>
      <c r="Z15" s="2">
        <v>219.07</v>
      </c>
      <c r="AA15" s="6">
        <v>10942</v>
      </c>
    </row>
    <row r="16" spans="1:27" ht="12.75">
      <c r="A16" s="27" t="s">
        <v>43</v>
      </c>
      <c r="B16" s="33"/>
      <c r="C16" s="6">
        <v>11503500</v>
      </c>
      <c r="D16" s="6">
        <v>0</v>
      </c>
      <c r="E16" s="7">
        <v>4500000</v>
      </c>
      <c r="F16" s="8">
        <v>4500000</v>
      </c>
      <c r="G16" s="8">
        <v>335455</v>
      </c>
      <c r="H16" s="8">
        <v>359613</v>
      </c>
      <c r="I16" s="8">
        <v>201015</v>
      </c>
      <c r="J16" s="8">
        <v>896083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896083</v>
      </c>
      <c r="X16" s="8">
        <v>1225000</v>
      </c>
      <c r="Y16" s="8">
        <v>-328917</v>
      </c>
      <c r="Z16" s="2">
        <v>-26.85</v>
      </c>
      <c r="AA16" s="6">
        <v>4500000</v>
      </c>
    </row>
    <row r="17" spans="1:27" ht="12.75">
      <c r="A17" s="27" t="s">
        <v>44</v>
      </c>
      <c r="B17" s="33"/>
      <c r="C17" s="6">
        <v>2168</v>
      </c>
      <c r="D17" s="6">
        <v>0</v>
      </c>
      <c r="E17" s="7">
        <v>0</v>
      </c>
      <c r="F17" s="8">
        <v>0</v>
      </c>
      <c r="G17" s="8">
        <v>637</v>
      </c>
      <c r="H17" s="8">
        <v>74</v>
      </c>
      <c r="I17" s="8">
        <v>44</v>
      </c>
      <c r="J17" s="8">
        <v>755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755</v>
      </c>
      <c r="X17" s="8"/>
      <c r="Y17" s="8">
        <v>755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58762493</v>
      </c>
      <c r="D19" s="6">
        <v>0</v>
      </c>
      <c r="E19" s="7">
        <v>57297001</v>
      </c>
      <c r="F19" s="8">
        <v>57297001</v>
      </c>
      <c r="G19" s="8">
        <v>22697000</v>
      </c>
      <c r="H19" s="8">
        <v>2075000</v>
      </c>
      <c r="I19" s="8">
        <v>0</v>
      </c>
      <c r="J19" s="8">
        <v>24772000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24772000</v>
      </c>
      <c r="X19" s="8">
        <v>24558520</v>
      </c>
      <c r="Y19" s="8">
        <v>213480</v>
      </c>
      <c r="Z19" s="2">
        <v>0.87</v>
      </c>
      <c r="AA19" s="6">
        <v>57297001</v>
      </c>
    </row>
    <row r="20" spans="1:27" ht="12.75">
      <c r="A20" s="27" t="s">
        <v>47</v>
      </c>
      <c r="B20" s="33"/>
      <c r="C20" s="6">
        <v>5064673</v>
      </c>
      <c r="D20" s="6">
        <v>0</v>
      </c>
      <c r="E20" s="7">
        <v>15876833</v>
      </c>
      <c r="F20" s="30">
        <v>15876833</v>
      </c>
      <c r="G20" s="30">
        <v>1500983</v>
      </c>
      <c r="H20" s="30">
        <v>32299</v>
      </c>
      <c r="I20" s="30">
        <v>71292</v>
      </c>
      <c r="J20" s="30">
        <v>1604574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1604574</v>
      </c>
      <c r="X20" s="30">
        <v>3663885</v>
      </c>
      <c r="Y20" s="30">
        <v>-2059311</v>
      </c>
      <c r="Z20" s="31">
        <v>-56.21</v>
      </c>
      <c r="AA20" s="32">
        <v>15876833</v>
      </c>
    </row>
    <row r="21" spans="1:27" ht="12.75">
      <c r="A21" s="27" t="s">
        <v>48</v>
      </c>
      <c r="B21" s="33"/>
      <c r="C21" s="6">
        <v>23720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141605969</v>
      </c>
      <c r="D22" s="37">
        <f>SUM(D5:D21)</f>
        <v>0</v>
      </c>
      <c r="E22" s="38">
        <f t="shared" si="0"/>
        <v>150010366</v>
      </c>
      <c r="F22" s="39">
        <f t="shared" si="0"/>
        <v>150010366</v>
      </c>
      <c r="G22" s="39">
        <f t="shared" si="0"/>
        <v>27882137</v>
      </c>
      <c r="H22" s="39">
        <f t="shared" si="0"/>
        <v>6548709</v>
      </c>
      <c r="I22" s="39">
        <f t="shared" si="0"/>
        <v>4260670</v>
      </c>
      <c r="J22" s="39">
        <f t="shared" si="0"/>
        <v>38691516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38691516</v>
      </c>
      <c r="X22" s="39">
        <f t="shared" si="0"/>
        <v>49434256</v>
      </c>
      <c r="Y22" s="39">
        <f t="shared" si="0"/>
        <v>-10742740</v>
      </c>
      <c r="Z22" s="40">
        <f>+IF(X22&lt;&gt;0,+(Y22/X22)*100,0)</f>
        <v>-21.73136781910908</v>
      </c>
      <c r="AA22" s="37">
        <f>SUM(AA5:AA21)</f>
        <v>150010366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58693305</v>
      </c>
      <c r="D25" s="6">
        <v>0</v>
      </c>
      <c r="E25" s="7">
        <v>60873631</v>
      </c>
      <c r="F25" s="8">
        <v>60873631</v>
      </c>
      <c r="G25" s="8">
        <v>5410182</v>
      </c>
      <c r="H25" s="8">
        <v>5028864</v>
      </c>
      <c r="I25" s="8">
        <v>5127638</v>
      </c>
      <c r="J25" s="8">
        <v>15566684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15566684</v>
      </c>
      <c r="X25" s="8">
        <v>14908875</v>
      </c>
      <c r="Y25" s="8">
        <v>657809</v>
      </c>
      <c r="Z25" s="2">
        <v>4.41</v>
      </c>
      <c r="AA25" s="6">
        <v>60873631</v>
      </c>
    </row>
    <row r="26" spans="1:27" ht="12.75">
      <c r="A26" s="29" t="s">
        <v>52</v>
      </c>
      <c r="B26" s="28"/>
      <c r="C26" s="6">
        <v>3412175</v>
      </c>
      <c r="D26" s="6">
        <v>0</v>
      </c>
      <c r="E26" s="7">
        <v>3850261</v>
      </c>
      <c r="F26" s="8">
        <v>3850261</v>
      </c>
      <c r="G26" s="8">
        <v>284307</v>
      </c>
      <c r="H26" s="8">
        <v>217868</v>
      </c>
      <c r="I26" s="8">
        <v>270462</v>
      </c>
      <c r="J26" s="8">
        <v>772637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772637</v>
      </c>
      <c r="X26" s="8">
        <v>942988</v>
      </c>
      <c r="Y26" s="8">
        <v>-170351</v>
      </c>
      <c r="Z26" s="2">
        <v>-18.07</v>
      </c>
      <c r="AA26" s="6">
        <v>3850261</v>
      </c>
    </row>
    <row r="27" spans="1:27" ht="12.75">
      <c r="A27" s="29" t="s">
        <v>53</v>
      </c>
      <c r="B27" s="28"/>
      <c r="C27" s="6">
        <v>26585838</v>
      </c>
      <c r="D27" s="6">
        <v>0</v>
      </c>
      <c r="E27" s="7">
        <v>14699763</v>
      </c>
      <c r="F27" s="8">
        <v>14699763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3600200</v>
      </c>
      <c r="Y27" s="8">
        <v>-3600200</v>
      </c>
      <c r="Z27" s="2">
        <v>-100</v>
      </c>
      <c r="AA27" s="6">
        <v>14699763</v>
      </c>
    </row>
    <row r="28" spans="1:27" ht="12.75">
      <c r="A28" s="29" t="s">
        <v>54</v>
      </c>
      <c r="B28" s="28"/>
      <c r="C28" s="6">
        <v>28580892</v>
      </c>
      <c r="D28" s="6">
        <v>0</v>
      </c>
      <c r="E28" s="7">
        <v>29848544</v>
      </c>
      <c r="F28" s="8">
        <v>29848544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7310372</v>
      </c>
      <c r="Y28" s="8">
        <v>-7310372</v>
      </c>
      <c r="Z28" s="2">
        <v>-100</v>
      </c>
      <c r="AA28" s="6">
        <v>29848544</v>
      </c>
    </row>
    <row r="29" spans="1:27" ht="12.75">
      <c r="A29" s="29" t="s">
        <v>55</v>
      </c>
      <c r="B29" s="28"/>
      <c r="C29" s="6">
        <v>9115398</v>
      </c>
      <c r="D29" s="6">
        <v>0</v>
      </c>
      <c r="E29" s="7">
        <v>2212000</v>
      </c>
      <c r="F29" s="8">
        <v>2212000</v>
      </c>
      <c r="G29" s="8">
        <v>62044</v>
      </c>
      <c r="H29" s="8">
        <v>77688</v>
      </c>
      <c r="I29" s="8">
        <v>23435</v>
      </c>
      <c r="J29" s="8">
        <v>163167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163167</v>
      </c>
      <c r="X29" s="8">
        <v>541802</v>
      </c>
      <c r="Y29" s="8">
        <v>-378635</v>
      </c>
      <c r="Z29" s="2">
        <v>-69.88</v>
      </c>
      <c r="AA29" s="6">
        <v>2212000</v>
      </c>
    </row>
    <row r="30" spans="1:27" ht="12.75">
      <c r="A30" s="29" t="s">
        <v>56</v>
      </c>
      <c r="B30" s="28"/>
      <c r="C30" s="6">
        <v>26298627</v>
      </c>
      <c r="D30" s="6">
        <v>0</v>
      </c>
      <c r="E30" s="7">
        <v>22208256</v>
      </c>
      <c r="F30" s="8">
        <v>22208256</v>
      </c>
      <c r="G30" s="8">
        <v>201842</v>
      </c>
      <c r="H30" s="8">
        <v>409162</v>
      </c>
      <c r="I30" s="8">
        <v>63384</v>
      </c>
      <c r="J30" s="8">
        <v>674388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674388</v>
      </c>
      <c r="X30" s="8">
        <v>5439146</v>
      </c>
      <c r="Y30" s="8">
        <v>-4764758</v>
      </c>
      <c r="Z30" s="2">
        <v>-87.6</v>
      </c>
      <c r="AA30" s="6">
        <v>22208256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2640595</v>
      </c>
      <c r="D32" s="6">
        <v>0</v>
      </c>
      <c r="E32" s="7">
        <v>595000</v>
      </c>
      <c r="F32" s="8">
        <v>595000</v>
      </c>
      <c r="G32" s="8">
        <v>1154</v>
      </c>
      <c r="H32" s="8">
        <v>0</v>
      </c>
      <c r="I32" s="8">
        <v>7446</v>
      </c>
      <c r="J32" s="8">
        <v>8600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8600</v>
      </c>
      <c r="X32" s="8">
        <v>145725</v>
      </c>
      <c r="Y32" s="8">
        <v>-137125</v>
      </c>
      <c r="Z32" s="2">
        <v>-94.1</v>
      </c>
      <c r="AA32" s="6">
        <v>595000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27015527</v>
      </c>
      <c r="D34" s="6">
        <v>0</v>
      </c>
      <c r="E34" s="7">
        <v>32944250</v>
      </c>
      <c r="F34" s="8">
        <v>32944250</v>
      </c>
      <c r="G34" s="8">
        <v>3130923</v>
      </c>
      <c r="H34" s="8">
        <v>1329070</v>
      </c>
      <c r="I34" s="8">
        <v>1366322</v>
      </c>
      <c r="J34" s="8">
        <v>5826315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5826315</v>
      </c>
      <c r="X34" s="8">
        <v>8068580</v>
      </c>
      <c r="Y34" s="8">
        <v>-2242265</v>
      </c>
      <c r="Z34" s="2">
        <v>-27.79</v>
      </c>
      <c r="AA34" s="6">
        <v>32944250</v>
      </c>
    </row>
    <row r="35" spans="1:27" ht="12.75">
      <c r="A35" s="27" t="s">
        <v>61</v>
      </c>
      <c r="B35" s="33"/>
      <c r="C35" s="6">
        <v>1381886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183724243</v>
      </c>
      <c r="D36" s="37">
        <f>SUM(D25:D35)</f>
        <v>0</v>
      </c>
      <c r="E36" s="38">
        <f t="shared" si="1"/>
        <v>167231705</v>
      </c>
      <c r="F36" s="39">
        <f t="shared" si="1"/>
        <v>167231705</v>
      </c>
      <c r="G36" s="39">
        <f t="shared" si="1"/>
        <v>9090452</v>
      </c>
      <c r="H36" s="39">
        <f t="shared" si="1"/>
        <v>7062652</v>
      </c>
      <c r="I36" s="39">
        <f t="shared" si="1"/>
        <v>6858687</v>
      </c>
      <c r="J36" s="39">
        <f t="shared" si="1"/>
        <v>23011791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23011791</v>
      </c>
      <c r="X36" s="39">
        <f t="shared" si="1"/>
        <v>40957688</v>
      </c>
      <c r="Y36" s="39">
        <f t="shared" si="1"/>
        <v>-17945897</v>
      </c>
      <c r="Z36" s="40">
        <f>+IF(X36&lt;&gt;0,+(Y36/X36)*100,0)</f>
        <v>-43.81569828843855</v>
      </c>
      <c r="AA36" s="37">
        <f>SUM(AA25:AA35)</f>
        <v>167231705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-42118274</v>
      </c>
      <c r="D38" s="50">
        <f>+D22-D36</f>
        <v>0</v>
      </c>
      <c r="E38" s="51">
        <f t="shared" si="2"/>
        <v>-17221339</v>
      </c>
      <c r="F38" s="52">
        <f t="shared" si="2"/>
        <v>-17221339</v>
      </c>
      <c r="G38" s="52">
        <f t="shared" si="2"/>
        <v>18791685</v>
      </c>
      <c r="H38" s="52">
        <f t="shared" si="2"/>
        <v>-513943</v>
      </c>
      <c r="I38" s="52">
        <f t="shared" si="2"/>
        <v>-2598017</v>
      </c>
      <c r="J38" s="52">
        <f t="shared" si="2"/>
        <v>15679725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15679725</v>
      </c>
      <c r="X38" s="52">
        <f>IF(F22=F36,0,X22-X36)</f>
        <v>8476568</v>
      </c>
      <c r="Y38" s="52">
        <f t="shared" si="2"/>
        <v>7203157</v>
      </c>
      <c r="Z38" s="53">
        <f>+IF(X38&lt;&gt;0,+(Y38/X38)*100,0)</f>
        <v>84.97728089953387</v>
      </c>
      <c r="AA38" s="50">
        <f>+AA22-AA36</f>
        <v>-17221339</v>
      </c>
    </row>
    <row r="39" spans="1:27" ht="12.75">
      <c r="A39" s="27" t="s">
        <v>64</v>
      </c>
      <c r="B39" s="33"/>
      <c r="C39" s="6">
        <v>82613967</v>
      </c>
      <c r="D39" s="6">
        <v>0</v>
      </c>
      <c r="E39" s="7">
        <v>93694000</v>
      </c>
      <c r="F39" s="8">
        <v>93694000</v>
      </c>
      <c r="G39" s="8">
        <v>17927000</v>
      </c>
      <c r="H39" s="8">
        <v>0</v>
      </c>
      <c r="I39" s="8">
        <v>0</v>
      </c>
      <c r="J39" s="8">
        <v>17927000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17927000</v>
      </c>
      <c r="X39" s="8">
        <v>20312990</v>
      </c>
      <c r="Y39" s="8">
        <v>-2385990</v>
      </c>
      <c r="Z39" s="2">
        <v>-11.75</v>
      </c>
      <c r="AA39" s="6">
        <v>93694000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40495693</v>
      </c>
      <c r="D42" s="59">
        <f>SUM(D38:D41)</f>
        <v>0</v>
      </c>
      <c r="E42" s="60">
        <f t="shared" si="3"/>
        <v>76472661</v>
      </c>
      <c r="F42" s="61">
        <f t="shared" si="3"/>
        <v>76472661</v>
      </c>
      <c r="G42" s="61">
        <f t="shared" si="3"/>
        <v>36718685</v>
      </c>
      <c r="H42" s="61">
        <f t="shared" si="3"/>
        <v>-513943</v>
      </c>
      <c r="I42" s="61">
        <f t="shared" si="3"/>
        <v>-2598017</v>
      </c>
      <c r="J42" s="61">
        <f t="shared" si="3"/>
        <v>33606725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33606725</v>
      </c>
      <c r="X42" s="61">
        <f t="shared" si="3"/>
        <v>28789558</v>
      </c>
      <c r="Y42" s="61">
        <f t="shared" si="3"/>
        <v>4817167</v>
      </c>
      <c r="Z42" s="62">
        <f>+IF(X42&lt;&gt;0,+(Y42/X42)*100,0)</f>
        <v>16.73234094111483</v>
      </c>
      <c r="AA42" s="59">
        <f>SUM(AA38:AA41)</f>
        <v>76472661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40495693</v>
      </c>
      <c r="D44" s="67">
        <f>+D42-D43</f>
        <v>0</v>
      </c>
      <c r="E44" s="68">
        <f t="shared" si="4"/>
        <v>76472661</v>
      </c>
      <c r="F44" s="69">
        <f t="shared" si="4"/>
        <v>76472661</v>
      </c>
      <c r="G44" s="69">
        <f t="shared" si="4"/>
        <v>36718685</v>
      </c>
      <c r="H44" s="69">
        <f t="shared" si="4"/>
        <v>-513943</v>
      </c>
      <c r="I44" s="69">
        <f t="shared" si="4"/>
        <v>-2598017</v>
      </c>
      <c r="J44" s="69">
        <f t="shared" si="4"/>
        <v>33606725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33606725</v>
      </c>
      <c r="X44" s="69">
        <f t="shared" si="4"/>
        <v>28789558</v>
      </c>
      <c r="Y44" s="69">
        <f t="shared" si="4"/>
        <v>4817167</v>
      </c>
      <c r="Z44" s="70">
        <f>+IF(X44&lt;&gt;0,+(Y44/X44)*100,0)</f>
        <v>16.73234094111483</v>
      </c>
      <c r="AA44" s="67">
        <f>+AA42-AA43</f>
        <v>76472661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40495693</v>
      </c>
      <c r="D46" s="59">
        <f>SUM(D44:D45)</f>
        <v>0</v>
      </c>
      <c r="E46" s="60">
        <f t="shared" si="5"/>
        <v>76472661</v>
      </c>
      <c r="F46" s="61">
        <f t="shared" si="5"/>
        <v>76472661</v>
      </c>
      <c r="G46" s="61">
        <f t="shared" si="5"/>
        <v>36718685</v>
      </c>
      <c r="H46" s="61">
        <f t="shared" si="5"/>
        <v>-513943</v>
      </c>
      <c r="I46" s="61">
        <f t="shared" si="5"/>
        <v>-2598017</v>
      </c>
      <c r="J46" s="61">
        <f t="shared" si="5"/>
        <v>33606725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33606725</v>
      </c>
      <c r="X46" s="61">
        <f t="shared" si="5"/>
        <v>28789558</v>
      </c>
      <c r="Y46" s="61">
        <f t="shared" si="5"/>
        <v>4817167</v>
      </c>
      <c r="Z46" s="62">
        <f>+IF(X46&lt;&gt;0,+(Y46/X46)*100,0)</f>
        <v>16.73234094111483</v>
      </c>
      <c r="AA46" s="59">
        <f>SUM(AA44:AA45)</f>
        <v>76472661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40495693</v>
      </c>
      <c r="D48" s="75">
        <f>SUM(D46:D47)</f>
        <v>0</v>
      </c>
      <c r="E48" s="76">
        <f t="shared" si="6"/>
        <v>76472661</v>
      </c>
      <c r="F48" s="77">
        <f t="shared" si="6"/>
        <v>76472661</v>
      </c>
      <c r="G48" s="77">
        <f t="shared" si="6"/>
        <v>36718685</v>
      </c>
      <c r="H48" s="78">
        <f t="shared" si="6"/>
        <v>-513943</v>
      </c>
      <c r="I48" s="78">
        <f t="shared" si="6"/>
        <v>-2598017</v>
      </c>
      <c r="J48" s="78">
        <f t="shared" si="6"/>
        <v>33606725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33606725</v>
      </c>
      <c r="X48" s="78">
        <f t="shared" si="6"/>
        <v>28789558</v>
      </c>
      <c r="Y48" s="78">
        <f t="shared" si="6"/>
        <v>4817167</v>
      </c>
      <c r="Z48" s="79">
        <f>+IF(X48&lt;&gt;0,+(Y48/X48)*100,0)</f>
        <v>16.73234094111483</v>
      </c>
      <c r="AA48" s="80">
        <f>SUM(AA46:AA47)</f>
        <v>76472661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97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434716</v>
      </c>
      <c r="D12" s="6">
        <v>0</v>
      </c>
      <c r="E12" s="7">
        <v>0</v>
      </c>
      <c r="F12" s="8">
        <v>0</v>
      </c>
      <c r="G12" s="8">
        <v>35918</v>
      </c>
      <c r="H12" s="8">
        <v>35918</v>
      </c>
      <c r="I12" s="8">
        <v>35918</v>
      </c>
      <c r="J12" s="8">
        <v>107754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107754</v>
      </c>
      <c r="X12" s="8">
        <v>115851</v>
      </c>
      <c r="Y12" s="8">
        <v>-8097</v>
      </c>
      <c r="Z12" s="2">
        <v>-6.99</v>
      </c>
      <c r="AA12" s="6">
        <v>0</v>
      </c>
    </row>
    <row r="13" spans="1:27" ht="12.75">
      <c r="A13" s="27" t="s">
        <v>40</v>
      </c>
      <c r="B13" s="33"/>
      <c r="C13" s="6">
        <v>167007</v>
      </c>
      <c r="D13" s="6">
        <v>0</v>
      </c>
      <c r="E13" s="7">
        <v>0</v>
      </c>
      <c r="F13" s="8">
        <v>0</v>
      </c>
      <c r="G13" s="8">
        <v>26476</v>
      </c>
      <c r="H13" s="8">
        <v>32953</v>
      </c>
      <c r="I13" s="8">
        <v>13017</v>
      </c>
      <c r="J13" s="8">
        <v>72446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72446</v>
      </c>
      <c r="X13" s="8"/>
      <c r="Y13" s="8">
        <v>72446</v>
      </c>
      <c r="Z13" s="2">
        <v>0</v>
      </c>
      <c r="AA13" s="6">
        <v>0</v>
      </c>
    </row>
    <row r="14" spans="1:27" ht="12.75">
      <c r="A14" s="27" t="s">
        <v>41</v>
      </c>
      <c r="B14" s="33"/>
      <c r="C14" s="6">
        <v>134951</v>
      </c>
      <c r="D14" s="6">
        <v>0</v>
      </c>
      <c r="E14" s="7">
        <v>0</v>
      </c>
      <c r="F14" s="8">
        <v>0</v>
      </c>
      <c r="G14" s="8">
        <v>0</v>
      </c>
      <c r="H14" s="8">
        <v>19276</v>
      </c>
      <c r="I14" s="8">
        <v>20306</v>
      </c>
      <c r="J14" s="8">
        <v>39582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39582</v>
      </c>
      <c r="X14" s="8"/>
      <c r="Y14" s="8">
        <v>39582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52305670</v>
      </c>
      <c r="D19" s="6">
        <v>0</v>
      </c>
      <c r="E19" s="7">
        <v>52043996</v>
      </c>
      <c r="F19" s="8">
        <v>52043996</v>
      </c>
      <c r="G19" s="8">
        <v>9191759</v>
      </c>
      <c r="H19" s="8">
        <v>72833</v>
      </c>
      <c r="I19" s="8">
        <v>121839</v>
      </c>
      <c r="J19" s="8">
        <v>9386431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9386431</v>
      </c>
      <c r="X19" s="8">
        <v>13011000</v>
      </c>
      <c r="Y19" s="8">
        <v>-3624569</v>
      </c>
      <c r="Z19" s="2">
        <v>-27.86</v>
      </c>
      <c r="AA19" s="6">
        <v>52043996</v>
      </c>
    </row>
    <row r="20" spans="1:27" ht="12.75">
      <c r="A20" s="27" t="s">
        <v>47</v>
      </c>
      <c r="B20" s="33"/>
      <c r="C20" s="6">
        <v>712878</v>
      </c>
      <c r="D20" s="6">
        <v>0</v>
      </c>
      <c r="E20" s="7">
        <v>574116</v>
      </c>
      <c r="F20" s="30">
        <v>574116</v>
      </c>
      <c r="G20" s="30">
        <v>3565</v>
      </c>
      <c r="H20" s="30">
        <v>10766</v>
      </c>
      <c r="I20" s="30">
        <v>8348</v>
      </c>
      <c r="J20" s="30">
        <v>22679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22679</v>
      </c>
      <c r="X20" s="30">
        <v>27678</v>
      </c>
      <c r="Y20" s="30">
        <v>-4999</v>
      </c>
      <c r="Z20" s="31">
        <v>-18.06</v>
      </c>
      <c r="AA20" s="32">
        <v>574116</v>
      </c>
    </row>
    <row r="21" spans="1:27" ht="12.75">
      <c r="A21" s="27" t="s">
        <v>48</v>
      </c>
      <c r="B21" s="33"/>
      <c r="C21" s="6">
        <v>-134042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53621180</v>
      </c>
      <c r="D22" s="37">
        <f>SUM(D5:D21)</f>
        <v>0</v>
      </c>
      <c r="E22" s="38">
        <f t="shared" si="0"/>
        <v>52618112</v>
      </c>
      <c r="F22" s="39">
        <f t="shared" si="0"/>
        <v>52618112</v>
      </c>
      <c r="G22" s="39">
        <f t="shared" si="0"/>
        <v>9257718</v>
      </c>
      <c r="H22" s="39">
        <f t="shared" si="0"/>
        <v>171746</v>
      </c>
      <c r="I22" s="39">
        <f t="shared" si="0"/>
        <v>199428</v>
      </c>
      <c r="J22" s="39">
        <f t="shared" si="0"/>
        <v>9628892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9628892</v>
      </c>
      <c r="X22" s="39">
        <f t="shared" si="0"/>
        <v>13154529</v>
      </c>
      <c r="Y22" s="39">
        <f t="shared" si="0"/>
        <v>-3525637</v>
      </c>
      <c r="Z22" s="40">
        <f>+IF(X22&lt;&gt;0,+(Y22/X22)*100,0)</f>
        <v>-26.80169696687734</v>
      </c>
      <c r="AA22" s="37">
        <f>SUM(AA5:AA21)</f>
        <v>52618112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39182791</v>
      </c>
      <c r="D25" s="6">
        <v>0</v>
      </c>
      <c r="E25" s="7">
        <v>37944953</v>
      </c>
      <c r="F25" s="8">
        <v>37944953</v>
      </c>
      <c r="G25" s="8">
        <v>2755166</v>
      </c>
      <c r="H25" s="8">
        <v>2775845</v>
      </c>
      <c r="I25" s="8">
        <v>3107708</v>
      </c>
      <c r="J25" s="8">
        <v>8638719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8638719</v>
      </c>
      <c r="X25" s="8">
        <v>9486237</v>
      </c>
      <c r="Y25" s="8">
        <v>-847518</v>
      </c>
      <c r="Z25" s="2">
        <v>-8.93</v>
      </c>
      <c r="AA25" s="6">
        <v>37944953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3958735</v>
      </c>
      <c r="F26" s="8">
        <v>3958735</v>
      </c>
      <c r="G26" s="8">
        <v>334358</v>
      </c>
      <c r="H26" s="8">
        <v>254810</v>
      </c>
      <c r="I26" s="8">
        <v>306521</v>
      </c>
      <c r="J26" s="8">
        <v>895689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895689</v>
      </c>
      <c r="X26" s="8">
        <v>989685</v>
      </c>
      <c r="Y26" s="8">
        <v>-93996</v>
      </c>
      <c r="Z26" s="2">
        <v>-9.5</v>
      </c>
      <c r="AA26" s="6">
        <v>3958735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2.75">
      <c r="A28" s="29" t="s">
        <v>54</v>
      </c>
      <c r="B28" s="28"/>
      <c r="C28" s="6">
        <v>1893101</v>
      </c>
      <c r="D28" s="6">
        <v>0</v>
      </c>
      <c r="E28" s="7">
        <v>1800000</v>
      </c>
      <c r="F28" s="8">
        <v>1800000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450000</v>
      </c>
      <c r="Y28" s="8">
        <v>-450000</v>
      </c>
      <c r="Z28" s="2">
        <v>-100</v>
      </c>
      <c r="AA28" s="6">
        <v>1800000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16010623</v>
      </c>
      <c r="D34" s="6">
        <v>0</v>
      </c>
      <c r="E34" s="7">
        <v>10714424</v>
      </c>
      <c r="F34" s="8">
        <v>10714424</v>
      </c>
      <c r="G34" s="8">
        <v>675628</v>
      </c>
      <c r="H34" s="8">
        <v>554639</v>
      </c>
      <c r="I34" s="8">
        <v>1019387</v>
      </c>
      <c r="J34" s="8">
        <v>2249654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2249654</v>
      </c>
      <c r="X34" s="8">
        <v>2678607</v>
      </c>
      <c r="Y34" s="8">
        <v>-428953</v>
      </c>
      <c r="Z34" s="2">
        <v>-16.01</v>
      </c>
      <c r="AA34" s="6">
        <v>10714424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57086515</v>
      </c>
      <c r="D36" s="37">
        <f>SUM(D25:D35)</f>
        <v>0</v>
      </c>
      <c r="E36" s="38">
        <f t="shared" si="1"/>
        <v>54418112</v>
      </c>
      <c r="F36" s="39">
        <f t="shared" si="1"/>
        <v>54418112</v>
      </c>
      <c r="G36" s="39">
        <f t="shared" si="1"/>
        <v>3765152</v>
      </c>
      <c r="H36" s="39">
        <f t="shared" si="1"/>
        <v>3585294</v>
      </c>
      <c r="I36" s="39">
        <f t="shared" si="1"/>
        <v>4433616</v>
      </c>
      <c r="J36" s="39">
        <f t="shared" si="1"/>
        <v>11784062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11784062</v>
      </c>
      <c r="X36" s="39">
        <f t="shared" si="1"/>
        <v>13604529</v>
      </c>
      <c r="Y36" s="39">
        <f t="shared" si="1"/>
        <v>-1820467</v>
      </c>
      <c r="Z36" s="40">
        <f>+IF(X36&lt;&gt;0,+(Y36/X36)*100,0)</f>
        <v>-13.38133058483686</v>
      </c>
      <c r="AA36" s="37">
        <f>SUM(AA25:AA35)</f>
        <v>54418112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-3465335</v>
      </c>
      <c r="D38" s="50">
        <f>+D22-D36</f>
        <v>0</v>
      </c>
      <c r="E38" s="51">
        <f t="shared" si="2"/>
        <v>-1800000</v>
      </c>
      <c r="F38" s="52">
        <f t="shared" si="2"/>
        <v>-1800000</v>
      </c>
      <c r="G38" s="52">
        <f t="shared" si="2"/>
        <v>5492566</v>
      </c>
      <c r="H38" s="52">
        <f t="shared" si="2"/>
        <v>-3413548</v>
      </c>
      <c r="I38" s="52">
        <f t="shared" si="2"/>
        <v>-4234188</v>
      </c>
      <c r="J38" s="52">
        <f t="shared" si="2"/>
        <v>-2155170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-2155170</v>
      </c>
      <c r="X38" s="52">
        <f>IF(F22=F36,0,X22-X36)</f>
        <v>-450000</v>
      </c>
      <c r="Y38" s="52">
        <f t="shared" si="2"/>
        <v>-1705170</v>
      </c>
      <c r="Z38" s="53">
        <f>+IF(X38&lt;&gt;0,+(Y38/X38)*100,0)</f>
        <v>378.9266666666667</v>
      </c>
      <c r="AA38" s="50">
        <f>+AA22-AA36</f>
        <v>-1800000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3261069</v>
      </c>
      <c r="H39" s="8">
        <v>0</v>
      </c>
      <c r="I39" s="8">
        <v>0</v>
      </c>
      <c r="J39" s="8">
        <v>3261069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3261069</v>
      </c>
      <c r="X39" s="8"/>
      <c r="Y39" s="8">
        <v>3261069</v>
      </c>
      <c r="Z39" s="2">
        <v>0</v>
      </c>
      <c r="AA39" s="6">
        <v>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-3465335</v>
      </c>
      <c r="D42" s="59">
        <f>SUM(D38:D41)</f>
        <v>0</v>
      </c>
      <c r="E42" s="60">
        <f t="shared" si="3"/>
        <v>-1800000</v>
      </c>
      <c r="F42" s="61">
        <f t="shared" si="3"/>
        <v>-1800000</v>
      </c>
      <c r="G42" s="61">
        <f t="shared" si="3"/>
        <v>8753635</v>
      </c>
      <c r="H42" s="61">
        <f t="shared" si="3"/>
        <v>-3413548</v>
      </c>
      <c r="I42" s="61">
        <f t="shared" si="3"/>
        <v>-4234188</v>
      </c>
      <c r="J42" s="61">
        <f t="shared" si="3"/>
        <v>1105899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1105899</v>
      </c>
      <c r="X42" s="61">
        <f t="shared" si="3"/>
        <v>-450000</v>
      </c>
      <c r="Y42" s="61">
        <f t="shared" si="3"/>
        <v>1555899</v>
      </c>
      <c r="Z42" s="62">
        <f>+IF(X42&lt;&gt;0,+(Y42/X42)*100,0)</f>
        <v>-345.75533333333334</v>
      </c>
      <c r="AA42" s="59">
        <f>SUM(AA38:AA41)</f>
        <v>-1800000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-3465335</v>
      </c>
      <c r="D44" s="67">
        <f>+D42-D43</f>
        <v>0</v>
      </c>
      <c r="E44" s="68">
        <f t="shared" si="4"/>
        <v>-1800000</v>
      </c>
      <c r="F44" s="69">
        <f t="shared" si="4"/>
        <v>-1800000</v>
      </c>
      <c r="G44" s="69">
        <f t="shared" si="4"/>
        <v>8753635</v>
      </c>
      <c r="H44" s="69">
        <f t="shared" si="4"/>
        <v>-3413548</v>
      </c>
      <c r="I44" s="69">
        <f t="shared" si="4"/>
        <v>-4234188</v>
      </c>
      <c r="J44" s="69">
        <f t="shared" si="4"/>
        <v>1105899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1105899</v>
      </c>
      <c r="X44" s="69">
        <f t="shared" si="4"/>
        <v>-450000</v>
      </c>
      <c r="Y44" s="69">
        <f t="shared" si="4"/>
        <v>1555899</v>
      </c>
      <c r="Z44" s="70">
        <f>+IF(X44&lt;&gt;0,+(Y44/X44)*100,0)</f>
        <v>-345.75533333333334</v>
      </c>
      <c r="AA44" s="67">
        <f>+AA42-AA43</f>
        <v>-1800000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-3465335</v>
      </c>
      <c r="D46" s="59">
        <f>SUM(D44:D45)</f>
        <v>0</v>
      </c>
      <c r="E46" s="60">
        <f t="shared" si="5"/>
        <v>-1800000</v>
      </c>
      <c r="F46" s="61">
        <f t="shared" si="5"/>
        <v>-1800000</v>
      </c>
      <c r="G46" s="61">
        <f t="shared" si="5"/>
        <v>8753635</v>
      </c>
      <c r="H46" s="61">
        <f t="shared" si="5"/>
        <v>-3413548</v>
      </c>
      <c r="I46" s="61">
        <f t="shared" si="5"/>
        <v>-4234188</v>
      </c>
      <c r="J46" s="61">
        <f t="shared" si="5"/>
        <v>1105899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1105899</v>
      </c>
      <c r="X46" s="61">
        <f t="shared" si="5"/>
        <v>-450000</v>
      </c>
      <c r="Y46" s="61">
        <f t="shared" si="5"/>
        <v>1555899</v>
      </c>
      <c r="Z46" s="62">
        <f>+IF(X46&lt;&gt;0,+(Y46/X46)*100,0)</f>
        <v>-345.75533333333334</v>
      </c>
      <c r="AA46" s="59">
        <f>SUM(AA44:AA45)</f>
        <v>-1800000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-3465335</v>
      </c>
      <c r="D48" s="75">
        <f>SUM(D46:D47)</f>
        <v>0</v>
      </c>
      <c r="E48" s="76">
        <f t="shared" si="6"/>
        <v>-1800000</v>
      </c>
      <c r="F48" s="77">
        <f t="shared" si="6"/>
        <v>-1800000</v>
      </c>
      <c r="G48" s="77">
        <f t="shared" si="6"/>
        <v>8753635</v>
      </c>
      <c r="H48" s="78">
        <f t="shared" si="6"/>
        <v>-3413548</v>
      </c>
      <c r="I48" s="78">
        <f t="shared" si="6"/>
        <v>-4234188</v>
      </c>
      <c r="J48" s="78">
        <f t="shared" si="6"/>
        <v>1105899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1105899</v>
      </c>
      <c r="X48" s="78">
        <f t="shared" si="6"/>
        <v>-450000</v>
      </c>
      <c r="Y48" s="78">
        <f t="shared" si="6"/>
        <v>1555899</v>
      </c>
      <c r="Z48" s="79">
        <f>+IF(X48&lt;&gt;0,+(Y48/X48)*100,0)</f>
        <v>-345.75533333333334</v>
      </c>
      <c r="AA48" s="80">
        <f>SUM(AA46:AA47)</f>
        <v>-1800000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97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35491554</v>
      </c>
      <c r="D5" s="6">
        <v>0</v>
      </c>
      <c r="E5" s="7">
        <v>30313000</v>
      </c>
      <c r="F5" s="8">
        <v>30313000</v>
      </c>
      <c r="G5" s="8">
        <v>2776176</v>
      </c>
      <c r="H5" s="8">
        <v>2713298</v>
      </c>
      <c r="I5" s="8">
        <v>2710267</v>
      </c>
      <c r="J5" s="8">
        <v>8199741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8199741</v>
      </c>
      <c r="X5" s="8">
        <v>6618082</v>
      </c>
      <c r="Y5" s="8">
        <v>1581659</v>
      </c>
      <c r="Z5" s="2">
        <v>23.9</v>
      </c>
      <c r="AA5" s="6">
        <v>30313000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18771593</v>
      </c>
      <c r="D7" s="6">
        <v>0</v>
      </c>
      <c r="E7" s="7">
        <v>30825391</v>
      </c>
      <c r="F7" s="8">
        <v>30825391</v>
      </c>
      <c r="G7" s="8">
        <v>2107661</v>
      </c>
      <c r="H7" s="8">
        <v>2269946</v>
      </c>
      <c r="I7" s="8">
        <v>2037376</v>
      </c>
      <c r="J7" s="8">
        <v>6414983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6414983</v>
      </c>
      <c r="X7" s="8">
        <v>9832602</v>
      </c>
      <c r="Y7" s="8">
        <v>-3417619</v>
      </c>
      <c r="Z7" s="2">
        <v>-34.76</v>
      </c>
      <c r="AA7" s="6">
        <v>30825391</v>
      </c>
    </row>
    <row r="8" spans="1:27" ht="12.75">
      <c r="A8" s="29" t="s">
        <v>35</v>
      </c>
      <c r="B8" s="28"/>
      <c r="C8" s="6">
        <v>30119382</v>
      </c>
      <c r="D8" s="6">
        <v>0</v>
      </c>
      <c r="E8" s="7">
        <v>34757996</v>
      </c>
      <c r="F8" s="8">
        <v>34757996</v>
      </c>
      <c r="G8" s="8">
        <v>3319025</v>
      </c>
      <c r="H8" s="8">
        <v>3108284</v>
      </c>
      <c r="I8" s="8">
        <v>3107486</v>
      </c>
      <c r="J8" s="8">
        <v>9534795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9534795</v>
      </c>
      <c r="X8" s="8">
        <v>6332313</v>
      </c>
      <c r="Y8" s="8">
        <v>3202482</v>
      </c>
      <c r="Z8" s="2">
        <v>50.57</v>
      </c>
      <c r="AA8" s="6">
        <v>34757996</v>
      </c>
    </row>
    <row r="9" spans="1:27" ht="12.75">
      <c r="A9" s="29" t="s">
        <v>36</v>
      </c>
      <c r="B9" s="28"/>
      <c r="C9" s="6">
        <v>17551623</v>
      </c>
      <c r="D9" s="6">
        <v>0</v>
      </c>
      <c r="E9" s="7">
        <v>20769454</v>
      </c>
      <c r="F9" s="8">
        <v>20769454</v>
      </c>
      <c r="G9" s="8">
        <v>2228688</v>
      </c>
      <c r="H9" s="8">
        <v>1885124</v>
      </c>
      <c r="I9" s="8">
        <v>1865325</v>
      </c>
      <c r="J9" s="8">
        <v>5979137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5979137</v>
      </c>
      <c r="X9" s="8">
        <v>5228666</v>
      </c>
      <c r="Y9" s="8">
        <v>750471</v>
      </c>
      <c r="Z9" s="2">
        <v>14.35</v>
      </c>
      <c r="AA9" s="6">
        <v>20769454</v>
      </c>
    </row>
    <row r="10" spans="1:27" ht="12.75">
      <c r="A10" s="29" t="s">
        <v>37</v>
      </c>
      <c r="B10" s="28"/>
      <c r="C10" s="6">
        <v>9385229</v>
      </c>
      <c r="D10" s="6">
        <v>0</v>
      </c>
      <c r="E10" s="7">
        <v>12784538</v>
      </c>
      <c r="F10" s="30">
        <v>12784538</v>
      </c>
      <c r="G10" s="30">
        <v>1205499</v>
      </c>
      <c r="H10" s="30">
        <v>983354</v>
      </c>
      <c r="I10" s="30">
        <v>984598</v>
      </c>
      <c r="J10" s="30">
        <v>3173451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3173451</v>
      </c>
      <c r="X10" s="30">
        <v>1833749</v>
      </c>
      <c r="Y10" s="30">
        <v>1339702</v>
      </c>
      <c r="Z10" s="31">
        <v>73.06</v>
      </c>
      <c r="AA10" s="32">
        <v>12784538</v>
      </c>
    </row>
    <row r="11" spans="1:27" ht="12.75">
      <c r="A11" s="29" t="s">
        <v>38</v>
      </c>
      <c r="B11" s="33"/>
      <c r="C11" s="6">
        <v>347927</v>
      </c>
      <c r="D11" s="6">
        <v>0</v>
      </c>
      <c r="E11" s="7">
        <v>0</v>
      </c>
      <c r="F11" s="8">
        <v>0</v>
      </c>
      <c r="G11" s="8">
        <v>20235</v>
      </c>
      <c r="H11" s="8">
        <v>20235</v>
      </c>
      <c r="I11" s="8">
        <v>20235</v>
      </c>
      <c r="J11" s="8">
        <v>60705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60705</v>
      </c>
      <c r="X11" s="8"/>
      <c r="Y11" s="8">
        <v>60705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253261</v>
      </c>
      <c r="D12" s="6">
        <v>0</v>
      </c>
      <c r="E12" s="7">
        <v>279840</v>
      </c>
      <c r="F12" s="8">
        <v>279840</v>
      </c>
      <c r="G12" s="8">
        <v>0</v>
      </c>
      <c r="H12" s="8">
        <v>4107</v>
      </c>
      <c r="I12" s="8">
        <v>6185</v>
      </c>
      <c r="J12" s="8">
        <v>10292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10292</v>
      </c>
      <c r="X12" s="8">
        <v>73899</v>
      </c>
      <c r="Y12" s="8">
        <v>-63607</v>
      </c>
      <c r="Z12" s="2">
        <v>-86.07</v>
      </c>
      <c r="AA12" s="6">
        <v>279840</v>
      </c>
    </row>
    <row r="13" spans="1:27" ht="12.75">
      <c r="A13" s="27" t="s">
        <v>40</v>
      </c>
      <c r="B13" s="33"/>
      <c r="C13" s="6">
        <v>8108445</v>
      </c>
      <c r="D13" s="6">
        <v>0</v>
      </c>
      <c r="E13" s="7">
        <v>530000</v>
      </c>
      <c r="F13" s="8">
        <v>530000</v>
      </c>
      <c r="G13" s="8">
        <v>9</v>
      </c>
      <c r="H13" s="8">
        <v>0</v>
      </c>
      <c r="I13" s="8">
        <v>0</v>
      </c>
      <c r="J13" s="8">
        <v>9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9</v>
      </c>
      <c r="X13" s="8">
        <v>175700</v>
      </c>
      <c r="Y13" s="8">
        <v>-175691</v>
      </c>
      <c r="Z13" s="2">
        <v>-99.99</v>
      </c>
      <c r="AA13" s="6">
        <v>530000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4563000</v>
      </c>
      <c r="F14" s="8">
        <v>4563000</v>
      </c>
      <c r="G14" s="8">
        <v>592413</v>
      </c>
      <c r="H14" s="8">
        <v>820028</v>
      </c>
      <c r="I14" s="8">
        <v>-12497</v>
      </c>
      <c r="J14" s="8">
        <v>1399944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1399944</v>
      </c>
      <c r="X14" s="8">
        <v>1413900</v>
      </c>
      <c r="Y14" s="8">
        <v>-13956</v>
      </c>
      <c r="Z14" s="2">
        <v>-0.99</v>
      </c>
      <c r="AA14" s="6">
        <v>4563000</v>
      </c>
    </row>
    <row r="15" spans="1:27" ht="12.75">
      <c r="A15" s="27" t="s">
        <v>42</v>
      </c>
      <c r="B15" s="33"/>
      <c r="C15" s="6">
        <v>4860</v>
      </c>
      <c r="D15" s="6">
        <v>0</v>
      </c>
      <c r="E15" s="7">
        <v>5000</v>
      </c>
      <c r="F15" s="8">
        <v>5000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5000</v>
      </c>
    </row>
    <row r="16" spans="1:27" ht="12.75">
      <c r="A16" s="27" t="s">
        <v>43</v>
      </c>
      <c r="B16" s="33"/>
      <c r="C16" s="6">
        <v>260000</v>
      </c>
      <c r="D16" s="6">
        <v>0</v>
      </c>
      <c r="E16" s="7">
        <v>875000</v>
      </c>
      <c r="F16" s="8">
        <v>875000</v>
      </c>
      <c r="G16" s="8">
        <v>29912</v>
      </c>
      <c r="H16" s="8">
        <v>27895</v>
      </c>
      <c r="I16" s="8">
        <v>9912</v>
      </c>
      <c r="J16" s="8">
        <v>67719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67719</v>
      </c>
      <c r="X16" s="8">
        <v>25819</v>
      </c>
      <c r="Y16" s="8">
        <v>41900</v>
      </c>
      <c r="Z16" s="2">
        <v>162.28</v>
      </c>
      <c r="AA16" s="6">
        <v>875000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93097869</v>
      </c>
      <c r="D19" s="6">
        <v>0</v>
      </c>
      <c r="E19" s="7">
        <v>92333998</v>
      </c>
      <c r="F19" s="8">
        <v>92333998</v>
      </c>
      <c r="G19" s="8">
        <v>34734000</v>
      </c>
      <c r="H19" s="8">
        <v>2112000</v>
      </c>
      <c r="I19" s="8">
        <v>0</v>
      </c>
      <c r="J19" s="8">
        <v>36846000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36846000</v>
      </c>
      <c r="X19" s="8">
        <v>36016666</v>
      </c>
      <c r="Y19" s="8">
        <v>829334</v>
      </c>
      <c r="Z19" s="2">
        <v>2.3</v>
      </c>
      <c r="AA19" s="6">
        <v>92333998</v>
      </c>
    </row>
    <row r="20" spans="1:27" ht="12.75">
      <c r="A20" s="27" t="s">
        <v>47</v>
      </c>
      <c r="B20" s="33"/>
      <c r="C20" s="6">
        <v>332595</v>
      </c>
      <c r="D20" s="6">
        <v>0</v>
      </c>
      <c r="E20" s="7">
        <v>66000</v>
      </c>
      <c r="F20" s="30">
        <v>66000</v>
      </c>
      <c r="G20" s="30">
        <v>1892415</v>
      </c>
      <c r="H20" s="30">
        <v>1156604</v>
      </c>
      <c r="I20" s="30">
        <v>817434</v>
      </c>
      <c r="J20" s="30">
        <v>3866453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3866453</v>
      </c>
      <c r="X20" s="30">
        <v>32800</v>
      </c>
      <c r="Y20" s="30">
        <v>3833653</v>
      </c>
      <c r="Z20" s="31">
        <v>11687.97</v>
      </c>
      <c r="AA20" s="32">
        <v>66000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213724338</v>
      </c>
      <c r="D22" s="37">
        <f>SUM(D5:D21)</f>
        <v>0</v>
      </c>
      <c r="E22" s="38">
        <f t="shared" si="0"/>
        <v>228103217</v>
      </c>
      <c r="F22" s="39">
        <f t="shared" si="0"/>
        <v>228103217</v>
      </c>
      <c r="G22" s="39">
        <f t="shared" si="0"/>
        <v>48906033</v>
      </c>
      <c r="H22" s="39">
        <f t="shared" si="0"/>
        <v>15100875</v>
      </c>
      <c r="I22" s="39">
        <f t="shared" si="0"/>
        <v>11546321</v>
      </c>
      <c r="J22" s="39">
        <f t="shared" si="0"/>
        <v>75553229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75553229</v>
      </c>
      <c r="X22" s="39">
        <f t="shared" si="0"/>
        <v>67584196</v>
      </c>
      <c r="Y22" s="39">
        <f t="shared" si="0"/>
        <v>7969033</v>
      </c>
      <c r="Z22" s="40">
        <f>+IF(X22&lt;&gt;0,+(Y22/X22)*100,0)</f>
        <v>11.791266999758346</v>
      </c>
      <c r="AA22" s="37">
        <f>SUM(AA5:AA21)</f>
        <v>228103217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85762781</v>
      </c>
      <c r="D25" s="6">
        <v>0</v>
      </c>
      <c r="E25" s="7">
        <v>70623000</v>
      </c>
      <c r="F25" s="8">
        <v>70623000</v>
      </c>
      <c r="G25" s="8">
        <v>7895019</v>
      </c>
      <c r="H25" s="8">
        <v>7332020</v>
      </c>
      <c r="I25" s="8">
        <v>6277905</v>
      </c>
      <c r="J25" s="8">
        <v>21504944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21504944</v>
      </c>
      <c r="X25" s="8">
        <v>17478715</v>
      </c>
      <c r="Y25" s="8">
        <v>4026229</v>
      </c>
      <c r="Z25" s="2">
        <v>23.04</v>
      </c>
      <c r="AA25" s="6">
        <v>70623000</v>
      </c>
    </row>
    <row r="26" spans="1:27" ht="12.75">
      <c r="A26" s="29" t="s">
        <v>52</v>
      </c>
      <c r="B26" s="28"/>
      <c r="C26" s="6">
        <v>6252891</v>
      </c>
      <c r="D26" s="6">
        <v>0</v>
      </c>
      <c r="E26" s="7">
        <v>5092000</v>
      </c>
      <c r="F26" s="8">
        <v>5092000</v>
      </c>
      <c r="G26" s="8">
        <v>532774</v>
      </c>
      <c r="H26" s="8">
        <v>438568</v>
      </c>
      <c r="I26" s="8">
        <v>362969</v>
      </c>
      <c r="J26" s="8">
        <v>1334311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1334311</v>
      </c>
      <c r="X26" s="8">
        <v>1266899</v>
      </c>
      <c r="Y26" s="8">
        <v>67412</v>
      </c>
      <c r="Z26" s="2">
        <v>5.32</v>
      </c>
      <c r="AA26" s="6">
        <v>5092000</v>
      </c>
    </row>
    <row r="27" spans="1:27" ht="12.75">
      <c r="A27" s="29" t="s">
        <v>53</v>
      </c>
      <c r="B27" s="28"/>
      <c r="C27" s="6">
        <v>52977513</v>
      </c>
      <c r="D27" s="6">
        <v>0</v>
      </c>
      <c r="E27" s="7">
        <v>32380000</v>
      </c>
      <c r="F27" s="8">
        <v>32380000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32380000</v>
      </c>
    </row>
    <row r="28" spans="1:27" ht="12.75">
      <c r="A28" s="29" t="s">
        <v>54</v>
      </c>
      <c r="B28" s="28"/>
      <c r="C28" s="6">
        <v>23656834</v>
      </c>
      <c r="D28" s="6">
        <v>0</v>
      </c>
      <c r="E28" s="7">
        <v>32286500</v>
      </c>
      <c r="F28" s="8">
        <v>32286500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32286500</v>
      </c>
    </row>
    <row r="29" spans="1:27" ht="12.75">
      <c r="A29" s="29" t="s">
        <v>55</v>
      </c>
      <c r="B29" s="28"/>
      <c r="C29" s="6">
        <v>7848457</v>
      </c>
      <c r="D29" s="6">
        <v>0</v>
      </c>
      <c r="E29" s="7">
        <v>1636000</v>
      </c>
      <c r="F29" s="8">
        <v>1636000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408999</v>
      </c>
      <c r="Y29" s="8">
        <v>-408999</v>
      </c>
      <c r="Z29" s="2">
        <v>-100</v>
      </c>
      <c r="AA29" s="6">
        <v>1636000</v>
      </c>
    </row>
    <row r="30" spans="1:27" ht="12.75">
      <c r="A30" s="29" t="s">
        <v>56</v>
      </c>
      <c r="B30" s="28"/>
      <c r="C30" s="6">
        <v>33769606</v>
      </c>
      <c r="D30" s="6">
        <v>0</v>
      </c>
      <c r="E30" s="7">
        <v>43112500</v>
      </c>
      <c r="F30" s="8">
        <v>43112500</v>
      </c>
      <c r="G30" s="8">
        <v>5591557</v>
      </c>
      <c r="H30" s="8">
        <v>0</v>
      </c>
      <c r="I30" s="8">
        <v>0</v>
      </c>
      <c r="J30" s="8">
        <v>5591557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5591557</v>
      </c>
      <c r="X30" s="8">
        <v>13052004</v>
      </c>
      <c r="Y30" s="8">
        <v>-7460447</v>
      </c>
      <c r="Z30" s="2">
        <v>-57.16</v>
      </c>
      <c r="AA30" s="6">
        <v>43112500</v>
      </c>
    </row>
    <row r="31" spans="1:27" ht="12.75">
      <c r="A31" s="29" t="s">
        <v>57</v>
      </c>
      <c r="B31" s="28"/>
      <c r="C31" s="6">
        <v>26228231</v>
      </c>
      <c r="D31" s="6">
        <v>0</v>
      </c>
      <c r="E31" s="7">
        <v>10394500</v>
      </c>
      <c r="F31" s="8">
        <v>10394500</v>
      </c>
      <c r="G31" s="8">
        <v>584096</v>
      </c>
      <c r="H31" s="8">
        <v>208488</v>
      </c>
      <c r="I31" s="8">
        <v>103853</v>
      </c>
      <c r="J31" s="8">
        <v>896437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896437</v>
      </c>
      <c r="X31" s="8">
        <v>2202768</v>
      </c>
      <c r="Y31" s="8">
        <v>-1306331</v>
      </c>
      <c r="Z31" s="2">
        <v>-59.3</v>
      </c>
      <c r="AA31" s="6">
        <v>10394500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2000000</v>
      </c>
      <c r="F32" s="8">
        <v>2000000</v>
      </c>
      <c r="G32" s="8">
        <v>0</v>
      </c>
      <c r="H32" s="8">
        <v>0</v>
      </c>
      <c r="I32" s="8">
        <v>460270</v>
      </c>
      <c r="J32" s="8">
        <v>460270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460270</v>
      </c>
      <c r="X32" s="8">
        <v>550000</v>
      </c>
      <c r="Y32" s="8">
        <v>-89730</v>
      </c>
      <c r="Z32" s="2">
        <v>-16.31</v>
      </c>
      <c r="AA32" s="6">
        <v>2000000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39558563</v>
      </c>
      <c r="D34" s="6">
        <v>0</v>
      </c>
      <c r="E34" s="7">
        <v>30578000</v>
      </c>
      <c r="F34" s="8">
        <v>30578000</v>
      </c>
      <c r="G34" s="8">
        <v>169312</v>
      </c>
      <c r="H34" s="8">
        <v>46015</v>
      </c>
      <c r="I34" s="8">
        <v>900441</v>
      </c>
      <c r="J34" s="8">
        <v>1115768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1115768</v>
      </c>
      <c r="X34" s="8">
        <v>5079717</v>
      </c>
      <c r="Y34" s="8">
        <v>-3963949</v>
      </c>
      <c r="Z34" s="2">
        <v>-78.03</v>
      </c>
      <c r="AA34" s="6">
        <v>30578000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276054876</v>
      </c>
      <c r="D36" s="37">
        <f>SUM(D25:D35)</f>
        <v>0</v>
      </c>
      <c r="E36" s="38">
        <f t="shared" si="1"/>
        <v>228102500</v>
      </c>
      <c r="F36" s="39">
        <f t="shared" si="1"/>
        <v>228102500</v>
      </c>
      <c r="G36" s="39">
        <f t="shared" si="1"/>
        <v>14772758</v>
      </c>
      <c r="H36" s="39">
        <f t="shared" si="1"/>
        <v>8025091</v>
      </c>
      <c r="I36" s="39">
        <f t="shared" si="1"/>
        <v>8105438</v>
      </c>
      <c r="J36" s="39">
        <f t="shared" si="1"/>
        <v>30903287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30903287</v>
      </c>
      <c r="X36" s="39">
        <f t="shared" si="1"/>
        <v>40039102</v>
      </c>
      <c r="Y36" s="39">
        <f t="shared" si="1"/>
        <v>-9135815</v>
      </c>
      <c r="Z36" s="40">
        <f>+IF(X36&lt;&gt;0,+(Y36/X36)*100,0)</f>
        <v>-22.81723251435559</v>
      </c>
      <c r="AA36" s="37">
        <f>SUM(AA25:AA35)</f>
        <v>228102500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-62330538</v>
      </c>
      <c r="D38" s="50">
        <f>+D22-D36</f>
        <v>0</v>
      </c>
      <c r="E38" s="51">
        <f t="shared" si="2"/>
        <v>717</v>
      </c>
      <c r="F38" s="52">
        <f t="shared" si="2"/>
        <v>717</v>
      </c>
      <c r="G38" s="52">
        <f t="shared" si="2"/>
        <v>34133275</v>
      </c>
      <c r="H38" s="52">
        <f t="shared" si="2"/>
        <v>7075784</v>
      </c>
      <c r="I38" s="52">
        <f t="shared" si="2"/>
        <v>3440883</v>
      </c>
      <c r="J38" s="52">
        <f t="shared" si="2"/>
        <v>44649942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44649942</v>
      </c>
      <c r="X38" s="52">
        <f>IF(F22=F36,0,X22-X36)</f>
        <v>27545094</v>
      </c>
      <c r="Y38" s="52">
        <f t="shared" si="2"/>
        <v>17104848</v>
      </c>
      <c r="Z38" s="53">
        <f>+IF(X38&lt;&gt;0,+(Y38/X38)*100,0)</f>
        <v>62.09762072331283</v>
      </c>
      <c r="AA38" s="50">
        <f>+AA22-AA36</f>
        <v>717</v>
      </c>
    </row>
    <row r="39" spans="1:27" ht="12.75">
      <c r="A39" s="27" t="s">
        <v>64</v>
      </c>
      <c r="B39" s="33"/>
      <c r="C39" s="6">
        <v>62533339</v>
      </c>
      <c r="D39" s="6">
        <v>0</v>
      </c>
      <c r="E39" s="7">
        <v>22499123</v>
      </c>
      <c r="F39" s="8">
        <v>22499123</v>
      </c>
      <c r="G39" s="8">
        <v>10754000</v>
      </c>
      <c r="H39" s="8">
        <v>776629</v>
      </c>
      <c r="I39" s="8">
        <v>0</v>
      </c>
      <c r="J39" s="8">
        <v>11530629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11530629</v>
      </c>
      <c r="X39" s="8">
        <v>7500000</v>
      </c>
      <c r="Y39" s="8">
        <v>4030629</v>
      </c>
      <c r="Z39" s="2">
        <v>53.74</v>
      </c>
      <c r="AA39" s="6">
        <v>22499123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202801</v>
      </c>
      <c r="D42" s="59">
        <f>SUM(D38:D41)</f>
        <v>0</v>
      </c>
      <c r="E42" s="60">
        <f t="shared" si="3"/>
        <v>22499840</v>
      </c>
      <c r="F42" s="61">
        <f t="shared" si="3"/>
        <v>22499840</v>
      </c>
      <c r="G42" s="61">
        <f t="shared" si="3"/>
        <v>44887275</v>
      </c>
      <c r="H42" s="61">
        <f t="shared" si="3"/>
        <v>7852413</v>
      </c>
      <c r="I42" s="61">
        <f t="shared" si="3"/>
        <v>3440883</v>
      </c>
      <c r="J42" s="61">
        <f t="shared" si="3"/>
        <v>56180571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56180571</v>
      </c>
      <c r="X42" s="61">
        <f t="shared" si="3"/>
        <v>35045094</v>
      </c>
      <c r="Y42" s="61">
        <f t="shared" si="3"/>
        <v>21135477</v>
      </c>
      <c r="Z42" s="62">
        <f>+IF(X42&lt;&gt;0,+(Y42/X42)*100,0)</f>
        <v>60.30937454469376</v>
      </c>
      <c r="AA42" s="59">
        <f>SUM(AA38:AA41)</f>
        <v>22499840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202801</v>
      </c>
      <c r="D44" s="67">
        <f>+D42-D43</f>
        <v>0</v>
      </c>
      <c r="E44" s="68">
        <f t="shared" si="4"/>
        <v>22499840</v>
      </c>
      <c r="F44" s="69">
        <f t="shared" si="4"/>
        <v>22499840</v>
      </c>
      <c r="G44" s="69">
        <f t="shared" si="4"/>
        <v>44887275</v>
      </c>
      <c r="H44" s="69">
        <f t="shared" si="4"/>
        <v>7852413</v>
      </c>
      <c r="I44" s="69">
        <f t="shared" si="4"/>
        <v>3440883</v>
      </c>
      <c r="J44" s="69">
        <f t="shared" si="4"/>
        <v>56180571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56180571</v>
      </c>
      <c r="X44" s="69">
        <f t="shared" si="4"/>
        <v>35045094</v>
      </c>
      <c r="Y44" s="69">
        <f t="shared" si="4"/>
        <v>21135477</v>
      </c>
      <c r="Z44" s="70">
        <f>+IF(X44&lt;&gt;0,+(Y44/X44)*100,0)</f>
        <v>60.30937454469376</v>
      </c>
      <c r="AA44" s="67">
        <f>+AA42-AA43</f>
        <v>22499840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202801</v>
      </c>
      <c r="D46" s="59">
        <f>SUM(D44:D45)</f>
        <v>0</v>
      </c>
      <c r="E46" s="60">
        <f t="shared" si="5"/>
        <v>22499840</v>
      </c>
      <c r="F46" s="61">
        <f t="shared" si="5"/>
        <v>22499840</v>
      </c>
      <c r="G46" s="61">
        <f t="shared" si="5"/>
        <v>44887275</v>
      </c>
      <c r="H46" s="61">
        <f t="shared" si="5"/>
        <v>7852413</v>
      </c>
      <c r="I46" s="61">
        <f t="shared" si="5"/>
        <v>3440883</v>
      </c>
      <c r="J46" s="61">
        <f t="shared" si="5"/>
        <v>56180571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56180571</v>
      </c>
      <c r="X46" s="61">
        <f t="shared" si="5"/>
        <v>35045094</v>
      </c>
      <c r="Y46" s="61">
        <f t="shared" si="5"/>
        <v>21135477</v>
      </c>
      <c r="Z46" s="62">
        <f>+IF(X46&lt;&gt;0,+(Y46/X46)*100,0)</f>
        <v>60.30937454469376</v>
      </c>
      <c r="AA46" s="59">
        <f>SUM(AA44:AA45)</f>
        <v>22499840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202801</v>
      </c>
      <c r="D48" s="75">
        <f>SUM(D46:D47)</f>
        <v>0</v>
      </c>
      <c r="E48" s="76">
        <f t="shared" si="6"/>
        <v>22499840</v>
      </c>
      <c r="F48" s="77">
        <f t="shared" si="6"/>
        <v>22499840</v>
      </c>
      <c r="G48" s="77">
        <f t="shared" si="6"/>
        <v>44887275</v>
      </c>
      <c r="H48" s="78">
        <f t="shared" si="6"/>
        <v>7852413</v>
      </c>
      <c r="I48" s="78">
        <f t="shared" si="6"/>
        <v>3440883</v>
      </c>
      <c r="J48" s="78">
        <f t="shared" si="6"/>
        <v>56180571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56180571</v>
      </c>
      <c r="X48" s="78">
        <f t="shared" si="6"/>
        <v>35045094</v>
      </c>
      <c r="Y48" s="78">
        <f t="shared" si="6"/>
        <v>21135477</v>
      </c>
      <c r="Z48" s="79">
        <f>+IF(X48&lt;&gt;0,+(Y48/X48)*100,0)</f>
        <v>60.30937454469376</v>
      </c>
      <c r="AA48" s="80">
        <f>SUM(AA46:AA47)</f>
        <v>22499840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79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97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3924259</v>
      </c>
      <c r="D5" s="6">
        <v>0</v>
      </c>
      <c r="E5" s="7">
        <v>3905562</v>
      </c>
      <c r="F5" s="8">
        <v>3905562</v>
      </c>
      <c r="G5" s="8">
        <v>4697737</v>
      </c>
      <c r="H5" s="8">
        <v>-12661</v>
      </c>
      <c r="I5" s="8">
        <v>-2197</v>
      </c>
      <c r="J5" s="8">
        <v>4682879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4682879</v>
      </c>
      <c r="X5" s="8">
        <v>976392</v>
      </c>
      <c r="Y5" s="8">
        <v>3706487</v>
      </c>
      <c r="Z5" s="2">
        <v>379.61</v>
      </c>
      <c r="AA5" s="6">
        <v>3905562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13405433</v>
      </c>
      <c r="D7" s="6">
        <v>0</v>
      </c>
      <c r="E7" s="7">
        <v>15734669</v>
      </c>
      <c r="F7" s="8">
        <v>15734669</v>
      </c>
      <c r="G7" s="8">
        <v>1383921</v>
      </c>
      <c r="H7" s="8">
        <v>1534798</v>
      </c>
      <c r="I7" s="8">
        <v>1128751</v>
      </c>
      <c r="J7" s="8">
        <v>4047470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4047470</v>
      </c>
      <c r="X7" s="8">
        <v>3910755</v>
      </c>
      <c r="Y7" s="8">
        <v>136715</v>
      </c>
      <c r="Z7" s="2">
        <v>3.5</v>
      </c>
      <c r="AA7" s="6">
        <v>15734669</v>
      </c>
    </row>
    <row r="8" spans="1:27" ht="12.75">
      <c r="A8" s="29" t="s">
        <v>35</v>
      </c>
      <c r="B8" s="28"/>
      <c r="C8" s="6">
        <v>2724754</v>
      </c>
      <c r="D8" s="6">
        <v>0</v>
      </c>
      <c r="E8" s="7">
        <v>2010630</v>
      </c>
      <c r="F8" s="8">
        <v>2010630</v>
      </c>
      <c r="G8" s="8">
        <v>302876</v>
      </c>
      <c r="H8" s="8">
        <v>304146</v>
      </c>
      <c r="I8" s="8">
        <v>318898</v>
      </c>
      <c r="J8" s="8">
        <v>925920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925920</v>
      </c>
      <c r="X8" s="8">
        <v>601608</v>
      </c>
      <c r="Y8" s="8">
        <v>324312</v>
      </c>
      <c r="Z8" s="2">
        <v>53.91</v>
      </c>
      <c r="AA8" s="6">
        <v>2010630</v>
      </c>
    </row>
    <row r="9" spans="1:27" ht="12.75">
      <c r="A9" s="29" t="s">
        <v>36</v>
      </c>
      <c r="B9" s="28"/>
      <c r="C9" s="6">
        <v>4174065</v>
      </c>
      <c r="D9" s="6">
        <v>0</v>
      </c>
      <c r="E9" s="7">
        <v>2443095</v>
      </c>
      <c r="F9" s="8">
        <v>2443095</v>
      </c>
      <c r="G9" s="8">
        <v>1207733</v>
      </c>
      <c r="H9" s="8">
        <v>1208428</v>
      </c>
      <c r="I9" s="8">
        <v>1214582</v>
      </c>
      <c r="J9" s="8">
        <v>3630743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3630743</v>
      </c>
      <c r="X9" s="8">
        <v>710373</v>
      </c>
      <c r="Y9" s="8">
        <v>2920370</v>
      </c>
      <c r="Z9" s="2">
        <v>411.1</v>
      </c>
      <c r="AA9" s="6">
        <v>2443095</v>
      </c>
    </row>
    <row r="10" spans="1:27" ht="12.75">
      <c r="A10" s="29" t="s">
        <v>37</v>
      </c>
      <c r="B10" s="28"/>
      <c r="C10" s="6">
        <v>2735479</v>
      </c>
      <c r="D10" s="6">
        <v>0</v>
      </c>
      <c r="E10" s="7">
        <v>1763998</v>
      </c>
      <c r="F10" s="30">
        <v>1763998</v>
      </c>
      <c r="G10" s="30">
        <v>797355</v>
      </c>
      <c r="H10" s="30">
        <v>798148</v>
      </c>
      <c r="I10" s="30">
        <v>802047</v>
      </c>
      <c r="J10" s="30">
        <v>2397550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2397550</v>
      </c>
      <c r="X10" s="30">
        <v>501063</v>
      </c>
      <c r="Y10" s="30">
        <v>1896487</v>
      </c>
      <c r="Z10" s="31">
        <v>378.49</v>
      </c>
      <c r="AA10" s="32">
        <v>1763998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825201</v>
      </c>
      <c r="D12" s="6">
        <v>0</v>
      </c>
      <c r="E12" s="7">
        <v>949022</v>
      </c>
      <c r="F12" s="8">
        <v>949022</v>
      </c>
      <c r="G12" s="8">
        <v>32781</v>
      </c>
      <c r="H12" s="8">
        <v>36297</v>
      </c>
      <c r="I12" s="8">
        <v>30383</v>
      </c>
      <c r="J12" s="8">
        <v>99461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99461</v>
      </c>
      <c r="X12" s="8">
        <v>237255</v>
      </c>
      <c r="Y12" s="8">
        <v>-137794</v>
      </c>
      <c r="Z12" s="2">
        <v>-58.08</v>
      </c>
      <c r="AA12" s="6">
        <v>949022</v>
      </c>
    </row>
    <row r="13" spans="1:27" ht="12.75">
      <c r="A13" s="27" t="s">
        <v>40</v>
      </c>
      <c r="B13" s="33"/>
      <c r="C13" s="6">
        <v>728758</v>
      </c>
      <c r="D13" s="6">
        <v>0</v>
      </c>
      <c r="E13" s="7">
        <v>625500</v>
      </c>
      <c r="F13" s="8">
        <v>625500</v>
      </c>
      <c r="G13" s="8">
        <v>3386</v>
      </c>
      <c r="H13" s="8">
        <v>67963</v>
      </c>
      <c r="I13" s="8">
        <v>67407</v>
      </c>
      <c r="J13" s="8">
        <v>138756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138756</v>
      </c>
      <c r="X13" s="8">
        <v>156375</v>
      </c>
      <c r="Y13" s="8">
        <v>-17619</v>
      </c>
      <c r="Z13" s="2">
        <v>-11.27</v>
      </c>
      <c r="AA13" s="6">
        <v>625500</v>
      </c>
    </row>
    <row r="14" spans="1:27" ht="12.75">
      <c r="A14" s="27" t="s">
        <v>41</v>
      </c>
      <c r="B14" s="33"/>
      <c r="C14" s="6">
        <v>7682164</v>
      </c>
      <c r="D14" s="6">
        <v>0</v>
      </c>
      <c r="E14" s="7">
        <v>8402744</v>
      </c>
      <c r="F14" s="8">
        <v>8402744</v>
      </c>
      <c r="G14" s="8">
        <v>717728</v>
      </c>
      <c r="H14" s="8">
        <v>762109</v>
      </c>
      <c r="I14" s="8">
        <v>783368</v>
      </c>
      <c r="J14" s="8">
        <v>2263205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2263205</v>
      </c>
      <c r="X14" s="8">
        <v>2100687</v>
      </c>
      <c r="Y14" s="8">
        <v>162518</v>
      </c>
      <c r="Z14" s="2">
        <v>7.74</v>
      </c>
      <c r="AA14" s="6">
        <v>8402744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3000</v>
      </c>
      <c r="F15" s="8">
        <v>3000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750</v>
      </c>
      <c r="Y15" s="8">
        <v>-750</v>
      </c>
      <c r="Z15" s="2">
        <v>-100</v>
      </c>
      <c r="AA15" s="6">
        <v>3000</v>
      </c>
    </row>
    <row r="16" spans="1:27" ht="12.75">
      <c r="A16" s="27" t="s">
        <v>43</v>
      </c>
      <c r="B16" s="33"/>
      <c r="C16" s="6">
        <v>440580</v>
      </c>
      <c r="D16" s="6">
        <v>0</v>
      </c>
      <c r="E16" s="7">
        <v>98000</v>
      </c>
      <c r="F16" s="8">
        <v>98000</v>
      </c>
      <c r="G16" s="8">
        <v>1400</v>
      </c>
      <c r="H16" s="8">
        <v>4350</v>
      </c>
      <c r="I16" s="8">
        <v>1000</v>
      </c>
      <c r="J16" s="8">
        <v>6750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6750</v>
      </c>
      <c r="X16" s="8">
        <v>24501</v>
      </c>
      <c r="Y16" s="8">
        <v>-17751</v>
      </c>
      <c r="Z16" s="2">
        <v>-72.45</v>
      </c>
      <c r="AA16" s="6">
        <v>98000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48574808</v>
      </c>
      <c r="D19" s="6">
        <v>0</v>
      </c>
      <c r="E19" s="7">
        <v>46539110</v>
      </c>
      <c r="F19" s="8">
        <v>46539110</v>
      </c>
      <c r="G19" s="8">
        <v>18037828</v>
      </c>
      <c r="H19" s="8">
        <v>0</v>
      </c>
      <c r="I19" s="8">
        <v>11500</v>
      </c>
      <c r="J19" s="8">
        <v>18049328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18049328</v>
      </c>
      <c r="X19" s="8">
        <v>19546338</v>
      </c>
      <c r="Y19" s="8">
        <v>-1497010</v>
      </c>
      <c r="Z19" s="2">
        <v>-7.66</v>
      </c>
      <c r="AA19" s="6">
        <v>46539110</v>
      </c>
    </row>
    <row r="20" spans="1:27" ht="12.75">
      <c r="A20" s="27" t="s">
        <v>47</v>
      </c>
      <c r="B20" s="33"/>
      <c r="C20" s="6">
        <v>789924</v>
      </c>
      <c r="D20" s="6">
        <v>0</v>
      </c>
      <c r="E20" s="7">
        <v>641072</v>
      </c>
      <c r="F20" s="30">
        <v>641072</v>
      </c>
      <c r="G20" s="30">
        <v>30473</v>
      </c>
      <c r="H20" s="30">
        <v>24857</v>
      </c>
      <c r="I20" s="30">
        <v>177462</v>
      </c>
      <c r="J20" s="30">
        <v>232792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232792</v>
      </c>
      <c r="X20" s="30">
        <v>160317</v>
      </c>
      <c r="Y20" s="30">
        <v>72475</v>
      </c>
      <c r="Z20" s="31">
        <v>45.21</v>
      </c>
      <c r="AA20" s="32">
        <v>641072</v>
      </c>
    </row>
    <row r="21" spans="1:27" ht="12.75">
      <c r="A21" s="27" t="s">
        <v>48</v>
      </c>
      <c r="B21" s="33"/>
      <c r="C21" s="6">
        <v>314978</v>
      </c>
      <c r="D21" s="6">
        <v>0</v>
      </c>
      <c r="E21" s="7">
        <v>0</v>
      </c>
      <c r="F21" s="8">
        <v>0</v>
      </c>
      <c r="G21" s="8">
        <v>16053</v>
      </c>
      <c r="H21" s="8">
        <v>8246</v>
      </c>
      <c r="I21" s="34">
        <v>0</v>
      </c>
      <c r="J21" s="8">
        <v>24299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24299</v>
      </c>
      <c r="X21" s="8"/>
      <c r="Y21" s="8">
        <v>24299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86320403</v>
      </c>
      <c r="D22" s="37">
        <f>SUM(D5:D21)</f>
        <v>0</v>
      </c>
      <c r="E22" s="38">
        <f t="shared" si="0"/>
        <v>83116402</v>
      </c>
      <c r="F22" s="39">
        <f t="shared" si="0"/>
        <v>83116402</v>
      </c>
      <c r="G22" s="39">
        <f t="shared" si="0"/>
        <v>27229271</v>
      </c>
      <c r="H22" s="39">
        <f t="shared" si="0"/>
        <v>4736681</v>
      </c>
      <c r="I22" s="39">
        <f t="shared" si="0"/>
        <v>4533201</v>
      </c>
      <c r="J22" s="39">
        <f t="shared" si="0"/>
        <v>36499153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36499153</v>
      </c>
      <c r="X22" s="39">
        <f t="shared" si="0"/>
        <v>28926414</v>
      </c>
      <c r="Y22" s="39">
        <f t="shared" si="0"/>
        <v>7572739</v>
      </c>
      <c r="Z22" s="40">
        <f>+IF(X22&lt;&gt;0,+(Y22/X22)*100,0)</f>
        <v>26.179321778358013</v>
      </c>
      <c r="AA22" s="37">
        <f>SUM(AA5:AA21)</f>
        <v>83116402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35887166</v>
      </c>
      <c r="D25" s="6">
        <v>0</v>
      </c>
      <c r="E25" s="7">
        <v>35425001</v>
      </c>
      <c r="F25" s="8">
        <v>35425001</v>
      </c>
      <c r="G25" s="8">
        <v>2972738</v>
      </c>
      <c r="H25" s="8">
        <v>3016455</v>
      </c>
      <c r="I25" s="8">
        <v>2925814</v>
      </c>
      <c r="J25" s="8">
        <v>8915007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8915007</v>
      </c>
      <c r="X25" s="8">
        <v>9012246</v>
      </c>
      <c r="Y25" s="8">
        <v>-97239</v>
      </c>
      <c r="Z25" s="2">
        <v>-1.08</v>
      </c>
      <c r="AA25" s="6">
        <v>35425001</v>
      </c>
    </row>
    <row r="26" spans="1:27" ht="12.75">
      <c r="A26" s="29" t="s">
        <v>52</v>
      </c>
      <c r="B26" s="28"/>
      <c r="C26" s="6">
        <v>2345967</v>
      </c>
      <c r="D26" s="6">
        <v>0</v>
      </c>
      <c r="E26" s="7">
        <v>2585716</v>
      </c>
      <c r="F26" s="8">
        <v>2585716</v>
      </c>
      <c r="G26" s="8">
        <v>151871</v>
      </c>
      <c r="H26" s="8">
        <v>58139</v>
      </c>
      <c r="I26" s="8">
        <v>128018</v>
      </c>
      <c r="J26" s="8">
        <v>338028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338028</v>
      </c>
      <c r="X26" s="8">
        <v>646428</v>
      </c>
      <c r="Y26" s="8">
        <v>-308400</v>
      </c>
      <c r="Z26" s="2">
        <v>-47.71</v>
      </c>
      <c r="AA26" s="6">
        <v>2585716</v>
      </c>
    </row>
    <row r="27" spans="1:27" ht="12.75">
      <c r="A27" s="29" t="s">
        <v>53</v>
      </c>
      <c r="B27" s="28"/>
      <c r="C27" s="6">
        <v>10122196</v>
      </c>
      <c r="D27" s="6">
        <v>0</v>
      </c>
      <c r="E27" s="7">
        <v>575225</v>
      </c>
      <c r="F27" s="8">
        <v>575225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143805</v>
      </c>
      <c r="Y27" s="8">
        <v>-143805</v>
      </c>
      <c r="Z27" s="2">
        <v>-100</v>
      </c>
      <c r="AA27" s="6">
        <v>575225</v>
      </c>
    </row>
    <row r="28" spans="1:27" ht="12.75">
      <c r="A28" s="29" t="s">
        <v>54</v>
      </c>
      <c r="B28" s="28"/>
      <c r="C28" s="6">
        <v>32939860</v>
      </c>
      <c r="D28" s="6">
        <v>0</v>
      </c>
      <c r="E28" s="7">
        <v>925826</v>
      </c>
      <c r="F28" s="8">
        <v>925826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231456</v>
      </c>
      <c r="Y28" s="8">
        <v>-231456</v>
      </c>
      <c r="Z28" s="2">
        <v>-100</v>
      </c>
      <c r="AA28" s="6">
        <v>925826</v>
      </c>
    </row>
    <row r="29" spans="1:27" ht="12.75">
      <c r="A29" s="29" t="s">
        <v>55</v>
      </c>
      <c r="B29" s="28"/>
      <c r="C29" s="6">
        <v>1751032</v>
      </c>
      <c r="D29" s="6">
        <v>0</v>
      </c>
      <c r="E29" s="7">
        <v>437637</v>
      </c>
      <c r="F29" s="8">
        <v>437637</v>
      </c>
      <c r="G29" s="8">
        <v>0</v>
      </c>
      <c r="H29" s="8">
        <v>100</v>
      </c>
      <c r="I29" s="8">
        <v>522</v>
      </c>
      <c r="J29" s="8">
        <v>622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622</v>
      </c>
      <c r="X29" s="8">
        <v>109410</v>
      </c>
      <c r="Y29" s="8">
        <v>-108788</v>
      </c>
      <c r="Z29" s="2">
        <v>-99.43</v>
      </c>
      <c r="AA29" s="6">
        <v>437637</v>
      </c>
    </row>
    <row r="30" spans="1:27" ht="12.75">
      <c r="A30" s="29" t="s">
        <v>56</v>
      </c>
      <c r="B30" s="28"/>
      <c r="C30" s="6">
        <v>23097718</v>
      </c>
      <c r="D30" s="6">
        <v>0</v>
      </c>
      <c r="E30" s="7">
        <v>23730400</v>
      </c>
      <c r="F30" s="8">
        <v>23730400</v>
      </c>
      <c r="G30" s="8">
        <v>0</v>
      </c>
      <c r="H30" s="8">
        <v>384315</v>
      </c>
      <c r="I30" s="8">
        <v>7194</v>
      </c>
      <c r="J30" s="8">
        <v>391509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391509</v>
      </c>
      <c r="X30" s="8">
        <v>5932599</v>
      </c>
      <c r="Y30" s="8">
        <v>-5541090</v>
      </c>
      <c r="Z30" s="2">
        <v>-93.4</v>
      </c>
      <c r="AA30" s="6">
        <v>23730400</v>
      </c>
    </row>
    <row r="31" spans="1:27" ht="12.75">
      <c r="A31" s="29" t="s">
        <v>57</v>
      </c>
      <c r="B31" s="28"/>
      <c r="C31" s="6">
        <v>1258498</v>
      </c>
      <c r="D31" s="6">
        <v>0</v>
      </c>
      <c r="E31" s="7">
        <v>3392000</v>
      </c>
      <c r="F31" s="8">
        <v>3392000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847911</v>
      </c>
      <c r="Y31" s="8">
        <v>-847911</v>
      </c>
      <c r="Z31" s="2">
        <v>-100</v>
      </c>
      <c r="AA31" s="6">
        <v>3392000</v>
      </c>
    </row>
    <row r="32" spans="1:27" ht="12.75">
      <c r="A32" s="29" t="s">
        <v>58</v>
      </c>
      <c r="B32" s="28"/>
      <c r="C32" s="6">
        <v>8666462</v>
      </c>
      <c r="D32" s="6">
        <v>0</v>
      </c>
      <c r="E32" s="7">
        <v>3496000</v>
      </c>
      <c r="F32" s="8">
        <v>3496000</v>
      </c>
      <c r="G32" s="8">
        <v>495183</v>
      </c>
      <c r="H32" s="8">
        <v>287905</v>
      </c>
      <c r="I32" s="8">
        <v>4226624</v>
      </c>
      <c r="J32" s="8">
        <v>5009712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5009712</v>
      </c>
      <c r="X32" s="8">
        <v>774750</v>
      </c>
      <c r="Y32" s="8">
        <v>4234962</v>
      </c>
      <c r="Z32" s="2">
        <v>546.62</v>
      </c>
      <c r="AA32" s="6">
        <v>3496000</v>
      </c>
    </row>
    <row r="33" spans="1:27" ht="12.75">
      <c r="A33" s="29" t="s">
        <v>59</v>
      </c>
      <c r="B33" s="28"/>
      <c r="C33" s="6">
        <v>2590607</v>
      </c>
      <c r="D33" s="6">
        <v>0</v>
      </c>
      <c r="E33" s="7">
        <v>0</v>
      </c>
      <c r="F33" s="8">
        <v>0</v>
      </c>
      <c r="G33" s="8">
        <v>209099</v>
      </c>
      <c r="H33" s="8">
        <v>223342</v>
      </c>
      <c r="I33" s="8">
        <v>232500</v>
      </c>
      <c r="J33" s="8">
        <v>664941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664941</v>
      </c>
      <c r="X33" s="8"/>
      <c r="Y33" s="8">
        <v>664941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11801304</v>
      </c>
      <c r="D34" s="6">
        <v>0</v>
      </c>
      <c r="E34" s="7">
        <v>12534001</v>
      </c>
      <c r="F34" s="8">
        <v>12534001</v>
      </c>
      <c r="G34" s="8">
        <v>866094</v>
      </c>
      <c r="H34" s="8">
        <v>791395</v>
      </c>
      <c r="I34" s="8">
        <v>1161780</v>
      </c>
      <c r="J34" s="8">
        <v>2819269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2819269</v>
      </c>
      <c r="X34" s="8">
        <v>3315066</v>
      </c>
      <c r="Y34" s="8">
        <v>-495797</v>
      </c>
      <c r="Z34" s="2">
        <v>-14.96</v>
      </c>
      <c r="AA34" s="6">
        <v>12534001</v>
      </c>
    </row>
    <row r="35" spans="1:27" ht="12.75">
      <c r="A35" s="27" t="s">
        <v>61</v>
      </c>
      <c r="B35" s="33"/>
      <c r="C35" s="6">
        <v>15843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130476653</v>
      </c>
      <c r="D36" s="37">
        <f>SUM(D25:D35)</f>
        <v>0</v>
      </c>
      <c r="E36" s="38">
        <f t="shared" si="1"/>
        <v>83101806</v>
      </c>
      <c r="F36" s="39">
        <f t="shared" si="1"/>
        <v>83101806</v>
      </c>
      <c r="G36" s="39">
        <f t="shared" si="1"/>
        <v>4694985</v>
      </c>
      <c r="H36" s="39">
        <f t="shared" si="1"/>
        <v>4761651</v>
      </c>
      <c r="I36" s="39">
        <f t="shared" si="1"/>
        <v>8682452</v>
      </c>
      <c r="J36" s="39">
        <f t="shared" si="1"/>
        <v>18139088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18139088</v>
      </c>
      <c r="X36" s="39">
        <f t="shared" si="1"/>
        <v>21013671</v>
      </c>
      <c r="Y36" s="39">
        <f t="shared" si="1"/>
        <v>-2874583</v>
      </c>
      <c r="Z36" s="40">
        <f>+IF(X36&lt;&gt;0,+(Y36/X36)*100,0)</f>
        <v>-13.679585066312308</v>
      </c>
      <c r="AA36" s="37">
        <f>SUM(AA25:AA35)</f>
        <v>83101806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-44156250</v>
      </c>
      <c r="D38" s="50">
        <f>+D22-D36</f>
        <v>0</v>
      </c>
      <c r="E38" s="51">
        <f t="shared" si="2"/>
        <v>14596</v>
      </c>
      <c r="F38" s="52">
        <f t="shared" si="2"/>
        <v>14596</v>
      </c>
      <c r="G38" s="52">
        <f t="shared" si="2"/>
        <v>22534286</v>
      </c>
      <c r="H38" s="52">
        <f t="shared" si="2"/>
        <v>-24970</v>
      </c>
      <c r="I38" s="52">
        <f t="shared" si="2"/>
        <v>-4149251</v>
      </c>
      <c r="J38" s="52">
        <f t="shared" si="2"/>
        <v>18360065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18360065</v>
      </c>
      <c r="X38" s="52">
        <f>IF(F22=F36,0,X22-X36)</f>
        <v>7912743</v>
      </c>
      <c r="Y38" s="52">
        <f t="shared" si="2"/>
        <v>10447322</v>
      </c>
      <c r="Z38" s="53">
        <f>+IF(X38&lt;&gt;0,+(Y38/X38)*100,0)</f>
        <v>132.0316102772452</v>
      </c>
      <c r="AA38" s="50">
        <f>+AA22-AA36</f>
        <v>14596</v>
      </c>
    </row>
    <row r="39" spans="1:27" ht="12.75">
      <c r="A39" s="27" t="s">
        <v>64</v>
      </c>
      <c r="B39" s="33"/>
      <c r="C39" s="6">
        <v>54356000</v>
      </c>
      <c r="D39" s="6">
        <v>0</v>
      </c>
      <c r="E39" s="7">
        <v>75608100</v>
      </c>
      <c r="F39" s="8">
        <v>75608100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75608100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10199750</v>
      </c>
      <c r="D42" s="59">
        <f>SUM(D38:D41)</f>
        <v>0</v>
      </c>
      <c r="E42" s="60">
        <f t="shared" si="3"/>
        <v>75622696</v>
      </c>
      <c r="F42" s="61">
        <f t="shared" si="3"/>
        <v>75622696</v>
      </c>
      <c r="G42" s="61">
        <f t="shared" si="3"/>
        <v>22534286</v>
      </c>
      <c r="H42" s="61">
        <f t="shared" si="3"/>
        <v>-24970</v>
      </c>
      <c r="I42" s="61">
        <f t="shared" si="3"/>
        <v>-4149251</v>
      </c>
      <c r="J42" s="61">
        <f t="shared" si="3"/>
        <v>18360065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18360065</v>
      </c>
      <c r="X42" s="61">
        <f t="shared" si="3"/>
        <v>7912743</v>
      </c>
      <c r="Y42" s="61">
        <f t="shared" si="3"/>
        <v>10447322</v>
      </c>
      <c r="Z42" s="62">
        <f>+IF(X42&lt;&gt;0,+(Y42/X42)*100,0)</f>
        <v>132.0316102772452</v>
      </c>
      <c r="AA42" s="59">
        <f>SUM(AA38:AA41)</f>
        <v>75622696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10199750</v>
      </c>
      <c r="D44" s="67">
        <f>+D42-D43</f>
        <v>0</v>
      </c>
      <c r="E44" s="68">
        <f t="shared" si="4"/>
        <v>75622696</v>
      </c>
      <c r="F44" s="69">
        <f t="shared" si="4"/>
        <v>75622696</v>
      </c>
      <c r="G44" s="69">
        <f t="shared" si="4"/>
        <v>22534286</v>
      </c>
      <c r="H44" s="69">
        <f t="shared" si="4"/>
        <v>-24970</v>
      </c>
      <c r="I44" s="69">
        <f t="shared" si="4"/>
        <v>-4149251</v>
      </c>
      <c r="J44" s="69">
        <f t="shared" si="4"/>
        <v>18360065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18360065</v>
      </c>
      <c r="X44" s="69">
        <f t="shared" si="4"/>
        <v>7912743</v>
      </c>
      <c r="Y44" s="69">
        <f t="shared" si="4"/>
        <v>10447322</v>
      </c>
      <c r="Z44" s="70">
        <f>+IF(X44&lt;&gt;0,+(Y44/X44)*100,0)</f>
        <v>132.0316102772452</v>
      </c>
      <c r="AA44" s="67">
        <f>+AA42-AA43</f>
        <v>75622696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10199750</v>
      </c>
      <c r="D46" s="59">
        <f>SUM(D44:D45)</f>
        <v>0</v>
      </c>
      <c r="E46" s="60">
        <f t="shared" si="5"/>
        <v>75622696</v>
      </c>
      <c r="F46" s="61">
        <f t="shared" si="5"/>
        <v>75622696</v>
      </c>
      <c r="G46" s="61">
        <f t="shared" si="5"/>
        <v>22534286</v>
      </c>
      <c r="H46" s="61">
        <f t="shared" si="5"/>
        <v>-24970</v>
      </c>
      <c r="I46" s="61">
        <f t="shared" si="5"/>
        <v>-4149251</v>
      </c>
      <c r="J46" s="61">
        <f t="shared" si="5"/>
        <v>18360065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18360065</v>
      </c>
      <c r="X46" s="61">
        <f t="shared" si="5"/>
        <v>7912743</v>
      </c>
      <c r="Y46" s="61">
        <f t="shared" si="5"/>
        <v>10447322</v>
      </c>
      <c r="Z46" s="62">
        <f>+IF(X46&lt;&gt;0,+(Y46/X46)*100,0)</f>
        <v>132.0316102772452</v>
      </c>
      <c r="AA46" s="59">
        <f>SUM(AA44:AA45)</f>
        <v>75622696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10199750</v>
      </c>
      <c r="D48" s="75">
        <f>SUM(D46:D47)</f>
        <v>0</v>
      </c>
      <c r="E48" s="76">
        <f t="shared" si="6"/>
        <v>75622696</v>
      </c>
      <c r="F48" s="77">
        <f t="shared" si="6"/>
        <v>75622696</v>
      </c>
      <c r="G48" s="77">
        <f t="shared" si="6"/>
        <v>22534286</v>
      </c>
      <c r="H48" s="78">
        <f t="shared" si="6"/>
        <v>-24970</v>
      </c>
      <c r="I48" s="78">
        <f t="shared" si="6"/>
        <v>-4149251</v>
      </c>
      <c r="J48" s="78">
        <f t="shared" si="6"/>
        <v>18360065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18360065</v>
      </c>
      <c r="X48" s="78">
        <f t="shared" si="6"/>
        <v>7912743</v>
      </c>
      <c r="Y48" s="78">
        <f t="shared" si="6"/>
        <v>10447322</v>
      </c>
      <c r="Z48" s="79">
        <f>+IF(X48&lt;&gt;0,+(Y48/X48)*100,0)</f>
        <v>132.0316102772452</v>
      </c>
      <c r="AA48" s="80">
        <f>SUM(AA46:AA47)</f>
        <v>75622696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97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15081899</v>
      </c>
      <c r="D5" s="6">
        <v>0</v>
      </c>
      <c r="E5" s="7">
        <v>15000000</v>
      </c>
      <c r="F5" s="8">
        <v>15000000</v>
      </c>
      <c r="G5" s="8">
        <v>10427455</v>
      </c>
      <c r="H5" s="8">
        <v>522692</v>
      </c>
      <c r="I5" s="8">
        <v>493042</v>
      </c>
      <c r="J5" s="8">
        <v>11443189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11443189</v>
      </c>
      <c r="X5" s="8">
        <v>3750000</v>
      </c>
      <c r="Y5" s="8">
        <v>7693189</v>
      </c>
      <c r="Z5" s="2">
        <v>205.15</v>
      </c>
      <c r="AA5" s="6">
        <v>15000000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750000</v>
      </c>
      <c r="F6" s="8">
        <v>750000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750000</v>
      </c>
    </row>
    <row r="7" spans="1:27" ht="12.75">
      <c r="A7" s="29" t="s">
        <v>34</v>
      </c>
      <c r="B7" s="28"/>
      <c r="C7" s="6">
        <v>26360677</v>
      </c>
      <c r="D7" s="6">
        <v>0</v>
      </c>
      <c r="E7" s="7">
        <v>33609320</v>
      </c>
      <c r="F7" s="8">
        <v>33609320</v>
      </c>
      <c r="G7" s="8">
        <v>2983175</v>
      </c>
      <c r="H7" s="8">
        <v>2987452</v>
      </c>
      <c r="I7" s="8">
        <v>3290272</v>
      </c>
      <c r="J7" s="8">
        <v>9260899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9260899</v>
      </c>
      <c r="X7" s="8">
        <v>8402250</v>
      </c>
      <c r="Y7" s="8">
        <v>858649</v>
      </c>
      <c r="Z7" s="2">
        <v>10.22</v>
      </c>
      <c r="AA7" s="6">
        <v>33609320</v>
      </c>
    </row>
    <row r="8" spans="1:27" ht="12.75">
      <c r="A8" s="29" t="s">
        <v>35</v>
      </c>
      <c r="B8" s="28"/>
      <c r="C8" s="6">
        <v>5672401</v>
      </c>
      <c r="D8" s="6">
        <v>0</v>
      </c>
      <c r="E8" s="7">
        <v>8154800</v>
      </c>
      <c r="F8" s="8">
        <v>8154800</v>
      </c>
      <c r="G8" s="8">
        <v>421326</v>
      </c>
      <c r="H8" s="8">
        <v>439415</v>
      </c>
      <c r="I8" s="8">
        <v>483357</v>
      </c>
      <c r="J8" s="8">
        <v>1344098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1344098</v>
      </c>
      <c r="X8" s="8">
        <v>2038749</v>
      </c>
      <c r="Y8" s="8">
        <v>-694651</v>
      </c>
      <c r="Z8" s="2">
        <v>-34.07</v>
      </c>
      <c r="AA8" s="6">
        <v>8154800</v>
      </c>
    </row>
    <row r="9" spans="1:27" ht="12.75">
      <c r="A9" s="29" t="s">
        <v>36</v>
      </c>
      <c r="B9" s="28"/>
      <c r="C9" s="6">
        <v>6426819</v>
      </c>
      <c r="D9" s="6">
        <v>0</v>
      </c>
      <c r="E9" s="7">
        <v>6631200</v>
      </c>
      <c r="F9" s="8">
        <v>6631200</v>
      </c>
      <c r="G9" s="8">
        <v>559058</v>
      </c>
      <c r="H9" s="8">
        <v>569650</v>
      </c>
      <c r="I9" s="8">
        <v>566501</v>
      </c>
      <c r="J9" s="8">
        <v>1695209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1695209</v>
      </c>
      <c r="X9" s="8">
        <v>1657749</v>
      </c>
      <c r="Y9" s="8">
        <v>37460</v>
      </c>
      <c r="Z9" s="2">
        <v>2.26</v>
      </c>
      <c r="AA9" s="6">
        <v>6631200</v>
      </c>
    </row>
    <row r="10" spans="1:27" ht="12.75">
      <c r="A10" s="29" t="s">
        <v>37</v>
      </c>
      <c r="B10" s="28"/>
      <c r="C10" s="6">
        <v>4284356</v>
      </c>
      <c r="D10" s="6">
        <v>0</v>
      </c>
      <c r="E10" s="7">
        <v>3750500</v>
      </c>
      <c r="F10" s="30">
        <v>3750500</v>
      </c>
      <c r="G10" s="30">
        <v>370336</v>
      </c>
      <c r="H10" s="30">
        <v>377889</v>
      </c>
      <c r="I10" s="30">
        <v>377470</v>
      </c>
      <c r="J10" s="30">
        <v>1125695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1125695</v>
      </c>
      <c r="X10" s="30">
        <v>937749</v>
      </c>
      <c r="Y10" s="30">
        <v>187946</v>
      </c>
      <c r="Z10" s="31">
        <v>20.04</v>
      </c>
      <c r="AA10" s="32">
        <v>3750500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1117281</v>
      </c>
      <c r="D12" s="6">
        <v>0</v>
      </c>
      <c r="E12" s="7">
        <v>428500</v>
      </c>
      <c r="F12" s="8">
        <v>428500</v>
      </c>
      <c r="G12" s="8">
        <v>313640</v>
      </c>
      <c r="H12" s="8">
        <v>18642</v>
      </c>
      <c r="I12" s="8">
        <v>39324</v>
      </c>
      <c r="J12" s="8">
        <v>371606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371606</v>
      </c>
      <c r="X12" s="8">
        <v>125650</v>
      </c>
      <c r="Y12" s="8">
        <v>245956</v>
      </c>
      <c r="Z12" s="2">
        <v>195.75</v>
      </c>
      <c r="AA12" s="6">
        <v>428500</v>
      </c>
    </row>
    <row r="13" spans="1:27" ht="12.75">
      <c r="A13" s="27" t="s">
        <v>40</v>
      </c>
      <c r="B13" s="33"/>
      <c r="C13" s="6">
        <v>1131461</v>
      </c>
      <c r="D13" s="6">
        <v>0</v>
      </c>
      <c r="E13" s="7">
        <v>760000</v>
      </c>
      <c r="F13" s="8">
        <v>760000</v>
      </c>
      <c r="G13" s="8">
        <v>9296</v>
      </c>
      <c r="H13" s="8">
        <v>40784</v>
      </c>
      <c r="I13" s="8">
        <v>15820</v>
      </c>
      <c r="J13" s="8">
        <v>65900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65900</v>
      </c>
      <c r="X13" s="8">
        <v>395000</v>
      </c>
      <c r="Y13" s="8">
        <v>-329100</v>
      </c>
      <c r="Z13" s="2">
        <v>-83.32</v>
      </c>
      <c r="AA13" s="6">
        <v>760000</v>
      </c>
    </row>
    <row r="14" spans="1:27" ht="12.75">
      <c r="A14" s="27" t="s">
        <v>41</v>
      </c>
      <c r="B14" s="33"/>
      <c r="C14" s="6">
        <v>1605796</v>
      </c>
      <c r="D14" s="6">
        <v>0</v>
      </c>
      <c r="E14" s="7">
        <v>0</v>
      </c>
      <c r="F14" s="8">
        <v>0</v>
      </c>
      <c r="G14" s="8">
        <v>97436</v>
      </c>
      <c r="H14" s="8">
        <v>145687</v>
      </c>
      <c r="I14" s="8">
        <v>121914</v>
      </c>
      <c r="J14" s="8">
        <v>365037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365037</v>
      </c>
      <c r="X14" s="8"/>
      <c r="Y14" s="8">
        <v>365037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49420</v>
      </c>
      <c r="D15" s="6">
        <v>0</v>
      </c>
      <c r="E15" s="7">
        <v>100000</v>
      </c>
      <c r="F15" s="8">
        <v>100000</v>
      </c>
      <c r="G15" s="8">
        <v>0</v>
      </c>
      <c r="H15" s="8">
        <v>0</v>
      </c>
      <c r="I15" s="8">
        <v>201877</v>
      </c>
      <c r="J15" s="8">
        <v>201877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201877</v>
      </c>
      <c r="X15" s="8"/>
      <c r="Y15" s="8">
        <v>201877</v>
      </c>
      <c r="Z15" s="2">
        <v>0</v>
      </c>
      <c r="AA15" s="6">
        <v>100000</v>
      </c>
    </row>
    <row r="16" spans="1:27" ht="12.75">
      <c r="A16" s="27" t="s">
        <v>43</v>
      </c>
      <c r="B16" s="33"/>
      <c r="C16" s="6">
        <v>300900</v>
      </c>
      <c r="D16" s="6">
        <v>0</v>
      </c>
      <c r="E16" s="7">
        <v>140000</v>
      </c>
      <c r="F16" s="8">
        <v>140000</v>
      </c>
      <c r="G16" s="8">
        <v>14750</v>
      </c>
      <c r="H16" s="8">
        <v>0</v>
      </c>
      <c r="I16" s="8">
        <v>12050</v>
      </c>
      <c r="J16" s="8">
        <v>26800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26800</v>
      </c>
      <c r="X16" s="8">
        <v>32000</v>
      </c>
      <c r="Y16" s="8">
        <v>-5200</v>
      </c>
      <c r="Z16" s="2">
        <v>-16.25</v>
      </c>
      <c r="AA16" s="6">
        <v>140000</v>
      </c>
    </row>
    <row r="17" spans="1:27" ht="12.75">
      <c r="A17" s="27" t="s">
        <v>44</v>
      </c>
      <c r="B17" s="33"/>
      <c r="C17" s="6">
        <v>65500</v>
      </c>
      <c r="D17" s="6">
        <v>0</v>
      </c>
      <c r="E17" s="7">
        <v>60000</v>
      </c>
      <c r="F17" s="8">
        <v>60000</v>
      </c>
      <c r="G17" s="8">
        <v>5500</v>
      </c>
      <c r="H17" s="8">
        <v>0</v>
      </c>
      <c r="I17" s="8">
        <v>13500</v>
      </c>
      <c r="J17" s="8">
        <v>19000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19000</v>
      </c>
      <c r="X17" s="8">
        <v>20000</v>
      </c>
      <c r="Y17" s="8">
        <v>-1000</v>
      </c>
      <c r="Z17" s="2">
        <v>-5</v>
      </c>
      <c r="AA17" s="6">
        <v>60000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7623</v>
      </c>
      <c r="H18" s="8">
        <v>0</v>
      </c>
      <c r="I18" s="8">
        <v>0</v>
      </c>
      <c r="J18" s="8">
        <v>7623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7623</v>
      </c>
      <c r="X18" s="8"/>
      <c r="Y18" s="8">
        <v>7623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68437409</v>
      </c>
      <c r="D19" s="6">
        <v>0</v>
      </c>
      <c r="E19" s="7">
        <v>62464000</v>
      </c>
      <c r="F19" s="8">
        <v>62464000</v>
      </c>
      <c r="G19" s="8">
        <v>24828000</v>
      </c>
      <c r="H19" s="8">
        <v>1825000</v>
      </c>
      <c r="I19" s="8">
        <v>0</v>
      </c>
      <c r="J19" s="8">
        <v>26653000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26653000</v>
      </c>
      <c r="X19" s="8">
        <v>31232000</v>
      </c>
      <c r="Y19" s="8">
        <v>-4579000</v>
      </c>
      <c r="Z19" s="2">
        <v>-14.66</v>
      </c>
      <c r="AA19" s="6">
        <v>62464000</v>
      </c>
    </row>
    <row r="20" spans="1:27" ht="12.75">
      <c r="A20" s="27" t="s">
        <v>47</v>
      </c>
      <c r="B20" s="33"/>
      <c r="C20" s="6">
        <v>8294564</v>
      </c>
      <c r="D20" s="6">
        <v>0</v>
      </c>
      <c r="E20" s="7">
        <v>2145055</v>
      </c>
      <c r="F20" s="30">
        <v>2145055</v>
      </c>
      <c r="G20" s="30">
        <v>60183</v>
      </c>
      <c r="H20" s="30">
        <v>0</v>
      </c>
      <c r="I20" s="30">
        <v>234723</v>
      </c>
      <c r="J20" s="30">
        <v>294906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294906</v>
      </c>
      <c r="X20" s="30"/>
      <c r="Y20" s="30">
        <v>294906</v>
      </c>
      <c r="Z20" s="31">
        <v>0</v>
      </c>
      <c r="AA20" s="32">
        <v>2145055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2077000</v>
      </c>
      <c r="F21" s="8">
        <v>2077000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800000</v>
      </c>
      <c r="Y21" s="8">
        <v>-800000</v>
      </c>
      <c r="Z21" s="2">
        <v>-100</v>
      </c>
      <c r="AA21" s="6">
        <v>2077000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138828483</v>
      </c>
      <c r="D22" s="37">
        <f>SUM(D5:D21)</f>
        <v>0</v>
      </c>
      <c r="E22" s="38">
        <f t="shared" si="0"/>
        <v>136070375</v>
      </c>
      <c r="F22" s="39">
        <f t="shared" si="0"/>
        <v>136070375</v>
      </c>
      <c r="G22" s="39">
        <f t="shared" si="0"/>
        <v>40097778</v>
      </c>
      <c r="H22" s="39">
        <f t="shared" si="0"/>
        <v>6927211</v>
      </c>
      <c r="I22" s="39">
        <f t="shared" si="0"/>
        <v>5849850</v>
      </c>
      <c r="J22" s="39">
        <f t="shared" si="0"/>
        <v>52874839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52874839</v>
      </c>
      <c r="X22" s="39">
        <f t="shared" si="0"/>
        <v>49391147</v>
      </c>
      <c r="Y22" s="39">
        <f t="shared" si="0"/>
        <v>3483692</v>
      </c>
      <c r="Z22" s="40">
        <f>+IF(X22&lt;&gt;0,+(Y22/X22)*100,0)</f>
        <v>7.053272117774467</v>
      </c>
      <c r="AA22" s="37">
        <f>SUM(AA5:AA21)</f>
        <v>136070375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58992005</v>
      </c>
      <c r="D25" s="6">
        <v>0</v>
      </c>
      <c r="E25" s="7">
        <v>54640479</v>
      </c>
      <c r="F25" s="8">
        <v>54640479</v>
      </c>
      <c r="G25" s="8">
        <v>4640152</v>
      </c>
      <c r="H25" s="8">
        <v>4862552</v>
      </c>
      <c r="I25" s="8">
        <v>5035053</v>
      </c>
      <c r="J25" s="8">
        <v>14537757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14537757</v>
      </c>
      <c r="X25" s="8">
        <v>13659999</v>
      </c>
      <c r="Y25" s="8">
        <v>877758</v>
      </c>
      <c r="Z25" s="2">
        <v>6.43</v>
      </c>
      <c r="AA25" s="6">
        <v>54640479</v>
      </c>
    </row>
    <row r="26" spans="1:27" ht="12.75">
      <c r="A26" s="29" t="s">
        <v>52</v>
      </c>
      <c r="B26" s="28"/>
      <c r="C26" s="6">
        <v>4515337</v>
      </c>
      <c r="D26" s="6">
        <v>0</v>
      </c>
      <c r="E26" s="7">
        <v>5814700</v>
      </c>
      <c r="F26" s="8">
        <v>5814700</v>
      </c>
      <c r="G26" s="8">
        <v>497612</v>
      </c>
      <c r="H26" s="8">
        <v>373126</v>
      </c>
      <c r="I26" s="8">
        <v>0</v>
      </c>
      <c r="J26" s="8">
        <v>870738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870738</v>
      </c>
      <c r="X26" s="8">
        <v>1453749</v>
      </c>
      <c r="Y26" s="8">
        <v>-583011</v>
      </c>
      <c r="Z26" s="2">
        <v>-40.1</v>
      </c>
      <c r="AA26" s="6">
        <v>5814700</v>
      </c>
    </row>
    <row r="27" spans="1:27" ht="12.75">
      <c r="A27" s="29" t="s">
        <v>53</v>
      </c>
      <c r="B27" s="28"/>
      <c r="C27" s="6">
        <v>1644707</v>
      </c>
      <c r="D27" s="6">
        <v>0</v>
      </c>
      <c r="E27" s="7">
        <v>2500500</v>
      </c>
      <c r="F27" s="8">
        <v>2500500</v>
      </c>
      <c r="G27" s="8">
        <v>1275693</v>
      </c>
      <c r="H27" s="8">
        <v>0</v>
      </c>
      <c r="I27" s="8">
        <v>0</v>
      </c>
      <c r="J27" s="8">
        <v>1275693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1275693</v>
      </c>
      <c r="X27" s="8"/>
      <c r="Y27" s="8">
        <v>1275693</v>
      </c>
      <c r="Z27" s="2">
        <v>0</v>
      </c>
      <c r="AA27" s="6">
        <v>2500500</v>
      </c>
    </row>
    <row r="28" spans="1:27" ht="12.75">
      <c r="A28" s="29" t="s">
        <v>54</v>
      </c>
      <c r="B28" s="28"/>
      <c r="C28" s="6">
        <v>40557155</v>
      </c>
      <c r="D28" s="6">
        <v>0</v>
      </c>
      <c r="E28" s="7">
        <v>19669000</v>
      </c>
      <c r="F28" s="8">
        <v>19669000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19669000</v>
      </c>
    </row>
    <row r="29" spans="1:27" ht="12.75">
      <c r="A29" s="29" t="s">
        <v>55</v>
      </c>
      <c r="B29" s="28"/>
      <c r="C29" s="6">
        <v>1466950</v>
      </c>
      <c r="D29" s="6">
        <v>0</v>
      </c>
      <c r="E29" s="7">
        <v>2088000</v>
      </c>
      <c r="F29" s="8">
        <v>2088000</v>
      </c>
      <c r="G29" s="8">
        <v>1296</v>
      </c>
      <c r="H29" s="8">
        <v>125</v>
      </c>
      <c r="I29" s="8">
        <v>0</v>
      </c>
      <c r="J29" s="8">
        <v>1421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1421</v>
      </c>
      <c r="X29" s="8">
        <v>55600</v>
      </c>
      <c r="Y29" s="8">
        <v>-54179</v>
      </c>
      <c r="Z29" s="2">
        <v>-97.44</v>
      </c>
      <c r="AA29" s="6">
        <v>2088000</v>
      </c>
    </row>
    <row r="30" spans="1:27" ht="12.75">
      <c r="A30" s="29" t="s">
        <v>56</v>
      </c>
      <c r="B30" s="28"/>
      <c r="C30" s="6">
        <v>27390969</v>
      </c>
      <c r="D30" s="6">
        <v>0</v>
      </c>
      <c r="E30" s="7">
        <v>31300000</v>
      </c>
      <c r="F30" s="8">
        <v>31300000</v>
      </c>
      <c r="G30" s="8">
        <v>3850240</v>
      </c>
      <c r="H30" s="8">
        <v>3845530</v>
      </c>
      <c r="I30" s="8">
        <v>3739145</v>
      </c>
      <c r="J30" s="8">
        <v>11434915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11434915</v>
      </c>
      <c r="X30" s="8">
        <v>8641539</v>
      </c>
      <c r="Y30" s="8">
        <v>2793376</v>
      </c>
      <c r="Z30" s="2">
        <v>32.32</v>
      </c>
      <c r="AA30" s="6">
        <v>31300000</v>
      </c>
    </row>
    <row r="31" spans="1:27" ht="12.75">
      <c r="A31" s="29" t="s">
        <v>57</v>
      </c>
      <c r="B31" s="28"/>
      <c r="C31" s="6">
        <v>6728675</v>
      </c>
      <c r="D31" s="6">
        <v>0</v>
      </c>
      <c r="E31" s="7">
        <v>6750500</v>
      </c>
      <c r="F31" s="8">
        <v>6750500</v>
      </c>
      <c r="G31" s="8">
        <v>141407</v>
      </c>
      <c r="H31" s="8">
        <v>382351</v>
      </c>
      <c r="I31" s="8">
        <v>172757</v>
      </c>
      <c r="J31" s="8">
        <v>696515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696515</v>
      </c>
      <c r="X31" s="8">
        <v>1142444</v>
      </c>
      <c r="Y31" s="8">
        <v>-445929</v>
      </c>
      <c r="Z31" s="2">
        <v>-39.03</v>
      </c>
      <c r="AA31" s="6">
        <v>6750500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650000</v>
      </c>
      <c r="F32" s="8">
        <v>650000</v>
      </c>
      <c r="G32" s="8">
        <v>81500</v>
      </c>
      <c r="H32" s="8">
        <v>263502</v>
      </c>
      <c r="I32" s="8">
        <v>48521</v>
      </c>
      <c r="J32" s="8">
        <v>393523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393523</v>
      </c>
      <c r="X32" s="8">
        <v>525000</v>
      </c>
      <c r="Y32" s="8">
        <v>-131477</v>
      </c>
      <c r="Z32" s="2">
        <v>-25.04</v>
      </c>
      <c r="AA32" s="6">
        <v>650000</v>
      </c>
    </row>
    <row r="33" spans="1:27" ht="12.75">
      <c r="A33" s="29" t="s">
        <v>59</v>
      </c>
      <c r="B33" s="28"/>
      <c r="C33" s="6">
        <v>4493721</v>
      </c>
      <c r="D33" s="6">
        <v>0</v>
      </c>
      <c r="E33" s="7">
        <v>0</v>
      </c>
      <c r="F33" s="8">
        <v>0</v>
      </c>
      <c r="G33" s="8">
        <v>145849</v>
      </c>
      <c r="H33" s="8">
        <v>60259</v>
      </c>
      <c r="I33" s="8">
        <v>327315</v>
      </c>
      <c r="J33" s="8">
        <v>533423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533423</v>
      </c>
      <c r="X33" s="8"/>
      <c r="Y33" s="8">
        <v>533423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28407553</v>
      </c>
      <c r="D34" s="6">
        <v>0</v>
      </c>
      <c r="E34" s="7">
        <v>34795910</v>
      </c>
      <c r="F34" s="8">
        <v>34795910</v>
      </c>
      <c r="G34" s="8">
        <v>11563852</v>
      </c>
      <c r="H34" s="8">
        <v>1092848</v>
      </c>
      <c r="I34" s="8">
        <v>1688740</v>
      </c>
      <c r="J34" s="8">
        <v>14345440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14345440</v>
      </c>
      <c r="X34" s="8">
        <v>13021440</v>
      </c>
      <c r="Y34" s="8">
        <v>1324000</v>
      </c>
      <c r="Z34" s="2">
        <v>10.17</v>
      </c>
      <c r="AA34" s="6">
        <v>34795910</v>
      </c>
    </row>
    <row r="35" spans="1:27" ht="12.75">
      <c r="A35" s="27" t="s">
        <v>61</v>
      </c>
      <c r="B35" s="33"/>
      <c r="C35" s="6">
        <v>139863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174336935</v>
      </c>
      <c r="D36" s="37">
        <f>SUM(D25:D35)</f>
        <v>0</v>
      </c>
      <c r="E36" s="38">
        <f t="shared" si="1"/>
        <v>158209089</v>
      </c>
      <c r="F36" s="39">
        <f t="shared" si="1"/>
        <v>158209089</v>
      </c>
      <c r="G36" s="39">
        <f t="shared" si="1"/>
        <v>22197601</v>
      </c>
      <c r="H36" s="39">
        <f t="shared" si="1"/>
        <v>10880293</v>
      </c>
      <c r="I36" s="39">
        <f t="shared" si="1"/>
        <v>11011531</v>
      </c>
      <c r="J36" s="39">
        <f t="shared" si="1"/>
        <v>44089425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44089425</v>
      </c>
      <c r="X36" s="39">
        <f t="shared" si="1"/>
        <v>38499771</v>
      </c>
      <c r="Y36" s="39">
        <f t="shared" si="1"/>
        <v>5589654</v>
      </c>
      <c r="Z36" s="40">
        <f>+IF(X36&lt;&gt;0,+(Y36/X36)*100,0)</f>
        <v>14.518668175974344</v>
      </c>
      <c r="AA36" s="37">
        <f>SUM(AA25:AA35)</f>
        <v>158209089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-35508452</v>
      </c>
      <c r="D38" s="50">
        <f>+D22-D36</f>
        <v>0</v>
      </c>
      <c r="E38" s="51">
        <f t="shared" si="2"/>
        <v>-22138714</v>
      </c>
      <c r="F38" s="52">
        <f t="shared" si="2"/>
        <v>-22138714</v>
      </c>
      <c r="G38" s="52">
        <f t="shared" si="2"/>
        <v>17900177</v>
      </c>
      <c r="H38" s="52">
        <f t="shared" si="2"/>
        <v>-3953082</v>
      </c>
      <c r="I38" s="52">
        <f t="shared" si="2"/>
        <v>-5161681</v>
      </c>
      <c r="J38" s="52">
        <f t="shared" si="2"/>
        <v>8785414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8785414</v>
      </c>
      <c r="X38" s="52">
        <f>IF(F22=F36,0,X22-X36)</f>
        <v>10891376</v>
      </c>
      <c r="Y38" s="52">
        <f t="shared" si="2"/>
        <v>-2105962</v>
      </c>
      <c r="Z38" s="53">
        <f>+IF(X38&lt;&gt;0,+(Y38/X38)*100,0)</f>
        <v>-19.33605083508273</v>
      </c>
      <c r="AA38" s="50">
        <f>+AA22-AA36</f>
        <v>-22138714</v>
      </c>
    </row>
    <row r="39" spans="1:27" ht="12.75">
      <c r="A39" s="27" t="s">
        <v>64</v>
      </c>
      <c r="B39" s="33"/>
      <c r="C39" s="6">
        <v>33356447</v>
      </c>
      <c r="D39" s="6">
        <v>0</v>
      </c>
      <c r="E39" s="7">
        <v>44906000</v>
      </c>
      <c r="F39" s="8">
        <v>44906000</v>
      </c>
      <c r="G39" s="8">
        <v>6615000</v>
      </c>
      <c r="H39" s="8">
        <v>0</v>
      </c>
      <c r="I39" s="8">
        <v>0</v>
      </c>
      <c r="J39" s="8">
        <v>6615000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6615000</v>
      </c>
      <c r="X39" s="8">
        <v>14968667</v>
      </c>
      <c r="Y39" s="8">
        <v>-8353667</v>
      </c>
      <c r="Z39" s="2">
        <v>-55.81</v>
      </c>
      <c r="AA39" s="6">
        <v>44906000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-2152005</v>
      </c>
      <c r="D42" s="59">
        <f>SUM(D38:D41)</f>
        <v>0</v>
      </c>
      <c r="E42" s="60">
        <f t="shared" si="3"/>
        <v>22767286</v>
      </c>
      <c r="F42" s="61">
        <f t="shared" si="3"/>
        <v>22767286</v>
      </c>
      <c r="G42" s="61">
        <f t="shared" si="3"/>
        <v>24515177</v>
      </c>
      <c r="H42" s="61">
        <f t="shared" si="3"/>
        <v>-3953082</v>
      </c>
      <c r="I42" s="61">
        <f t="shared" si="3"/>
        <v>-5161681</v>
      </c>
      <c r="J42" s="61">
        <f t="shared" si="3"/>
        <v>15400414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15400414</v>
      </c>
      <c r="X42" s="61">
        <f t="shared" si="3"/>
        <v>25860043</v>
      </c>
      <c r="Y42" s="61">
        <f t="shared" si="3"/>
        <v>-10459629</v>
      </c>
      <c r="Z42" s="62">
        <f>+IF(X42&lt;&gt;0,+(Y42/X42)*100,0)</f>
        <v>-40.44706731539464</v>
      </c>
      <c r="AA42" s="59">
        <f>SUM(AA38:AA41)</f>
        <v>22767286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-2152005</v>
      </c>
      <c r="D44" s="67">
        <f>+D42-D43</f>
        <v>0</v>
      </c>
      <c r="E44" s="68">
        <f t="shared" si="4"/>
        <v>22767286</v>
      </c>
      <c r="F44" s="69">
        <f t="shared" si="4"/>
        <v>22767286</v>
      </c>
      <c r="G44" s="69">
        <f t="shared" si="4"/>
        <v>24515177</v>
      </c>
      <c r="H44" s="69">
        <f t="shared" si="4"/>
        <v>-3953082</v>
      </c>
      <c r="I44" s="69">
        <f t="shared" si="4"/>
        <v>-5161681</v>
      </c>
      <c r="J44" s="69">
        <f t="shared" si="4"/>
        <v>15400414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15400414</v>
      </c>
      <c r="X44" s="69">
        <f t="shared" si="4"/>
        <v>25860043</v>
      </c>
      <c r="Y44" s="69">
        <f t="shared" si="4"/>
        <v>-10459629</v>
      </c>
      <c r="Z44" s="70">
        <f>+IF(X44&lt;&gt;0,+(Y44/X44)*100,0)</f>
        <v>-40.44706731539464</v>
      </c>
      <c r="AA44" s="67">
        <f>+AA42-AA43</f>
        <v>22767286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-2152005</v>
      </c>
      <c r="D46" s="59">
        <f>SUM(D44:D45)</f>
        <v>0</v>
      </c>
      <c r="E46" s="60">
        <f t="shared" si="5"/>
        <v>22767286</v>
      </c>
      <c r="F46" s="61">
        <f t="shared" si="5"/>
        <v>22767286</v>
      </c>
      <c r="G46" s="61">
        <f t="shared" si="5"/>
        <v>24515177</v>
      </c>
      <c r="H46" s="61">
        <f t="shared" si="5"/>
        <v>-3953082</v>
      </c>
      <c r="I46" s="61">
        <f t="shared" si="5"/>
        <v>-5161681</v>
      </c>
      <c r="J46" s="61">
        <f t="shared" si="5"/>
        <v>15400414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15400414</v>
      </c>
      <c r="X46" s="61">
        <f t="shared" si="5"/>
        <v>25860043</v>
      </c>
      <c r="Y46" s="61">
        <f t="shared" si="5"/>
        <v>-10459629</v>
      </c>
      <c r="Z46" s="62">
        <f>+IF(X46&lt;&gt;0,+(Y46/X46)*100,0)</f>
        <v>-40.44706731539464</v>
      </c>
      <c r="AA46" s="59">
        <f>SUM(AA44:AA45)</f>
        <v>22767286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-2152005</v>
      </c>
      <c r="D48" s="75">
        <f>SUM(D46:D47)</f>
        <v>0</v>
      </c>
      <c r="E48" s="76">
        <f t="shared" si="6"/>
        <v>22767286</v>
      </c>
      <c r="F48" s="77">
        <f t="shared" si="6"/>
        <v>22767286</v>
      </c>
      <c r="G48" s="77">
        <f t="shared" si="6"/>
        <v>24515177</v>
      </c>
      <c r="H48" s="78">
        <f t="shared" si="6"/>
        <v>-3953082</v>
      </c>
      <c r="I48" s="78">
        <f t="shared" si="6"/>
        <v>-5161681</v>
      </c>
      <c r="J48" s="78">
        <f t="shared" si="6"/>
        <v>15400414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15400414</v>
      </c>
      <c r="X48" s="78">
        <f t="shared" si="6"/>
        <v>25860043</v>
      </c>
      <c r="Y48" s="78">
        <f t="shared" si="6"/>
        <v>-10459629</v>
      </c>
      <c r="Z48" s="79">
        <f>+IF(X48&lt;&gt;0,+(Y48/X48)*100,0)</f>
        <v>-40.44706731539464</v>
      </c>
      <c r="AA48" s="80">
        <f>SUM(AA46:AA47)</f>
        <v>22767286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9" t="s">
        <v>81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97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262455047</v>
      </c>
      <c r="D5" s="6">
        <v>0</v>
      </c>
      <c r="E5" s="7">
        <v>201664697</v>
      </c>
      <c r="F5" s="8">
        <v>201664697</v>
      </c>
      <c r="G5" s="8">
        <v>33799031</v>
      </c>
      <c r="H5" s="8">
        <v>22313210</v>
      </c>
      <c r="I5" s="8">
        <v>23001901</v>
      </c>
      <c r="J5" s="8">
        <v>79114142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79114142</v>
      </c>
      <c r="X5" s="8">
        <v>50416173</v>
      </c>
      <c r="Y5" s="8">
        <v>28697969</v>
      </c>
      <c r="Z5" s="2">
        <v>56.92</v>
      </c>
      <c r="AA5" s="6">
        <v>201664697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446536290</v>
      </c>
      <c r="D7" s="6">
        <v>0</v>
      </c>
      <c r="E7" s="7">
        <v>778263623</v>
      </c>
      <c r="F7" s="8">
        <v>778263623</v>
      </c>
      <c r="G7" s="8">
        <v>44130381</v>
      </c>
      <c r="H7" s="8">
        <v>56718021</v>
      </c>
      <c r="I7" s="8">
        <v>62302744</v>
      </c>
      <c r="J7" s="8">
        <v>163151146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163151146</v>
      </c>
      <c r="X7" s="8">
        <v>194565906</v>
      </c>
      <c r="Y7" s="8">
        <v>-31414760</v>
      </c>
      <c r="Z7" s="2">
        <v>-16.15</v>
      </c>
      <c r="AA7" s="6">
        <v>778263623</v>
      </c>
    </row>
    <row r="8" spans="1:27" ht="12.75">
      <c r="A8" s="29" t="s">
        <v>35</v>
      </c>
      <c r="B8" s="28"/>
      <c r="C8" s="6">
        <v>345375383</v>
      </c>
      <c r="D8" s="6">
        <v>0</v>
      </c>
      <c r="E8" s="7">
        <v>217345956</v>
      </c>
      <c r="F8" s="8">
        <v>217345956</v>
      </c>
      <c r="G8" s="8">
        <v>30426108</v>
      </c>
      <c r="H8" s="8">
        <v>29389433</v>
      </c>
      <c r="I8" s="8">
        <v>28411328</v>
      </c>
      <c r="J8" s="8">
        <v>88226869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88226869</v>
      </c>
      <c r="X8" s="8">
        <v>54336489</v>
      </c>
      <c r="Y8" s="8">
        <v>33890380</v>
      </c>
      <c r="Z8" s="2">
        <v>62.37</v>
      </c>
      <c r="AA8" s="6">
        <v>217345956</v>
      </c>
    </row>
    <row r="9" spans="1:27" ht="12.75">
      <c r="A9" s="29" t="s">
        <v>36</v>
      </c>
      <c r="B9" s="28"/>
      <c r="C9" s="6">
        <v>128256386</v>
      </c>
      <c r="D9" s="6">
        <v>0</v>
      </c>
      <c r="E9" s="7">
        <v>128860618</v>
      </c>
      <c r="F9" s="8">
        <v>128860618</v>
      </c>
      <c r="G9" s="8">
        <v>12888895</v>
      </c>
      <c r="H9" s="8">
        <v>12887142</v>
      </c>
      <c r="I9" s="8">
        <v>12891356</v>
      </c>
      <c r="J9" s="8">
        <v>38667393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38667393</v>
      </c>
      <c r="X9" s="8">
        <v>32215155</v>
      </c>
      <c r="Y9" s="8">
        <v>6452238</v>
      </c>
      <c r="Z9" s="2">
        <v>20.03</v>
      </c>
      <c r="AA9" s="6">
        <v>128860618</v>
      </c>
    </row>
    <row r="10" spans="1:27" ht="12.75">
      <c r="A10" s="29" t="s">
        <v>37</v>
      </c>
      <c r="B10" s="28"/>
      <c r="C10" s="6">
        <v>78928071</v>
      </c>
      <c r="D10" s="6">
        <v>0</v>
      </c>
      <c r="E10" s="7">
        <v>72517113</v>
      </c>
      <c r="F10" s="30">
        <v>72517113</v>
      </c>
      <c r="G10" s="30">
        <v>7994094</v>
      </c>
      <c r="H10" s="30">
        <v>7996780</v>
      </c>
      <c r="I10" s="30">
        <v>7992093</v>
      </c>
      <c r="J10" s="30">
        <v>23982967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23982967</v>
      </c>
      <c r="X10" s="30">
        <v>18129279</v>
      </c>
      <c r="Y10" s="30">
        <v>5853688</v>
      </c>
      <c r="Z10" s="31">
        <v>32.29</v>
      </c>
      <c r="AA10" s="32">
        <v>72517113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9117277</v>
      </c>
      <c r="D12" s="6">
        <v>0</v>
      </c>
      <c r="E12" s="7">
        <v>11469186</v>
      </c>
      <c r="F12" s="8">
        <v>11469186</v>
      </c>
      <c r="G12" s="8">
        <v>1033847</v>
      </c>
      <c r="H12" s="8">
        <v>118726</v>
      </c>
      <c r="I12" s="8">
        <v>1589489</v>
      </c>
      <c r="J12" s="8">
        <v>2742062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2742062</v>
      </c>
      <c r="X12" s="8">
        <v>2867298</v>
      </c>
      <c r="Y12" s="8">
        <v>-125236</v>
      </c>
      <c r="Z12" s="2">
        <v>-4.37</v>
      </c>
      <c r="AA12" s="6">
        <v>11469186</v>
      </c>
    </row>
    <row r="13" spans="1:27" ht="12.75">
      <c r="A13" s="27" t="s">
        <v>40</v>
      </c>
      <c r="B13" s="33"/>
      <c r="C13" s="6">
        <v>3230005</v>
      </c>
      <c r="D13" s="6">
        <v>0</v>
      </c>
      <c r="E13" s="7">
        <v>1500000</v>
      </c>
      <c r="F13" s="8">
        <v>1500000</v>
      </c>
      <c r="G13" s="8">
        <v>0</v>
      </c>
      <c r="H13" s="8">
        <v>122296</v>
      </c>
      <c r="I13" s="8">
        <v>406302</v>
      </c>
      <c r="J13" s="8">
        <v>528598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528598</v>
      </c>
      <c r="X13" s="8">
        <v>375000</v>
      </c>
      <c r="Y13" s="8">
        <v>153598</v>
      </c>
      <c r="Z13" s="2">
        <v>40.96</v>
      </c>
      <c r="AA13" s="6">
        <v>1500000</v>
      </c>
    </row>
    <row r="14" spans="1:27" ht="12.75">
      <c r="A14" s="27" t="s">
        <v>41</v>
      </c>
      <c r="B14" s="33"/>
      <c r="C14" s="6">
        <v>149805832</v>
      </c>
      <c r="D14" s="6">
        <v>0</v>
      </c>
      <c r="E14" s="7">
        <v>121103996</v>
      </c>
      <c r="F14" s="8">
        <v>121103996</v>
      </c>
      <c r="G14" s="8">
        <v>9467049</v>
      </c>
      <c r="H14" s="8">
        <v>11232443</v>
      </c>
      <c r="I14" s="8">
        <v>11705088</v>
      </c>
      <c r="J14" s="8">
        <v>32404580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32404580</v>
      </c>
      <c r="X14" s="8">
        <v>30276000</v>
      </c>
      <c r="Y14" s="8">
        <v>2128580</v>
      </c>
      <c r="Z14" s="2">
        <v>7.03</v>
      </c>
      <c r="AA14" s="6">
        <v>121103996</v>
      </c>
    </row>
    <row r="15" spans="1:27" ht="12.75">
      <c r="A15" s="27" t="s">
        <v>42</v>
      </c>
      <c r="B15" s="33"/>
      <c r="C15" s="6">
        <v>17251</v>
      </c>
      <c r="D15" s="6">
        <v>0</v>
      </c>
      <c r="E15" s="7">
        <v>18122</v>
      </c>
      <c r="F15" s="8">
        <v>18122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4530</v>
      </c>
      <c r="Y15" s="8">
        <v>-4530</v>
      </c>
      <c r="Z15" s="2">
        <v>-100</v>
      </c>
      <c r="AA15" s="6">
        <v>18122</v>
      </c>
    </row>
    <row r="16" spans="1:27" ht="12.75">
      <c r="A16" s="27" t="s">
        <v>43</v>
      </c>
      <c r="B16" s="33"/>
      <c r="C16" s="6">
        <v>11207303</v>
      </c>
      <c r="D16" s="6">
        <v>0</v>
      </c>
      <c r="E16" s="7">
        <v>4374013</v>
      </c>
      <c r="F16" s="8">
        <v>4374013</v>
      </c>
      <c r="G16" s="8">
        <v>145618</v>
      </c>
      <c r="H16" s="8">
        <v>141523</v>
      </c>
      <c r="I16" s="8">
        <v>163949</v>
      </c>
      <c r="J16" s="8">
        <v>451090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451090</v>
      </c>
      <c r="X16" s="8">
        <v>1093503</v>
      </c>
      <c r="Y16" s="8">
        <v>-642413</v>
      </c>
      <c r="Z16" s="2">
        <v>-58.75</v>
      </c>
      <c r="AA16" s="6">
        <v>4374013</v>
      </c>
    </row>
    <row r="17" spans="1:27" ht="12.75">
      <c r="A17" s="27" t="s">
        <v>44</v>
      </c>
      <c r="B17" s="33"/>
      <c r="C17" s="6">
        <v>67371</v>
      </c>
      <c r="D17" s="6">
        <v>0</v>
      </c>
      <c r="E17" s="7">
        <v>42151</v>
      </c>
      <c r="F17" s="8">
        <v>42151</v>
      </c>
      <c r="G17" s="8">
        <v>6055</v>
      </c>
      <c r="H17" s="8">
        <v>11381</v>
      </c>
      <c r="I17" s="8">
        <v>8772</v>
      </c>
      <c r="J17" s="8">
        <v>26208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26208</v>
      </c>
      <c r="X17" s="8">
        <v>10539</v>
      </c>
      <c r="Y17" s="8">
        <v>15669</v>
      </c>
      <c r="Z17" s="2">
        <v>148.68</v>
      </c>
      <c r="AA17" s="6">
        <v>42151</v>
      </c>
    </row>
    <row r="18" spans="1:27" ht="12.75">
      <c r="A18" s="29" t="s">
        <v>45</v>
      </c>
      <c r="B18" s="28"/>
      <c r="C18" s="6">
        <v>11122174</v>
      </c>
      <c r="D18" s="6">
        <v>0</v>
      </c>
      <c r="E18" s="7">
        <v>11230336</v>
      </c>
      <c r="F18" s="8">
        <v>11230336</v>
      </c>
      <c r="G18" s="8">
        <v>0</v>
      </c>
      <c r="H18" s="8">
        <v>792838</v>
      </c>
      <c r="I18" s="8">
        <v>840426</v>
      </c>
      <c r="J18" s="8">
        <v>1633264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1633264</v>
      </c>
      <c r="X18" s="8">
        <v>2807583</v>
      </c>
      <c r="Y18" s="8">
        <v>-1174319</v>
      </c>
      <c r="Z18" s="2">
        <v>-41.83</v>
      </c>
      <c r="AA18" s="6">
        <v>11230336</v>
      </c>
    </row>
    <row r="19" spans="1:27" ht="12.75">
      <c r="A19" s="27" t="s">
        <v>46</v>
      </c>
      <c r="B19" s="33"/>
      <c r="C19" s="6">
        <v>410415987</v>
      </c>
      <c r="D19" s="6">
        <v>0</v>
      </c>
      <c r="E19" s="7">
        <v>388792000</v>
      </c>
      <c r="F19" s="8">
        <v>388792000</v>
      </c>
      <c r="G19" s="8">
        <v>160771000</v>
      </c>
      <c r="H19" s="8">
        <v>2093000</v>
      </c>
      <c r="I19" s="8">
        <v>0</v>
      </c>
      <c r="J19" s="8">
        <v>162864000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162864000</v>
      </c>
      <c r="X19" s="8">
        <v>129597333</v>
      </c>
      <c r="Y19" s="8">
        <v>33266667</v>
      </c>
      <c r="Z19" s="2">
        <v>25.67</v>
      </c>
      <c r="AA19" s="6">
        <v>388792000</v>
      </c>
    </row>
    <row r="20" spans="1:27" ht="12.75">
      <c r="A20" s="27" t="s">
        <v>47</v>
      </c>
      <c r="B20" s="33"/>
      <c r="C20" s="6">
        <v>25666033</v>
      </c>
      <c r="D20" s="6">
        <v>0</v>
      </c>
      <c r="E20" s="7">
        <v>84291029</v>
      </c>
      <c r="F20" s="30">
        <v>84291029</v>
      </c>
      <c r="G20" s="30">
        <v>6065563</v>
      </c>
      <c r="H20" s="30">
        <v>7740963</v>
      </c>
      <c r="I20" s="30">
        <v>4598045</v>
      </c>
      <c r="J20" s="30">
        <v>18404571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18404571</v>
      </c>
      <c r="X20" s="30">
        <v>21072756</v>
      </c>
      <c r="Y20" s="30">
        <v>-2668185</v>
      </c>
      <c r="Z20" s="31">
        <v>-12.66</v>
      </c>
      <c r="AA20" s="32">
        <v>84291029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20000000</v>
      </c>
      <c r="F21" s="8">
        <v>20000000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5000001</v>
      </c>
      <c r="Y21" s="8">
        <v>-5000001</v>
      </c>
      <c r="Z21" s="2">
        <v>-100</v>
      </c>
      <c r="AA21" s="6">
        <v>20000000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1882200410</v>
      </c>
      <c r="D22" s="37">
        <f>SUM(D5:D21)</f>
        <v>0</v>
      </c>
      <c r="E22" s="38">
        <f t="shared" si="0"/>
        <v>2041472840</v>
      </c>
      <c r="F22" s="39">
        <f t="shared" si="0"/>
        <v>2041472840</v>
      </c>
      <c r="G22" s="39">
        <f t="shared" si="0"/>
        <v>306727641</v>
      </c>
      <c r="H22" s="39">
        <f t="shared" si="0"/>
        <v>151557756</v>
      </c>
      <c r="I22" s="39">
        <f t="shared" si="0"/>
        <v>153911493</v>
      </c>
      <c r="J22" s="39">
        <f t="shared" si="0"/>
        <v>612196890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612196890</v>
      </c>
      <c r="X22" s="39">
        <f t="shared" si="0"/>
        <v>542767545</v>
      </c>
      <c r="Y22" s="39">
        <f t="shared" si="0"/>
        <v>69429345</v>
      </c>
      <c r="Z22" s="40">
        <f>+IF(X22&lt;&gt;0,+(Y22/X22)*100,0)</f>
        <v>12.791727441993608</v>
      </c>
      <c r="AA22" s="37">
        <f>SUM(AA5:AA21)</f>
        <v>2041472840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603471186</v>
      </c>
      <c r="D25" s="6">
        <v>0</v>
      </c>
      <c r="E25" s="7">
        <v>620099100</v>
      </c>
      <c r="F25" s="8">
        <v>620099100</v>
      </c>
      <c r="G25" s="8">
        <v>52334899</v>
      </c>
      <c r="H25" s="8">
        <v>52483803</v>
      </c>
      <c r="I25" s="8">
        <v>53982427</v>
      </c>
      <c r="J25" s="8">
        <v>158801129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158801129</v>
      </c>
      <c r="X25" s="8">
        <v>161274639</v>
      </c>
      <c r="Y25" s="8">
        <v>-2473510</v>
      </c>
      <c r="Z25" s="2">
        <v>-1.53</v>
      </c>
      <c r="AA25" s="6">
        <v>620099100</v>
      </c>
    </row>
    <row r="26" spans="1:27" ht="12.75">
      <c r="A26" s="29" t="s">
        <v>52</v>
      </c>
      <c r="B26" s="28"/>
      <c r="C26" s="6">
        <v>27190642</v>
      </c>
      <c r="D26" s="6">
        <v>0</v>
      </c>
      <c r="E26" s="7">
        <v>28551594</v>
      </c>
      <c r="F26" s="8">
        <v>28551594</v>
      </c>
      <c r="G26" s="8">
        <v>2368700</v>
      </c>
      <c r="H26" s="8">
        <v>2539674</v>
      </c>
      <c r="I26" s="8">
        <v>2308083</v>
      </c>
      <c r="J26" s="8">
        <v>7216457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7216457</v>
      </c>
      <c r="X26" s="8">
        <v>7137900</v>
      </c>
      <c r="Y26" s="8">
        <v>78557</v>
      </c>
      <c r="Z26" s="2">
        <v>1.1</v>
      </c>
      <c r="AA26" s="6">
        <v>28551594</v>
      </c>
    </row>
    <row r="27" spans="1:27" ht="12.75">
      <c r="A27" s="29" t="s">
        <v>53</v>
      </c>
      <c r="B27" s="28"/>
      <c r="C27" s="6">
        <v>378091853</v>
      </c>
      <c r="D27" s="6">
        <v>0</v>
      </c>
      <c r="E27" s="7">
        <v>70000000</v>
      </c>
      <c r="F27" s="8">
        <v>70000000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17499999</v>
      </c>
      <c r="Y27" s="8">
        <v>-17499999</v>
      </c>
      <c r="Z27" s="2">
        <v>-100</v>
      </c>
      <c r="AA27" s="6">
        <v>70000000</v>
      </c>
    </row>
    <row r="28" spans="1:27" ht="12.75">
      <c r="A28" s="29" t="s">
        <v>54</v>
      </c>
      <c r="B28" s="28"/>
      <c r="C28" s="6">
        <v>206085939</v>
      </c>
      <c r="D28" s="6">
        <v>0</v>
      </c>
      <c r="E28" s="7">
        <v>87000000</v>
      </c>
      <c r="F28" s="8">
        <v>87000000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21750000</v>
      </c>
      <c r="Y28" s="8">
        <v>-21750000</v>
      </c>
      <c r="Z28" s="2">
        <v>-100</v>
      </c>
      <c r="AA28" s="6">
        <v>87000000</v>
      </c>
    </row>
    <row r="29" spans="1:27" ht="12.75">
      <c r="A29" s="29" t="s">
        <v>55</v>
      </c>
      <c r="B29" s="28"/>
      <c r="C29" s="6">
        <v>151112821</v>
      </c>
      <c r="D29" s="6">
        <v>0</v>
      </c>
      <c r="E29" s="7">
        <v>105980000</v>
      </c>
      <c r="F29" s="8">
        <v>105980000</v>
      </c>
      <c r="G29" s="8">
        <v>1340</v>
      </c>
      <c r="H29" s="8">
        <v>60111</v>
      </c>
      <c r="I29" s="8">
        <v>5853</v>
      </c>
      <c r="J29" s="8">
        <v>67304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67304</v>
      </c>
      <c r="X29" s="8">
        <v>35244999</v>
      </c>
      <c r="Y29" s="8">
        <v>-35177695</v>
      </c>
      <c r="Z29" s="2">
        <v>-99.81</v>
      </c>
      <c r="AA29" s="6">
        <v>105980000</v>
      </c>
    </row>
    <row r="30" spans="1:27" ht="12.75">
      <c r="A30" s="29" t="s">
        <v>56</v>
      </c>
      <c r="B30" s="28"/>
      <c r="C30" s="6">
        <v>834538730</v>
      </c>
      <c r="D30" s="6">
        <v>0</v>
      </c>
      <c r="E30" s="7">
        <v>676436220</v>
      </c>
      <c r="F30" s="8">
        <v>676436220</v>
      </c>
      <c r="G30" s="8">
        <v>107157982</v>
      </c>
      <c r="H30" s="8">
        <v>4637015</v>
      </c>
      <c r="I30" s="8">
        <v>9268843</v>
      </c>
      <c r="J30" s="8">
        <v>121063840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121063840</v>
      </c>
      <c r="X30" s="8">
        <v>166609056</v>
      </c>
      <c r="Y30" s="8">
        <v>-45545216</v>
      </c>
      <c r="Z30" s="2">
        <v>-27.34</v>
      </c>
      <c r="AA30" s="6">
        <v>676436220</v>
      </c>
    </row>
    <row r="31" spans="1:27" ht="12.75">
      <c r="A31" s="29" t="s">
        <v>57</v>
      </c>
      <c r="B31" s="28"/>
      <c r="C31" s="6">
        <v>39024154</v>
      </c>
      <c r="D31" s="6">
        <v>0</v>
      </c>
      <c r="E31" s="7">
        <v>230690746</v>
      </c>
      <c r="F31" s="8">
        <v>230690746</v>
      </c>
      <c r="G31" s="8">
        <v>4272610</v>
      </c>
      <c r="H31" s="8">
        <v>11296659</v>
      </c>
      <c r="I31" s="8">
        <v>7317098</v>
      </c>
      <c r="J31" s="8">
        <v>22886367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22886367</v>
      </c>
      <c r="X31" s="8">
        <v>57672693</v>
      </c>
      <c r="Y31" s="8">
        <v>-34786326</v>
      </c>
      <c r="Z31" s="2">
        <v>-60.32</v>
      </c>
      <c r="AA31" s="6">
        <v>230690746</v>
      </c>
    </row>
    <row r="32" spans="1:27" ht="12.75">
      <c r="A32" s="29" t="s">
        <v>58</v>
      </c>
      <c r="B32" s="28"/>
      <c r="C32" s="6">
        <v>105255043</v>
      </c>
      <c r="D32" s="6">
        <v>0</v>
      </c>
      <c r="E32" s="7">
        <v>80000000</v>
      </c>
      <c r="F32" s="8">
        <v>80000000</v>
      </c>
      <c r="G32" s="8">
        <v>0</v>
      </c>
      <c r="H32" s="8">
        <v>2288896</v>
      </c>
      <c r="I32" s="8">
        <v>0</v>
      </c>
      <c r="J32" s="8">
        <v>2288896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2288896</v>
      </c>
      <c r="X32" s="8">
        <v>20000001</v>
      </c>
      <c r="Y32" s="8">
        <v>-17711105</v>
      </c>
      <c r="Z32" s="2">
        <v>-88.56</v>
      </c>
      <c r="AA32" s="6">
        <v>80000000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32850000</v>
      </c>
      <c r="F33" s="8">
        <v>32850000</v>
      </c>
      <c r="G33" s="8">
        <v>584901</v>
      </c>
      <c r="H33" s="8">
        <v>1689458</v>
      </c>
      <c r="I33" s="8">
        <v>2070141</v>
      </c>
      <c r="J33" s="8">
        <v>4344500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4344500</v>
      </c>
      <c r="X33" s="8">
        <v>8212500</v>
      </c>
      <c r="Y33" s="8">
        <v>-3868000</v>
      </c>
      <c r="Z33" s="2">
        <v>-47.1</v>
      </c>
      <c r="AA33" s="6">
        <v>32850000</v>
      </c>
    </row>
    <row r="34" spans="1:27" ht="12.75">
      <c r="A34" s="29" t="s">
        <v>60</v>
      </c>
      <c r="B34" s="28"/>
      <c r="C34" s="6">
        <v>187910215</v>
      </c>
      <c r="D34" s="6">
        <v>0</v>
      </c>
      <c r="E34" s="7">
        <v>105127250</v>
      </c>
      <c r="F34" s="8">
        <v>105127250</v>
      </c>
      <c r="G34" s="8">
        <v>19908154</v>
      </c>
      <c r="H34" s="8">
        <v>13968505</v>
      </c>
      <c r="I34" s="8">
        <v>33874577</v>
      </c>
      <c r="J34" s="8">
        <v>67751236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67751236</v>
      </c>
      <c r="X34" s="8">
        <v>26281812</v>
      </c>
      <c r="Y34" s="8">
        <v>41469424</v>
      </c>
      <c r="Z34" s="2">
        <v>157.79</v>
      </c>
      <c r="AA34" s="6">
        <v>105127250</v>
      </c>
    </row>
    <row r="35" spans="1:27" ht="12.75">
      <c r="A35" s="27" t="s">
        <v>61</v>
      </c>
      <c r="B35" s="33"/>
      <c r="C35" s="6">
        <v>255832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2532936415</v>
      </c>
      <c r="D36" s="37">
        <f>SUM(D25:D35)</f>
        <v>0</v>
      </c>
      <c r="E36" s="38">
        <f t="shared" si="1"/>
        <v>2036734910</v>
      </c>
      <c r="F36" s="39">
        <f t="shared" si="1"/>
        <v>2036734910</v>
      </c>
      <c r="G36" s="39">
        <f t="shared" si="1"/>
        <v>186628586</v>
      </c>
      <c r="H36" s="39">
        <f t="shared" si="1"/>
        <v>88964121</v>
      </c>
      <c r="I36" s="39">
        <f t="shared" si="1"/>
        <v>108827022</v>
      </c>
      <c r="J36" s="39">
        <f t="shared" si="1"/>
        <v>384419729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384419729</v>
      </c>
      <c r="X36" s="39">
        <f t="shared" si="1"/>
        <v>521683599</v>
      </c>
      <c r="Y36" s="39">
        <f t="shared" si="1"/>
        <v>-137263870</v>
      </c>
      <c r="Z36" s="40">
        <f>+IF(X36&lt;&gt;0,+(Y36/X36)*100,0)</f>
        <v>-26.31170890998243</v>
      </c>
      <c r="AA36" s="37">
        <f>SUM(AA25:AA35)</f>
        <v>2036734910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-650736005</v>
      </c>
      <c r="D38" s="50">
        <f>+D22-D36</f>
        <v>0</v>
      </c>
      <c r="E38" s="51">
        <f t="shared" si="2"/>
        <v>4737930</v>
      </c>
      <c r="F38" s="52">
        <f t="shared" si="2"/>
        <v>4737930</v>
      </c>
      <c r="G38" s="52">
        <f t="shared" si="2"/>
        <v>120099055</v>
      </c>
      <c r="H38" s="52">
        <f t="shared" si="2"/>
        <v>62593635</v>
      </c>
      <c r="I38" s="52">
        <f t="shared" si="2"/>
        <v>45084471</v>
      </c>
      <c r="J38" s="52">
        <f t="shared" si="2"/>
        <v>227777161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227777161</v>
      </c>
      <c r="X38" s="52">
        <f>IF(F22=F36,0,X22-X36)</f>
        <v>21083946</v>
      </c>
      <c r="Y38" s="52">
        <f t="shared" si="2"/>
        <v>206693215</v>
      </c>
      <c r="Z38" s="53">
        <f>+IF(X38&lt;&gt;0,+(Y38/X38)*100,0)</f>
        <v>980.3345872731793</v>
      </c>
      <c r="AA38" s="50">
        <f>+AA22-AA36</f>
        <v>4737930</v>
      </c>
    </row>
    <row r="39" spans="1:27" ht="12.75">
      <c r="A39" s="27" t="s">
        <v>64</v>
      </c>
      <c r="B39" s="33"/>
      <c r="C39" s="6">
        <v>117246706</v>
      </c>
      <c r="D39" s="6">
        <v>0</v>
      </c>
      <c r="E39" s="7">
        <v>113363000</v>
      </c>
      <c r="F39" s="8">
        <v>113363000</v>
      </c>
      <c r="G39" s="8">
        <v>43610000</v>
      </c>
      <c r="H39" s="8">
        <v>0</v>
      </c>
      <c r="I39" s="8">
        <v>0</v>
      </c>
      <c r="J39" s="8">
        <v>43610000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43610000</v>
      </c>
      <c r="X39" s="8">
        <v>28340751</v>
      </c>
      <c r="Y39" s="8">
        <v>15269249</v>
      </c>
      <c r="Z39" s="2">
        <v>53.88</v>
      </c>
      <c r="AA39" s="6">
        <v>113363000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-533489299</v>
      </c>
      <c r="D42" s="59">
        <f>SUM(D38:D41)</f>
        <v>0</v>
      </c>
      <c r="E42" s="60">
        <f t="shared" si="3"/>
        <v>118100930</v>
      </c>
      <c r="F42" s="61">
        <f t="shared" si="3"/>
        <v>118100930</v>
      </c>
      <c r="G42" s="61">
        <f t="shared" si="3"/>
        <v>163709055</v>
      </c>
      <c r="H42" s="61">
        <f t="shared" si="3"/>
        <v>62593635</v>
      </c>
      <c r="I42" s="61">
        <f t="shared" si="3"/>
        <v>45084471</v>
      </c>
      <c r="J42" s="61">
        <f t="shared" si="3"/>
        <v>271387161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271387161</v>
      </c>
      <c r="X42" s="61">
        <f t="shared" si="3"/>
        <v>49424697</v>
      </c>
      <c r="Y42" s="61">
        <f t="shared" si="3"/>
        <v>221962464</v>
      </c>
      <c r="Z42" s="62">
        <f>+IF(X42&lt;&gt;0,+(Y42/X42)*100,0)</f>
        <v>449.0922099127891</v>
      </c>
      <c r="AA42" s="59">
        <f>SUM(AA38:AA41)</f>
        <v>118100930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-533489299</v>
      </c>
      <c r="D44" s="67">
        <f>+D42-D43</f>
        <v>0</v>
      </c>
      <c r="E44" s="68">
        <f t="shared" si="4"/>
        <v>118100930</v>
      </c>
      <c r="F44" s="69">
        <f t="shared" si="4"/>
        <v>118100930</v>
      </c>
      <c r="G44" s="69">
        <f t="shared" si="4"/>
        <v>163709055</v>
      </c>
      <c r="H44" s="69">
        <f t="shared" si="4"/>
        <v>62593635</v>
      </c>
      <c r="I44" s="69">
        <f t="shared" si="4"/>
        <v>45084471</v>
      </c>
      <c r="J44" s="69">
        <f t="shared" si="4"/>
        <v>271387161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271387161</v>
      </c>
      <c r="X44" s="69">
        <f t="shared" si="4"/>
        <v>49424697</v>
      </c>
      <c r="Y44" s="69">
        <f t="shared" si="4"/>
        <v>221962464</v>
      </c>
      <c r="Z44" s="70">
        <f>+IF(X44&lt;&gt;0,+(Y44/X44)*100,0)</f>
        <v>449.0922099127891</v>
      </c>
      <c r="AA44" s="67">
        <f>+AA42-AA43</f>
        <v>118100930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-533489299</v>
      </c>
      <c r="D46" s="59">
        <f>SUM(D44:D45)</f>
        <v>0</v>
      </c>
      <c r="E46" s="60">
        <f t="shared" si="5"/>
        <v>118100930</v>
      </c>
      <c r="F46" s="61">
        <f t="shared" si="5"/>
        <v>118100930</v>
      </c>
      <c r="G46" s="61">
        <f t="shared" si="5"/>
        <v>163709055</v>
      </c>
      <c r="H46" s="61">
        <f t="shared" si="5"/>
        <v>62593635</v>
      </c>
      <c r="I46" s="61">
        <f t="shared" si="5"/>
        <v>45084471</v>
      </c>
      <c r="J46" s="61">
        <f t="shared" si="5"/>
        <v>271387161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271387161</v>
      </c>
      <c r="X46" s="61">
        <f t="shared" si="5"/>
        <v>49424697</v>
      </c>
      <c r="Y46" s="61">
        <f t="shared" si="5"/>
        <v>221962464</v>
      </c>
      <c r="Z46" s="62">
        <f>+IF(X46&lt;&gt;0,+(Y46/X46)*100,0)</f>
        <v>449.0922099127891</v>
      </c>
      <c r="AA46" s="59">
        <f>SUM(AA44:AA45)</f>
        <v>118100930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-533489299</v>
      </c>
      <c r="D48" s="75">
        <f>SUM(D46:D47)</f>
        <v>0</v>
      </c>
      <c r="E48" s="76">
        <f t="shared" si="6"/>
        <v>118100930</v>
      </c>
      <c r="F48" s="77">
        <f t="shared" si="6"/>
        <v>118100930</v>
      </c>
      <c r="G48" s="77">
        <f t="shared" si="6"/>
        <v>163709055</v>
      </c>
      <c r="H48" s="78">
        <f t="shared" si="6"/>
        <v>62593635</v>
      </c>
      <c r="I48" s="78">
        <f t="shared" si="6"/>
        <v>45084471</v>
      </c>
      <c r="J48" s="78">
        <f t="shared" si="6"/>
        <v>271387161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271387161</v>
      </c>
      <c r="X48" s="78">
        <f t="shared" si="6"/>
        <v>49424697</v>
      </c>
      <c r="Y48" s="78">
        <f t="shared" si="6"/>
        <v>221962464</v>
      </c>
      <c r="Z48" s="79">
        <f>+IF(X48&lt;&gt;0,+(Y48/X48)*100,0)</f>
        <v>449.0922099127891</v>
      </c>
      <c r="AA48" s="80">
        <f>SUM(AA46:AA47)</f>
        <v>118100930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2016-11-18T11:15:15Z</dcterms:created>
  <dcterms:modified xsi:type="dcterms:W3CDTF">2016-11-18T11:15:15Z</dcterms:modified>
  <cp:category/>
  <cp:version/>
  <cp:contentType/>
  <cp:contentStatus/>
</cp:coreProperties>
</file>