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ETH" sheetId="1" r:id="rId1"/>
    <sheet name="KZN212" sheetId="2" r:id="rId2"/>
    <sheet name="KZN213" sheetId="3" r:id="rId3"/>
    <sheet name="KZN214" sheetId="4" r:id="rId4"/>
    <sheet name="KZN216" sheetId="5" r:id="rId5"/>
    <sheet name="DC21" sheetId="6" r:id="rId6"/>
    <sheet name="KZN221" sheetId="7" r:id="rId7"/>
    <sheet name="KZN222" sheetId="8" r:id="rId8"/>
    <sheet name="KZN223" sheetId="9" r:id="rId9"/>
    <sheet name="KZN224" sheetId="10" r:id="rId10"/>
    <sheet name="KZN225" sheetId="11" r:id="rId11"/>
    <sheet name="KZN226" sheetId="12" r:id="rId12"/>
    <sheet name="KZN227" sheetId="13" r:id="rId13"/>
    <sheet name="DC22" sheetId="14" r:id="rId14"/>
    <sheet name="KZN235" sheetId="15" r:id="rId15"/>
    <sheet name="KZN237" sheetId="16" r:id="rId16"/>
    <sheet name="KZN238" sheetId="17" r:id="rId17"/>
    <sheet name="DC23" sheetId="18" r:id="rId18"/>
    <sheet name="KZN241" sheetId="19" r:id="rId19"/>
    <sheet name="KZN242" sheetId="20" r:id="rId20"/>
    <sheet name="KZN244" sheetId="21" r:id="rId21"/>
    <sheet name="KZN245" sheetId="22" r:id="rId22"/>
    <sheet name="DC24" sheetId="23" r:id="rId23"/>
    <sheet name="KZN252" sheetId="24" r:id="rId24"/>
    <sheet name="KZN253" sheetId="25" r:id="rId25"/>
    <sheet name="KZN254" sheetId="26" r:id="rId26"/>
    <sheet name="DC25" sheetId="27" r:id="rId27"/>
    <sheet name="KZN261" sheetId="28" r:id="rId28"/>
    <sheet name="KZN262" sheetId="29" r:id="rId29"/>
    <sheet name="KZN263" sheetId="30" r:id="rId30"/>
    <sheet name="KZN265" sheetId="31" r:id="rId31"/>
    <sheet name="KZN266" sheetId="32" r:id="rId32"/>
    <sheet name="DC26" sheetId="33" r:id="rId33"/>
    <sheet name="KZN271" sheetId="34" r:id="rId34"/>
    <sheet name="KZN272" sheetId="35" r:id="rId35"/>
    <sheet name="KZN275" sheetId="36" r:id="rId36"/>
    <sheet name="KZN276" sheetId="37" r:id="rId37"/>
    <sheet name="DC27" sheetId="38" r:id="rId38"/>
    <sheet name="KZN281" sheetId="39" r:id="rId39"/>
    <sheet name="KZN282" sheetId="40" r:id="rId40"/>
    <sheet name="KZN284" sheetId="41" r:id="rId41"/>
    <sheet name="KZN285" sheetId="42" r:id="rId42"/>
    <sheet name="KZN286" sheetId="43" r:id="rId43"/>
    <sheet name="DC28" sheetId="44" r:id="rId44"/>
    <sheet name="KZN291" sheetId="45" r:id="rId45"/>
    <sheet name="KZN292" sheetId="46" r:id="rId46"/>
    <sheet name="KZN293" sheetId="47" r:id="rId47"/>
    <sheet name="KZN294" sheetId="48" r:id="rId48"/>
    <sheet name="DC29" sheetId="49" r:id="rId49"/>
    <sheet name="KZN433" sheetId="50" r:id="rId50"/>
    <sheet name="KZN434" sheetId="51" r:id="rId51"/>
    <sheet name="KZN435" sheetId="52" r:id="rId52"/>
    <sheet name="KZN436" sheetId="53" r:id="rId53"/>
    <sheet name="DC43" sheetId="54" r:id="rId54"/>
    <sheet name="Summary" sheetId="55" r:id="rId55"/>
  </sheets>
  <definedNames>
    <definedName name="_xlnm.Print_Area" localSheetId="5">'DC21'!$A$1:$AA$57</definedName>
    <definedName name="_xlnm.Print_Area" localSheetId="13">'DC22'!$A$1:$AA$57</definedName>
    <definedName name="_xlnm.Print_Area" localSheetId="17">'DC23'!$A$1:$AA$57</definedName>
    <definedName name="_xlnm.Print_Area" localSheetId="22">'DC24'!$A$1:$AA$57</definedName>
    <definedName name="_xlnm.Print_Area" localSheetId="26">'DC25'!$A$1:$AA$57</definedName>
    <definedName name="_xlnm.Print_Area" localSheetId="32">'DC26'!$A$1:$AA$57</definedName>
    <definedName name="_xlnm.Print_Area" localSheetId="37">'DC27'!$A$1:$AA$57</definedName>
    <definedName name="_xlnm.Print_Area" localSheetId="43">'DC28'!$A$1:$AA$57</definedName>
    <definedName name="_xlnm.Print_Area" localSheetId="48">'DC29'!$A$1:$AA$57</definedName>
    <definedName name="_xlnm.Print_Area" localSheetId="53">'DC43'!$A$1:$AA$57</definedName>
    <definedName name="_xlnm.Print_Area" localSheetId="0">'ETH'!$A$1:$AA$57</definedName>
    <definedName name="_xlnm.Print_Area" localSheetId="1">'KZN212'!$A$1:$AA$57</definedName>
    <definedName name="_xlnm.Print_Area" localSheetId="2">'KZN213'!$A$1:$AA$57</definedName>
    <definedName name="_xlnm.Print_Area" localSheetId="3">'KZN214'!$A$1:$AA$57</definedName>
    <definedName name="_xlnm.Print_Area" localSheetId="4">'KZN216'!$A$1:$AA$57</definedName>
    <definedName name="_xlnm.Print_Area" localSheetId="6">'KZN221'!$A$1:$AA$57</definedName>
    <definedName name="_xlnm.Print_Area" localSheetId="7">'KZN222'!$A$1:$AA$57</definedName>
    <definedName name="_xlnm.Print_Area" localSheetId="8">'KZN223'!$A$1:$AA$57</definedName>
    <definedName name="_xlnm.Print_Area" localSheetId="9">'KZN224'!$A$1:$AA$57</definedName>
    <definedName name="_xlnm.Print_Area" localSheetId="10">'KZN225'!$A$1:$AA$57</definedName>
    <definedName name="_xlnm.Print_Area" localSheetId="11">'KZN226'!$A$1:$AA$57</definedName>
    <definedName name="_xlnm.Print_Area" localSheetId="12">'KZN227'!$A$1:$AA$57</definedName>
    <definedName name="_xlnm.Print_Area" localSheetId="14">'KZN235'!$A$1:$AA$57</definedName>
    <definedName name="_xlnm.Print_Area" localSheetId="15">'KZN237'!$A$1:$AA$57</definedName>
    <definedName name="_xlnm.Print_Area" localSheetId="16">'KZN238'!$A$1:$AA$57</definedName>
    <definedName name="_xlnm.Print_Area" localSheetId="18">'KZN241'!$A$1:$AA$57</definedName>
    <definedName name="_xlnm.Print_Area" localSheetId="19">'KZN242'!$A$1:$AA$57</definedName>
    <definedName name="_xlnm.Print_Area" localSheetId="20">'KZN244'!$A$1:$AA$57</definedName>
    <definedName name="_xlnm.Print_Area" localSheetId="21">'KZN245'!$A$1:$AA$57</definedName>
    <definedName name="_xlnm.Print_Area" localSheetId="23">'KZN252'!$A$1:$AA$57</definedName>
    <definedName name="_xlnm.Print_Area" localSheetId="24">'KZN253'!$A$1:$AA$57</definedName>
    <definedName name="_xlnm.Print_Area" localSheetId="25">'KZN254'!$A$1:$AA$57</definedName>
    <definedName name="_xlnm.Print_Area" localSheetId="27">'KZN261'!$A$1:$AA$57</definedName>
    <definedName name="_xlnm.Print_Area" localSheetId="28">'KZN262'!$A$1:$AA$57</definedName>
    <definedName name="_xlnm.Print_Area" localSheetId="29">'KZN263'!$A$1:$AA$57</definedName>
    <definedName name="_xlnm.Print_Area" localSheetId="30">'KZN265'!$A$1:$AA$57</definedName>
    <definedName name="_xlnm.Print_Area" localSheetId="31">'KZN266'!$A$1:$AA$57</definedName>
    <definedName name="_xlnm.Print_Area" localSheetId="33">'KZN271'!$A$1:$AA$57</definedName>
    <definedName name="_xlnm.Print_Area" localSheetId="34">'KZN272'!$A$1:$AA$57</definedName>
    <definedName name="_xlnm.Print_Area" localSheetId="35">'KZN275'!$A$1:$AA$57</definedName>
    <definedName name="_xlnm.Print_Area" localSheetId="36">'KZN276'!$A$1:$AA$57</definedName>
    <definedName name="_xlnm.Print_Area" localSheetId="38">'KZN281'!$A$1:$AA$57</definedName>
    <definedName name="_xlnm.Print_Area" localSheetId="39">'KZN282'!$A$1:$AA$57</definedName>
    <definedName name="_xlnm.Print_Area" localSheetId="40">'KZN284'!$A$1:$AA$57</definedName>
    <definedName name="_xlnm.Print_Area" localSheetId="41">'KZN285'!$A$1:$AA$57</definedName>
    <definedName name="_xlnm.Print_Area" localSheetId="42">'KZN286'!$A$1:$AA$57</definedName>
    <definedName name="_xlnm.Print_Area" localSheetId="44">'KZN291'!$A$1:$AA$57</definedName>
    <definedName name="_xlnm.Print_Area" localSheetId="45">'KZN292'!$A$1:$AA$57</definedName>
    <definedName name="_xlnm.Print_Area" localSheetId="46">'KZN293'!$A$1:$AA$57</definedName>
    <definedName name="_xlnm.Print_Area" localSheetId="47">'KZN294'!$A$1:$AA$57</definedName>
    <definedName name="_xlnm.Print_Area" localSheetId="49">'KZN433'!$A$1:$AA$57</definedName>
    <definedName name="_xlnm.Print_Area" localSheetId="50">'KZN434'!$A$1:$AA$57</definedName>
    <definedName name="_xlnm.Print_Area" localSheetId="51">'KZN435'!$A$1:$AA$57</definedName>
    <definedName name="_xlnm.Print_Area" localSheetId="52">'KZN436'!$A$1:$AA$57</definedName>
    <definedName name="_xlnm.Print_Area" localSheetId="54">'Summary'!$A$1:$AA$57</definedName>
  </definedNames>
  <calcPr calcMode="manual" fullCalcOnLoad="1"/>
</workbook>
</file>

<file path=xl/sharedStrings.xml><?xml version="1.0" encoding="utf-8"?>
<sst xmlns="http://schemas.openxmlformats.org/spreadsheetml/2006/main" count="4180" uniqueCount="129">
  <si>
    <t>Kwazulu-Natal: eThekwini(ETH) - Table C4 Quarterly Budget Statement - Financial Performance (rev and expend) ( All )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</si>
  <si>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</si>
  <si>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</si>
  <si>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</si>
  <si>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</si>
  <si>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</si>
  <si>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</si>
  <si>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</si>
  <si>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</si>
  <si>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</si>
  <si>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</si>
  <si>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</si>
  <si>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</si>
  <si>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</si>
  <si>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</si>
  <si>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</si>
  <si>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</si>
  <si>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</si>
  <si>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</si>
  <si>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</si>
  <si>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</si>
  <si>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</si>
  <si>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</si>
  <si>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</si>
  <si>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</si>
  <si>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</si>
  <si>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</si>
  <si>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</si>
  <si>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</si>
  <si>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</si>
  <si>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</si>
  <si>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</si>
  <si>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</si>
  <si>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</si>
  <si>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</si>
  <si>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</si>
  <si>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</si>
  <si>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</si>
  <si>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</si>
  <si>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</si>
  <si>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</si>
  <si>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</si>
  <si>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</si>
  <si>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</si>
  <si>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</si>
  <si>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</si>
  <si>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</si>
  <si>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</si>
  <si>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</si>
  <si>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</si>
  <si>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</si>
  <si>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</si>
  <si>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</si>
  <si>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</si>
  <si>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</si>
  <si>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</si>
  <si>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</si>
  <si>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</si>
  <si>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</si>
  <si>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</si>
  <si>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</si>
  <si>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</si>
  <si>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</si>
  <si>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</si>
  <si>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</si>
  <si>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</si>
  <si>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</si>
  <si>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</si>
  <si>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</si>
  <si>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</si>
  <si>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</si>
  <si>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</si>
  <si>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</si>
  <si>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</si>
  <si>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Kwazulu-Natal: Umdoni(KZN212) - Table C4 Quarterly Budget Statement - Financial Performance (rev and expend) ( All ) for 1st Quarter ended 30 September 2016 (Figures Finalised as at 2016/11/02)</t>
  </si>
  <si>
    <t>Kwazulu-Natal: Umzumbe(KZN213) - Table C4 Quarterly Budget Statement - Financial Performance (rev and expend) ( All ) for 1st Quarter ended 30 September 2016 (Figures Finalised as at 2016/11/02)</t>
  </si>
  <si>
    <t>Kwazulu-Natal: uMuziwabantu(KZN214) - Table C4 Quarterly Budget Statement - Financial Performance (rev and expend) ( All ) for 1st Quarter ended 30 September 2016 (Figures Finalised as at 2016/11/02)</t>
  </si>
  <si>
    <t>Kwazulu-Natal: Ray Nkonyeni(KZN216) - Table C4 Quarterly Budget Statement - Financial Performance (rev and expend) ( All ) for 1st Quarter ended 30 September 2016 (Figures Finalised as at 2016/11/02)</t>
  </si>
  <si>
    <t>Kwazulu-Natal: Ugu(DC21) - Table C4 Quarterly Budget Statement - Financial Performance (rev and expend) ( All ) for 1st Quarter ended 30 September 2016 (Figures Finalised as at 2016/11/02)</t>
  </si>
  <si>
    <t>Kwazulu-Natal: uMshwathi(KZN221) - Table C4 Quarterly Budget Statement - Financial Performance (rev and expend) ( All ) for 1st Quarter ended 30 September 2016 (Figures Finalised as at 2016/11/02)</t>
  </si>
  <si>
    <t>Kwazulu-Natal: uMngeni(KZN222) - Table C4 Quarterly Budget Statement - Financial Performance (rev and expend) ( All ) for 1st Quarter ended 30 September 2016 (Figures Finalised as at 2016/11/02)</t>
  </si>
  <si>
    <t>Kwazulu-Natal: Mpofana(KZN223) - Table C4 Quarterly Budget Statement - Financial Performance (rev and expend) ( All ) for 1st Quarter ended 30 September 2016 (Figures Finalised as at 2016/11/02)</t>
  </si>
  <si>
    <t>Kwazulu-Natal: Impendle(KZN224) - Table C4 Quarterly Budget Statement - Financial Performance (rev and expend) ( All ) for 1st Quarter ended 30 September 2016 (Figures Finalised as at 2016/11/02)</t>
  </si>
  <si>
    <t>Kwazulu-Natal: Msunduzi(KZN225) - Table C4 Quarterly Budget Statement - Financial Performance (rev and expend) ( All ) for 1st Quarter ended 30 September 2016 (Figures Finalised as at 2016/11/02)</t>
  </si>
  <si>
    <t>Kwazulu-Natal: Mkhambathini(KZN226) - Table C4 Quarterly Budget Statement - Financial Performance (rev and expend) ( All ) for 1st Quarter ended 30 September 2016 (Figures Finalised as at 2016/11/02)</t>
  </si>
  <si>
    <t>Kwazulu-Natal: Richmond(KZN227) - Table C4 Quarterly Budget Statement - Financial Performance (rev and expend) ( All ) for 1st Quarter ended 30 September 2016 (Figures Finalised as at 2016/11/02)</t>
  </si>
  <si>
    <t>Kwazulu-Natal: uMgungundlovu(DC22) - Table C4 Quarterly Budget Statement - Financial Performance (rev and expend) ( All ) for 1st Quarter ended 30 September 2016 (Figures Finalised as at 2016/11/02)</t>
  </si>
  <si>
    <t>Kwazulu-Natal: Okhahlamba(KZN235) - Table C4 Quarterly Budget Statement - Financial Performance (rev and expend) ( All ) for 1st Quarter ended 30 September 2016 (Figures Finalised as at 2016/11/02)</t>
  </si>
  <si>
    <t>Kwazulu-Natal: Inkosi Langalibalele(KZN237) - Table C4 Quarterly Budget Statement - Financial Performance (rev and expend) ( All ) for 1st Quarter ended 30 September 2016 (Figures Finalised as at 2016/11/02)</t>
  </si>
  <si>
    <t>Kwazulu-Natal: Alfred Duma(KZN238) - Table C4 Quarterly Budget Statement - Financial Performance (rev and expend) ( All ) for 1st Quarter ended 30 September 2016 (Figures Finalised as at 2016/11/02)</t>
  </si>
  <si>
    <t>Kwazulu-Natal: Uthukela(DC23) - Table C4 Quarterly Budget Statement - Financial Performance (rev and expend) ( All ) for 1st Quarter ended 30 September 2016 (Figures Finalised as at 2016/11/02)</t>
  </si>
  <si>
    <t>Kwazulu-Natal: Endumeni(KZN241) - Table C4 Quarterly Budget Statement - Financial Performance (rev and expend) ( All ) for 1st Quarter ended 30 September 2016 (Figures Finalised as at 2016/11/02)</t>
  </si>
  <si>
    <t>Kwazulu-Natal: Nquthu(KZN242) - Table C4 Quarterly Budget Statement - Financial Performance (rev and expend) ( All ) for 1st Quarter ended 30 September 2016 (Figures Finalised as at 2016/11/02)</t>
  </si>
  <si>
    <t>Kwazulu-Natal: Msinga(KZN244) - Table C4 Quarterly Budget Statement - Financial Performance (rev and expend) ( All ) for 1st Quarter ended 30 September 2016 (Figures Finalised as at 2016/11/02)</t>
  </si>
  <si>
    <t>Kwazulu-Natal: Umvoti(KZN245) - Table C4 Quarterly Budget Statement - Financial Performance (rev and expend) ( All ) for 1st Quarter ended 30 September 2016 (Figures Finalised as at 2016/11/02)</t>
  </si>
  <si>
    <t>Kwazulu-Natal: Umzinyathi(DC24) - Table C4 Quarterly Budget Statement - Financial Performance (rev and expend) ( All ) for 1st Quarter ended 30 September 2016 (Figures Finalised as at 2016/11/02)</t>
  </si>
  <si>
    <t>Kwazulu-Natal: Newcastle(KZN252) - Table C4 Quarterly Budget Statement - Financial Performance (rev and expend) ( All ) for 1st Quarter ended 30 September 2016 (Figures Finalised as at 2016/11/02)</t>
  </si>
  <si>
    <t>Kwazulu-Natal: eMadlangeni(KZN253) - Table C4 Quarterly Budget Statement - Financial Performance (rev and expend) ( All ) for 1st Quarter ended 30 September 2016 (Figures Finalised as at 2016/11/02)</t>
  </si>
  <si>
    <t>Kwazulu-Natal: Dannhauser(KZN254) - Table C4 Quarterly Budget Statement - Financial Performance (rev and expend) ( All ) for 1st Quarter ended 30 September 2016 (Figures Finalised as at 2016/11/02)</t>
  </si>
  <si>
    <t>Kwazulu-Natal: Amajuba(DC25) - Table C4 Quarterly Budget Statement - Financial Performance (rev and expend) ( All ) for 1st Quarter ended 30 September 2016 (Figures Finalised as at 2016/11/02)</t>
  </si>
  <si>
    <t>Kwazulu-Natal: eDumbe(KZN261) - Table C4 Quarterly Budget Statement - Financial Performance (rev and expend) ( All ) for 1st Quarter ended 30 September 2016 (Figures Finalised as at 2016/11/02)</t>
  </si>
  <si>
    <t>Kwazulu-Natal: uPhongolo(KZN262) - Table C4 Quarterly Budget Statement - Financial Performance (rev and expend) ( All ) for 1st Quarter ended 30 September 2016 (Figures Finalised as at 2016/11/02)</t>
  </si>
  <si>
    <t>Kwazulu-Natal: Abaqulusi(KZN263) - Table C4 Quarterly Budget Statement - Financial Performance (rev and expend) ( All ) for 1st Quarter ended 30 September 2016 (Figures Finalised as at 2016/11/02)</t>
  </si>
  <si>
    <t>Kwazulu-Natal: Nongoma(KZN265) - Table C4 Quarterly Budget Statement - Financial Performance (rev and expend) ( All ) for 1st Quarter ended 30 September 2016 (Figures Finalised as at 2016/11/02)</t>
  </si>
  <si>
    <t>Kwazulu-Natal: Ulundi(KZN266) - Table C4 Quarterly Budget Statement - Financial Performance (rev and expend) ( All ) for 1st Quarter ended 30 September 2016 (Figures Finalised as at 2016/11/02)</t>
  </si>
  <si>
    <t>Kwazulu-Natal: Zululand(DC26) - Table C4 Quarterly Budget Statement - Financial Performance (rev and expend) ( All ) for 1st Quarter ended 30 September 2016 (Figures Finalised as at 2016/11/02)</t>
  </si>
  <si>
    <t>Kwazulu-Natal: Umhlabuyalingana(KZN271) - Table C4 Quarterly Budget Statement - Financial Performance (rev and expend) ( All ) for 1st Quarter ended 30 September 2016 (Figures Finalised as at 2016/11/02)</t>
  </si>
  <si>
    <t>Kwazulu-Natal: Jozini(KZN272) - Table C4 Quarterly Budget Statement - Financial Performance (rev and expend) ( All ) for 1st Quarter ended 30 September 2016 (Figures Finalised as at 2016/11/02)</t>
  </si>
  <si>
    <t>Kwazulu-Natal: Mtubatuba(KZN275) - Table C4 Quarterly Budget Statement - Financial Performance (rev and expend) ( All ) for 1st Quarter ended 30 September 2016 (Figures Finalised as at 2016/11/02)</t>
  </si>
  <si>
    <t>Kwazulu-Natal: The New Big 5 False Bay(KZN276) - Table C4 Quarterly Budget Statement - Financial Performance (rev and expend) ( All ) for 1st Quarter ended 30 September 2016 (Figures Finalised as at 2016/11/02)</t>
  </si>
  <si>
    <t>Kwazulu-Natal: Umkhanyakude(DC27) - Table C4 Quarterly Budget Statement - Financial Performance (rev and expend) ( All ) for 1st Quarter ended 30 September 2016 (Figures Finalised as at 2016/11/02)</t>
  </si>
  <si>
    <t>Kwazulu-Natal: Mfolozi(KZN281) - Table C4 Quarterly Budget Statement - Financial Performance (rev and expend) ( All ) for 1st Quarter ended 30 September 2016 (Figures Finalised as at 2016/11/02)</t>
  </si>
  <si>
    <t>Kwazulu-Natal: uMhlathuze(KZN282) - Table C4 Quarterly Budget Statement - Financial Performance (rev and expend) ( All ) for 1st Quarter ended 30 September 2016 (Figures Finalised as at 2016/11/02)</t>
  </si>
  <si>
    <t>Kwazulu-Natal: uMlalazi(KZN284) - Table C4 Quarterly Budget Statement - Financial Performance (rev and expend) ( All ) for 1st Quarter ended 30 September 2016 (Figures Finalised as at 2016/11/02)</t>
  </si>
  <si>
    <t>Kwazulu-Natal: Mthonjaneni(KZN285) - Table C4 Quarterly Budget Statement - Financial Performance (rev and expend) ( All ) for 1st Quarter ended 30 September 2016 (Figures Finalised as at 2016/11/02)</t>
  </si>
  <si>
    <t>Kwazulu-Natal: Nkandla(KZN286) - Table C4 Quarterly Budget Statement - Financial Performance (rev and expend) ( All ) for 1st Quarter ended 30 September 2016 (Figures Finalised as at 2016/11/02)</t>
  </si>
  <si>
    <t>Kwazulu-Natal: King Cetshwayo(DC28) - Table C4 Quarterly Budget Statement - Financial Performance (rev and expend) ( All ) for 1st Quarter ended 30 September 2016 (Figures Finalised as at 2016/11/02)</t>
  </si>
  <si>
    <t>Kwazulu-Natal: Mandeni(KZN291) - Table C4 Quarterly Budget Statement - Financial Performance (rev and expend) ( All ) for 1st Quarter ended 30 September 2016 (Figures Finalised as at 2016/11/02)</t>
  </si>
  <si>
    <t>Kwazulu-Natal: KwaDukuza(KZN292) - Table C4 Quarterly Budget Statement - Financial Performance (rev and expend) ( All ) for 1st Quarter ended 30 September 2016 (Figures Finalised as at 2016/11/02)</t>
  </si>
  <si>
    <t>Kwazulu-Natal: Ndwedwe(KZN293) - Table C4 Quarterly Budget Statement - Financial Performance (rev and expend) ( All ) for 1st Quarter ended 30 September 2016 (Figures Finalised as at 2016/11/02)</t>
  </si>
  <si>
    <t>Kwazulu-Natal: Maphumulo(KZN294) - Table C4 Quarterly Budget Statement - Financial Performance (rev and expend) ( All ) for 1st Quarter ended 30 September 2016 (Figures Finalised as at 2016/11/02)</t>
  </si>
  <si>
    <t>Kwazulu-Natal: iLembe(DC29) - Table C4 Quarterly Budget Statement - Financial Performance (rev and expend) ( All ) for 1st Quarter ended 30 September 2016 (Figures Finalised as at 2016/11/02)</t>
  </si>
  <si>
    <t>Kwazulu-Natal: Greater Kokstad(KZN433) - Table C4 Quarterly Budget Statement - Financial Performance (rev and expend) ( All ) for 1st Quarter ended 30 September 2016 (Figures Finalised as at 2016/11/02)</t>
  </si>
  <si>
    <t>Kwazulu-Natal: Ubuhlebezwe(KZN434) - Table C4 Quarterly Budget Statement - Financial Performance (rev and expend) ( All ) for 1st Quarter ended 30 September 2016 (Figures Finalised as at 2016/11/02)</t>
  </si>
  <si>
    <t>Kwazulu-Natal: Umzimkhulu(KZN435) - Table C4 Quarterly Budget Statement - Financial Performance (rev and expend) ( All ) for 1st Quarter ended 30 September 2016 (Figures Finalised as at 2016/11/02)</t>
  </si>
  <si>
    <t>Kwazulu-Natal: Dr Nkosazana Dlamini Zuma(KZN436) - Table C4 Quarterly Budget Statement - Financial Performance (rev and expend) ( All ) for 1st Quarter ended 30 September 2016 (Figures Finalised as at 2016/11/02)</t>
  </si>
  <si>
    <t>Kwazulu-Natal: Harry Gwala(DC43) - Table C4 Quarterly Budget Statement - Financial Performance (rev and expend) ( All ) for 1st Quarter ended 30 September 2016 (Figures Finalised as at 2016/11/02)</t>
  </si>
  <si>
    <t>Summary - Table C4 Quarterly Budget Statement - Financial Performance (rev and expend) ( All ) for 1st Quarter ended 30 September 2016 (Figures Finalised as at 2016/11/02)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</si>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</sst>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171" fontId="23" fillId="0" borderId="11" xfId="0" applyNumberFormat="1" applyFont="1" applyFill="1" applyBorder="1" applyAlignment="1" applyProtection="1">
      <alignment/>
      <protection/>
    </xf>
    <xf numFmtId="0" fontId="25" fillId="0" borderId="12" xfId="0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5" fillId="0" borderId="0" xfId="0" applyFont="1" applyBorder="1" applyAlignment="1" applyProtection="1">
      <alignment horizontal="right"/>
      <protection/>
    </xf>
    <xf numFmtId="173" fontId="23" fillId="0" borderId="13" xfId="0" applyNumberFormat="1" applyFont="1" applyFill="1" applyBorder="1" applyAlignment="1" applyProtection="1">
      <alignment/>
      <protection/>
    </xf>
    <xf numFmtId="173" fontId="23" fillId="0" borderId="14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left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center"/>
      <protection/>
    </xf>
    <xf numFmtId="173" fontId="21" fillId="0" borderId="27" xfId="0" applyNumberFormat="1" applyFont="1" applyBorder="1" applyAlignment="1" applyProtection="1">
      <alignment horizontal="center"/>
      <protection/>
    </xf>
    <xf numFmtId="173" fontId="21" fillId="0" borderId="16" xfId="0" applyNumberFormat="1" applyFont="1" applyBorder="1" applyAlignment="1" applyProtection="1">
      <alignment horizontal="center"/>
      <protection/>
    </xf>
    <xf numFmtId="173" fontId="21" fillId="0" borderId="10" xfId="0" applyNumberFormat="1" applyFont="1" applyBorder="1" applyAlignment="1" applyProtection="1">
      <alignment horizontal="center"/>
      <protection/>
    </xf>
    <xf numFmtId="171" fontId="21" fillId="0" borderId="10" xfId="0" applyNumberFormat="1" applyFont="1" applyBorder="1" applyAlignment="1" applyProtection="1">
      <alignment horizontal="center"/>
      <protection/>
    </xf>
    <xf numFmtId="0" fontId="23" fillId="0" borderId="12" xfId="0" applyNumberFormat="1" applyFont="1" applyBorder="1" applyAlignment="1" applyProtection="1">
      <alignment horizontal="left" indent="1"/>
      <protection/>
    </xf>
    <xf numFmtId="0" fontId="23" fillId="0" borderId="11" xfId="0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horizontal="left" indent="1"/>
      <protection/>
    </xf>
    <xf numFmtId="173" fontId="23" fillId="0" borderId="11" xfId="0" applyNumberFormat="1" applyFont="1" applyBorder="1" applyAlignment="1" applyProtection="1">
      <alignment/>
      <protection/>
    </xf>
    <xf numFmtId="171" fontId="23" fillId="0" borderId="11" xfId="0" applyNumberFormat="1" applyFont="1" applyBorder="1" applyAlignment="1" applyProtection="1">
      <alignment/>
      <protection/>
    </xf>
    <xf numFmtId="173" fontId="23" fillId="0" borderId="13" xfId="0" applyNumberFormat="1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center"/>
      <protection/>
    </xf>
    <xf numFmtId="173" fontId="23" fillId="0" borderId="28" xfId="0" applyNumberFormat="1" applyFont="1" applyFill="1" applyBorder="1" applyAlignment="1" applyProtection="1">
      <alignment/>
      <protection/>
    </xf>
    <xf numFmtId="0" fontId="21" fillId="0" borderId="2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3" fontId="21" fillId="0" borderId="31" xfId="0" applyNumberFormat="1" applyFont="1" applyBorder="1" applyAlignment="1" applyProtection="1">
      <alignment vertical="top"/>
      <protection/>
    </xf>
    <xf numFmtId="173" fontId="21" fillId="0" borderId="32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171" fontId="21" fillId="0" borderId="30" xfId="0" applyNumberFormat="1" applyFont="1" applyBorder="1" applyAlignment="1" applyProtection="1">
      <alignment vertical="top"/>
      <protection/>
    </xf>
    <xf numFmtId="0" fontId="23" fillId="0" borderId="12" xfId="0" applyNumberFormat="1" applyFont="1" applyBorder="1" applyAlignment="1" applyProtection="1">
      <alignment/>
      <protection/>
    </xf>
    <xf numFmtId="173" fontId="23" fillId="0" borderId="14" xfId="0" applyNumberFormat="1" applyFont="1" applyBorder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/>
    </xf>
    <xf numFmtId="0" fontId="21" fillId="0" borderId="29" xfId="0" applyNumberFormat="1" applyFont="1" applyBorder="1" applyAlignment="1" applyProtection="1">
      <alignment vertical="top"/>
      <protection/>
    </xf>
    <xf numFmtId="173" fontId="21" fillId="0" borderId="33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173" fontId="21" fillId="0" borderId="35" xfId="0" applyNumberFormat="1" applyFont="1" applyBorder="1" applyAlignment="1" applyProtection="1">
      <alignment/>
      <protection/>
    </xf>
    <xf numFmtId="171" fontId="21" fillId="0" borderId="35" xfId="0" applyNumberFormat="1" applyFont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/>
      <protection/>
    </xf>
    <xf numFmtId="173" fontId="21" fillId="0" borderId="13" xfId="0" applyNumberFormat="1" applyFont="1" applyBorder="1" applyAlignment="1" applyProtection="1">
      <alignment/>
      <protection/>
    </xf>
    <xf numFmtId="173" fontId="21" fillId="0" borderId="14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1" fontId="21" fillId="0" borderId="11" xfId="0" applyNumberFormat="1" applyFont="1" applyBorder="1" applyAlignment="1" applyProtection="1">
      <alignment/>
      <protection/>
    </xf>
    <xf numFmtId="173" fontId="23" fillId="0" borderId="13" xfId="42" applyNumberFormat="1" applyFont="1" applyFill="1" applyBorder="1" applyAlignment="1" applyProtection="1">
      <alignment/>
      <protection/>
    </xf>
    <xf numFmtId="173" fontId="21" fillId="0" borderId="11" xfId="42" applyNumberFormat="1" applyFont="1" applyFill="1" applyBorder="1" applyAlignment="1" applyProtection="1">
      <alignment/>
      <protection/>
    </xf>
    <xf numFmtId="171" fontId="21" fillId="0" borderId="11" xfId="42" applyNumberFormat="1" applyFont="1" applyFill="1" applyBorder="1" applyAlignment="1" applyProtection="1">
      <alignment/>
      <protection/>
    </xf>
    <xf numFmtId="173" fontId="21" fillId="0" borderId="13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horizontal="left" wrapText="1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173" fontId="21" fillId="0" borderId="35" xfId="0" applyNumberFormat="1" applyFont="1" applyFill="1" applyBorder="1" applyAlignment="1" applyProtection="1">
      <alignment vertical="top"/>
      <protection/>
    </xf>
    <xf numFmtId="171" fontId="21" fillId="0" borderId="35" xfId="0" applyNumberFormat="1" applyFont="1" applyFill="1" applyBorder="1" applyAlignment="1" applyProtection="1">
      <alignment vertical="top"/>
      <protection/>
    </xf>
    <xf numFmtId="173" fontId="23" fillId="0" borderId="14" xfId="42" applyNumberFormat="1" applyFont="1" applyFill="1" applyBorder="1" applyAlignment="1" applyProtection="1">
      <alignment/>
      <protection/>
    </xf>
    <xf numFmtId="173" fontId="23" fillId="0" borderId="11" xfId="42" applyNumberFormat="1" applyFont="1" applyFill="1" applyBorder="1" applyAlignment="1" applyProtection="1">
      <alignment/>
      <protection/>
    </xf>
    <xf numFmtId="171" fontId="23" fillId="0" borderId="11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wrapText="1"/>
      <protection/>
    </xf>
    <xf numFmtId="173" fontId="21" fillId="0" borderId="33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3" fontId="21" fillId="0" borderId="35" xfId="0" applyNumberFormat="1" applyFont="1" applyFill="1" applyBorder="1" applyAlignment="1" applyProtection="1">
      <alignment/>
      <protection/>
    </xf>
    <xf numFmtId="171" fontId="21" fillId="0" borderId="35" xfId="0" applyNumberFormat="1" applyFont="1" applyFill="1" applyBorder="1" applyAlignment="1" applyProtection="1">
      <alignment/>
      <protection/>
    </xf>
    <xf numFmtId="173" fontId="23" fillId="0" borderId="28" xfId="42" applyNumberFormat="1" applyFont="1" applyFill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 horizontal="left" wrapText="1" indent="1"/>
      <protection/>
    </xf>
    <xf numFmtId="0" fontId="21" fillId="0" borderId="24" xfId="0" applyNumberFormat="1" applyFont="1" applyBorder="1" applyAlignment="1" applyProtection="1">
      <alignment/>
      <protection/>
    </xf>
    <xf numFmtId="0" fontId="23" fillId="0" borderId="25" xfId="0" applyFont="1" applyBorder="1" applyAlignment="1" applyProtection="1">
      <alignment horizontal="center"/>
      <protection/>
    </xf>
    <xf numFmtId="173" fontId="21" fillId="0" borderId="26" xfId="0" applyNumberFormat="1" applyFont="1" applyFill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173" fontId="21" fillId="0" borderId="25" xfId="0" applyNumberFormat="1" applyFont="1" applyFill="1" applyBorder="1" applyAlignment="1" applyProtection="1">
      <alignment/>
      <protection/>
    </xf>
    <xf numFmtId="173" fontId="21" fillId="0" borderId="25" xfId="0" applyNumberFormat="1" applyFont="1" applyBorder="1" applyAlignment="1" applyProtection="1">
      <alignment/>
      <protection/>
    </xf>
    <xf numFmtId="171" fontId="21" fillId="0" borderId="25" xfId="0" applyNumberFormat="1" applyFont="1" applyBorder="1" applyAlignment="1" applyProtection="1">
      <alignment/>
      <protection/>
    </xf>
    <xf numFmtId="173" fontId="21" fillId="0" borderId="26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6302048804</v>
      </c>
      <c r="F5" s="8">
        <v>6302048804</v>
      </c>
      <c r="G5" s="8">
        <v>525780000</v>
      </c>
      <c r="H5" s="8">
        <v>525170750</v>
      </c>
      <c r="I5" s="8">
        <v>546550955</v>
      </c>
      <c r="J5" s="8">
        <v>1597501705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1597501705</v>
      </c>
      <c r="X5" s="8">
        <v>1557224977</v>
      </c>
      <c r="Y5" s="8">
        <v>40276728</v>
      </c>
      <c r="Z5" s="2">
        <v>2.59</v>
      </c>
      <c r="AA5" s="6">
        <v>6302048804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158522800</v>
      </c>
      <c r="F6" s="8">
        <v>158522800</v>
      </c>
      <c r="G6" s="8">
        <v>8483457</v>
      </c>
      <c r="H6" s="8">
        <v>81190</v>
      </c>
      <c r="I6" s="8">
        <v>-7401306</v>
      </c>
      <c r="J6" s="8">
        <v>1163341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1163341</v>
      </c>
      <c r="X6" s="8">
        <v>42469272</v>
      </c>
      <c r="Y6" s="8">
        <v>-41305931</v>
      </c>
      <c r="Z6" s="2">
        <v>-97.26</v>
      </c>
      <c r="AA6" s="6">
        <v>158522800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12576060400</v>
      </c>
      <c r="F7" s="8">
        <v>12576060400</v>
      </c>
      <c r="G7" s="8">
        <v>1023129152</v>
      </c>
      <c r="H7" s="8">
        <v>918195365</v>
      </c>
      <c r="I7" s="8">
        <v>1511816760</v>
      </c>
      <c r="J7" s="8">
        <v>3453141277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3453141277</v>
      </c>
      <c r="X7" s="8">
        <v>3314873128</v>
      </c>
      <c r="Y7" s="8">
        <v>138268149</v>
      </c>
      <c r="Z7" s="2">
        <v>4.17</v>
      </c>
      <c r="AA7" s="6">
        <v>12576060400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3301439342</v>
      </c>
      <c r="F8" s="8">
        <v>3301439342</v>
      </c>
      <c r="G8" s="8">
        <v>241123256</v>
      </c>
      <c r="H8" s="8">
        <v>191834128</v>
      </c>
      <c r="I8" s="8">
        <v>733998411</v>
      </c>
      <c r="J8" s="8">
        <v>1166955795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1166955795</v>
      </c>
      <c r="X8" s="8">
        <v>814798206</v>
      </c>
      <c r="Y8" s="8">
        <v>352157589</v>
      </c>
      <c r="Z8" s="2">
        <v>43.22</v>
      </c>
      <c r="AA8" s="6">
        <v>3301439342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807741879</v>
      </c>
      <c r="F9" s="8">
        <v>807741879</v>
      </c>
      <c r="G9" s="8">
        <v>58186769</v>
      </c>
      <c r="H9" s="8">
        <v>40933175</v>
      </c>
      <c r="I9" s="8">
        <v>201139650</v>
      </c>
      <c r="J9" s="8">
        <v>300259594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300259594</v>
      </c>
      <c r="X9" s="8">
        <v>215826324</v>
      </c>
      <c r="Y9" s="8">
        <v>84433270</v>
      </c>
      <c r="Z9" s="2">
        <v>39.12</v>
      </c>
      <c r="AA9" s="6">
        <v>807741879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572620531</v>
      </c>
      <c r="F10" s="30">
        <v>572620531</v>
      </c>
      <c r="G10" s="30">
        <v>40759350</v>
      </c>
      <c r="H10" s="30">
        <v>100209919</v>
      </c>
      <c r="I10" s="30">
        <v>64252094</v>
      </c>
      <c r="J10" s="30">
        <v>205221363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205221363</v>
      </c>
      <c r="X10" s="30">
        <v>143892848</v>
      </c>
      <c r="Y10" s="30">
        <v>61328515</v>
      </c>
      <c r="Z10" s="31">
        <v>42.62</v>
      </c>
      <c r="AA10" s="32">
        <v>572620531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112606660</v>
      </c>
      <c r="F11" s="8">
        <v>112606660</v>
      </c>
      <c r="G11" s="8">
        <v>10343473</v>
      </c>
      <c r="H11" s="8">
        <v>0</v>
      </c>
      <c r="I11" s="8">
        <v>15469851</v>
      </c>
      <c r="J11" s="8">
        <v>25813324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25813324</v>
      </c>
      <c r="X11" s="8">
        <v>46533748</v>
      </c>
      <c r="Y11" s="8">
        <v>-20720424</v>
      </c>
      <c r="Z11" s="2">
        <v>-44.53</v>
      </c>
      <c r="AA11" s="6">
        <v>112606660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489906511</v>
      </c>
      <c r="F12" s="8">
        <v>489906511</v>
      </c>
      <c r="G12" s="8">
        <v>24392942</v>
      </c>
      <c r="H12" s="8">
        <v>21115860</v>
      </c>
      <c r="I12" s="8">
        <v>35041141</v>
      </c>
      <c r="J12" s="8">
        <v>80549943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80549943</v>
      </c>
      <c r="X12" s="8">
        <v>95438933</v>
      </c>
      <c r="Y12" s="8">
        <v>-14888990</v>
      </c>
      <c r="Z12" s="2">
        <v>-15.6</v>
      </c>
      <c r="AA12" s="6">
        <v>489906511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855368604</v>
      </c>
      <c r="F13" s="8">
        <v>855368604</v>
      </c>
      <c r="G13" s="8">
        <v>55045507</v>
      </c>
      <c r="H13" s="8">
        <v>55119664</v>
      </c>
      <c r="I13" s="8">
        <v>50715382</v>
      </c>
      <c r="J13" s="8">
        <v>160880553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160880553</v>
      </c>
      <c r="X13" s="8">
        <v>99251721</v>
      </c>
      <c r="Y13" s="8">
        <v>61628832</v>
      </c>
      <c r="Z13" s="2">
        <v>62.09</v>
      </c>
      <c r="AA13" s="6">
        <v>855368604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113980592</v>
      </c>
      <c r="F14" s="8">
        <v>113980592</v>
      </c>
      <c r="G14" s="8">
        <v>3017215</v>
      </c>
      <c r="H14" s="8">
        <v>81716</v>
      </c>
      <c r="I14" s="8">
        <v>42438000</v>
      </c>
      <c r="J14" s="8">
        <v>45536931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45536931</v>
      </c>
      <c r="X14" s="8">
        <v>21448065</v>
      </c>
      <c r="Y14" s="8">
        <v>24088866</v>
      </c>
      <c r="Z14" s="2">
        <v>112.31</v>
      </c>
      <c r="AA14" s="6">
        <v>113980592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59462632</v>
      </c>
      <c r="F16" s="8">
        <v>59462632</v>
      </c>
      <c r="G16" s="8">
        <v>3259777</v>
      </c>
      <c r="H16" s="8">
        <v>2613029</v>
      </c>
      <c r="I16" s="8">
        <v>7067140</v>
      </c>
      <c r="J16" s="8">
        <v>12939946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12939946</v>
      </c>
      <c r="X16" s="8">
        <v>9852782</v>
      </c>
      <c r="Y16" s="8">
        <v>3087164</v>
      </c>
      <c r="Z16" s="2">
        <v>31.33</v>
      </c>
      <c r="AA16" s="6">
        <v>59462632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35824736</v>
      </c>
      <c r="F17" s="8">
        <v>35824736</v>
      </c>
      <c r="G17" s="8">
        <v>2449420</v>
      </c>
      <c r="H17" s="8">
        <v>2555417</v>
      </c>
      <c r="I17" s="8">
        <v>2762989</v>
      </c>
      <c r="J17" s="8">
        <v>7767826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7767826</v>
      </c>
      <c r="X17" s="8">
        <v>8438531</v>
      </c>
      <c r="Y17" s="8">
        <v>-670705</v>
      </c>
      <c r="Z17" s="2">
        <v>-7.95</v>
      </c>
      <c r="AA17" s="6">
        <v>35824736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10552340</v>
      </c>
      <c r="F18" s="8">
        <v>10552340</v>
      </c>
      <c r="G18" s="8">
        <v>858555</v>
      </c>
      <c r="H18" s="8">
        <v>884730</v>
      </c>
      <c r="I18" s="8">
        <v>934528</v>
      </c>
      <c r="J18" s="8">
        <v>2677813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2677813</v>
      </c>
      <c r="X18" s="8">
        <v>2858201</v>
      </c>
      <c r="Y18" s="8">
        <v>-180388</v>
      </c>
      <c r="Z18" s="2">
        <v>-6.31</v>
      </c>
      <c r="AA18" s="6">
        <v>10552340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3063681521</v>
      </c>
      <c r="F19" s="8">
        <v>3063681521</v>
      </c>
      <c r="G19" s="8">
        <v>966407999</v>
      </c>
      <c r="H19" s="8">
        <v>728334000</v>
      </c>
      <c r="I19" s="8">
        <v>-714765000</v>
      </c>
      <c r="J19" s="8">
        <v>979976999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979976999</v>
      </c>
      <c r="X19" s="8">
        <v>1023956095</v>
      </c>
      <c r="Y19" s="8">
        <v>-43979096</v>
      </c>
      <c r="Z19" s="2">
        <v>-4.3</v>
      </c>
      <c r="AA19" s="6">
        <v>3063681521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2768384359</v>
      </c>
      <c r="F20" s="30">
        <v>2768384359</v>
      </c>
      <c r="G20" s="30">
        <v>52834881</v>
      </c>
      <c r="H20" s="30">
        <v>36591460</v>
      </c>
      <c r="I20" s="30">
        <v>746158793</v>
      </c>
      <c r="J20" s="30">
        <v>835585134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835585134</v>
      </c>
      <c r="X20" s="30">
        <v>863007609</v>
      </c>
      <c r="Y20" s="30">
        <v>-27422475</v>
      </c>
      <c r="Z20" s="31">
        <v>-3.18</v>
      </c>
      <c r="AA20" s="32">
        <v>2768384359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39357900</v>
      </c>
      <c r="F21" s="8">
        <v>39357900</v>
      </c>
      <c r="G21" s="8">
        <v>0</v>
      </c>
      <c r="H21" s="8">
        <v>581259</v>
      </c>
      <c r="I21" s="34">
        <v>-580127</v>
      </c>
      <c r="J21" s="8">
        <v>1132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1132</v>
      </c>
      <c r="X21" s="8">
        <v>1999313</v>
      </c>
      <c r="Y21" s="8">
        <v>-1998181</v>
      </c>
      <c r="Z21" s="2">
        <v>-99.94</v>
      </c>
      <c r="AA21" s="6">
        <v>39357900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31267559611</v>
      </c>
      <c r="F22" s="39">
        <f t="shared" si="0"/>
        <v>31267559611</v>
      </c>
      <c r="G22" s="39">
        <f t="shared" si="0"/>
        <v>3016071753</v>
      </c>
      <c r="H22" s="39">
        <f t="shared" si="0"/>
        <v>2624301662</v>
      </c>
      <c r="I22" s="39">
        <f t="shared" si="0"/>
        <v>3235599261</v>
      </c>
      <c r="J22" s="39">
        <f t="shared" si="0"/>
        <v>8875972676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8875972676</v>
      </c>
      <c r="X22" s="39">
        <f t="shared" si="0"/>
        <v>8261869753</v>
      </c>
      <c r="Y22" s="39">
        <f t="shared" si="0"/>
        <v>614102923</v>
      </c>
      <c r="Z22" s="40">
        <f>+IF(X22&lt;&gt;0,+(Y22/X22)*100,0)</f>
        <v>7.432977538492551</v>
      </c>
      <c r="AA22" s="37">
        <f>SUM(AA5:AA21)</f>
        <v>31267559611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8755109825</v>
      </c>
      <c r="F25" s="8">
        <v>8755109825</v>
      </c>
      <c r="G25" s="8">
        <v>626068766</v>
      </c>
      <c r="H25" s="8">
        <v>651414379</v>
      </c>
      <c r="I25" s="8">
        <v>677277836</v>
      </c>
      <c r="J25" s="8">
        <v>1954760981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1954760981</v>
      </c>
      <c r="X25" s="8">
        <v>1824450282</v>
      </c>
      <c r="Y25" s="8">
        <v>130310699</v>
      </c>
      <c r="Z25" s="2">
        <v>7.14</v>
      </c>
      <c r="AA25" s="6">
        <v>8755109825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105952865</v>
      </c>
      <c r="F26" s="8">
        <v>105952865</v>
      </c>
      <c r="G26" s="8">
        <v>7772370</v>
      </c>
      <c r="H26" s="8">
        <v>5586417</v>
      </c>
      <c r="I26" s="8">
        <v>12250917</v>
      </c>
      <c r="J26" s="8">
        <v>25609704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25609704</v>
      </c>
      <c r="X26" s="8">
        <v>26082660</v>
      </c>
      <c r="Y26" s="8">
        <v>-472956</v>
      </c>
      <c r="Z26" s="2">
        <v>-1.81</v>
      </c>
      <c r="AA26" s="6">
        <v>105952865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648457813</v>
      </c>
      <c r="F27" s="8">
        <v>648457813</v>
      </c>
      <c r="G27" s="8">
        <v>127290</v>
      </c>
      <c r="H27" s="8">
        <v>3000</v>
      </c>
      <c r="I27" s="8">
        <v>170278201</v>
      </c>
      <c r="J27" s="8">
        <v>170408491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170408491</v>
      </c>
      <c r="X27" s="8">
        <v>25264178</v>
      </c>
      <c r="Y27" s="8">
        <v>145144313</v>
      </c>
      <c r="Z27" s="2">
        <v>574.51</v>
      </c>
      <c r="AA27" s="6">
        <v>648457813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1976668778</v>
      </c>
      <c r="F28" s="8">
        <v>1976668778</v>
      </c>
      <c r="G28" s="8">
        <v>163500595</v>
      </c>
      <c r="H28" s="8">
        <v>171675625</v>
      </c>
      <c r="I28" s="8">
        <v>77286364</v>
      </c>
      <c r="J28" s="8">
        <v>412462584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412462584</v>
      </c>
      <c r="X28" s="8">
        <v>473225554</v>
      </c>
      <c r="Y28" s="8">
        <v>-60762970</v>
      </c>
      <c r="Z28" s="2">
        <v>-12.84</v>
      </c>
      <c r="AA28" s="6">
        <v>1976668778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1424373099</v>
      </c>
      <c r="F29" s="8">
        <v>1424373099</v>
      </c>
      <c r="G29" s="8">
        <v>19367962</v>
      </c>
      <c r="H29" s="8">
        <v>19367662</v>
      </c>
      <c r="I29" s="8">
        <v>20351965</v>
      </c>
      <c r="J29" s="8">
        <v>59087589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59087589</v>
      </c>
      <c r="X29" s="8">
        <v>91040778</v>
      </c>
      <c r="Y29" s="8">
        <v>-31953189</v>
      </c>
      <c r="Z29" s="2">
        <v>-35.1</v>
      </c>
      <c r="AA29" s="6">
        <v>1424373099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10425185032</v>
      </c>
      <c r="F30" s="8">
        <v>10425185032</v>
      </c>
      <c r="G30" s="8">
        <v>1021312751</v>
      </c>
      <c r="H30" s="8">
        <v>1137802783</v>
      </c>
      <c r="I30" s="8">
        <v>415996424</v>
      </c>
      <c r="J30" s="8">
        <v>2575111958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2575111958</v>
      </c>
      <c r="X30" s="8">
        <v>2765045547</v>
      </c>
      <c r="Y30" s="8">
        <v>-189933589</v>
      </c>
      <c r="Z30" s="2">
        <v>-6.87</v>
      </c>
      <c r="AA30" s="6">
        <v>10425185032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138315875</v>
      </c>
      <c r="F31" s="8">
        <v>138315875</v>
      </c>
      <c r="G31" s="8">
        <v>89047</v>
      </c>
      <c r="H31" s="8">
        <v>1285177</v>
      </c>
      <c r="I31" s="8">
        <v>2357718</v>
      </c>
      <c r="J31" s="8">
        <v>3731942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3731942</v>
      </c>
      <c r="X31" s="8">
        <v>11251124</v>
      </c>
      <c r="Y31" s="8">
        <v>-7519182</v>
      </c>
      <c r="Z31" s="2">
        <v>-66.83</v>
      </c>
      <c r="AA31" s="6">
        <v>138315875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4356387534</v>
      </c>
      <c r="F32" s="8">
        <v>4356387534</v>
      </c>
      <c r="G32" s="8">
        <v>161816261</v>
      </c>
      <c r="H32" s="8">
        <v>347403727</v>
      </c>
      <c r="I32" s="8">
        <v>206888130</v>
      </c>
      <c r="J32" s="8">
        <v>716108118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716108118</v>
      </c>
      <c r="X32" s="8">
        <v>791424296</v>
      </c>
      <c r="Y32" s="8">
        <v>-75316178</v>
      </c>
      <c r="Z32" s="2">
        <v>-9.52</v>
      </c>
      <c r="AA32" s="6">
        <v>4356387534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216940399</v>
      </c>
      <c r="F33" s="8">
        <v>216940399</v>
      </c>
      <c r="G33" s="8">
        <v>5989298</v>
      </c>
      <c r="H33" s="8">
        <v>14439120</v>
      </c>
      <c r="I33" s="8">
        <v>31085854</v>
      </c>
      <c r="J33" s="8">
        <v>51514272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51514272</v>
      </c>
      <c r="X33" s="8">
        <v>64961006</v>
      </c>
      <c r="Y33" s="8">
        <v>-13446734</v>
      </c>
      <c r="Z33" s="2">
        <v>-20.7</v>
      </c>
      <c r="AA33" s="6">
        <v>216940399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2598641833</v>
      </c>
      <c r="F34" s="8">
        <v>2598641833</v>
      </c>
      <c r="G34" s="8">
        <v>117291846</v>
      </c>
      <c r="H34" s="8">
        <v>226015383</v>
      </c>
      <c r="I34" s="8">
        <v>136260322</v>
      </c>
      <c r="J34" s="8">
        <v>479567551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479567551</v>
      </c>
      <c r="X34" s="8">
        <v>574029140</v>
      </c>
      <c r="Y34" s="8">
        <v>-94461589</v>
      </c>
      <c r="Z34" s="2">
        <v>-16.46</v>
      </c>
      <c r="AA34" s="6">
        <v>2598641833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241296</v>
      </c>
      <c r="F35" s="8">
        <v>241296</v>
      </c>
      <c r="G35" s="8">
        <v>0</v>
      </c>
      <c r="H35" s="8">
        <v>45705</v>
      </c>
      <c r="I35" s="8">
        <v>-43595</v>
      </c>
      <c r="J35" s="8">
        <v>2110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2110</v>
      </c>
      <c r="X35" s="8"/>
      <c r="Y35" s="8">
        <v>2110</v>
      </c>
      <c r="Z35" s="2">
        <v>0</v>
      </c>
      <c r="AA35" s="6">
        <v>241296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30646274349</v>
      </c>
      <c r="F36" s="39">
        <f t="shared" si="1"/>
        <v>30646274349</v>
      </c>
      <c r="G36" s="39">
        <f t="shared" si="1"/>
        <v>2123336186</v>
      </c>
      <c r="H36" s="39">
        <f t="shared" si="1"/>
        <v>2575038978</v>
      </c>
      <c r="I36" s="39">
        <f t="shared" si="1"/>
        <v>1749990136</v>
      </c>
      <c r="J36" s="39">
        <f t="shared" si="1"/>
        <v>6448365300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6448365300</v>
      </c>
      <c r="X36" s="39">
        <f t="shared" si="1"/>
        <v>6646774565</v>
      </c>
      <c r="Y36" s="39">
        <f t="shared" si="1"/>
        <v>-198409265</v>
      </c>
      <c r="Z36" s="40">
        <f>+IF(X36&lt;&gt;0,+(Y36/X36)*100,0)</f>
        <v>-2.985045800180527</v>
      </c>
      <c r="AA36" s="37">
        <f>SUM(AA25:AA35)</f>
        <v>30646274349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621285262</v>
      </c>
      <c r="F38" s="52">
        <f t="shared" si="2"/>
        <v>621285262</v>
      </c>
      <c r="G38" s="52">
        <f t="shared" si="2"/>
        <v>892735567</v>
      </c>
      <c r="H38" s="52">
        <f t="shared" si="2"/>
        <v>49262684</v>
      </c>
      <c r="I38" s="52">
        <f t="shared" si="2"/>
        <v>1485609125</v>
      </c>
      <c r="J38" s="52">
        <f t="shared" si="2"/>
        <v>2427607376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2427607376</v>
      </c>
      <c r="X38" s="52">
        <f>IF(F22=F36,0,X22-X36)</f>
        <v>1615095188</v>
      </c>
      <c r="Y38" s="52">
        <f t="shared" si="2"/>
        <v>812512188</v>
      </c>
      <c r="Z38" s="53">
        <f>+IF(X38&lt;&gt;0,+(Y38/X38)*100,0)</f>
        <v>50.3073870838627</v>
      </c>
      <c r="AA38" s="50">
        <f>+AA22-AA36</f>
        <v>621285262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3689847825</v>
      </c>
      <c r="F39" s="8">
        <v>3689847825</v>
      </c>
      <c r="G39" s="8">
        <v>601</v>
      </c>
      <c r="H39" s="8">
        <v>18180012</v>
      </c>
      <c r="I39" s="8">
        <v>558375427</v>
      </c>
      <c r="J39" s="8">
        <v>576556040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576556040</v>
      </c>
      <c r="X39" s="8">
        <v>440059168</v>
      </c>
      <c r="Y39" s="8">
        <v>136496872</v>
      </c>
      <c r="Z39" s="2">
        <v>31.02</v>
      </c>
      <c r="AA39" s="6">
        <v>3689847825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4311133087</v>
      </c>
      <c r="F42" s="61">
        <f t="shared" si="3"/>
        <v>4311133087</v>
      </c>
      <c r="G42" s="61">
        <f t="shared" si="3"/>
        <v>892736168</v>
      </c>
      <c r="H42" s="61">
        <f t="shared" si="3"/>
        <v>67442696</v>
      </c>
      <c r="I42" s="61">
        <f t="shared" si="3"/>
        <v>2043984552</v>
      </c>
      <c r="J42" s="61">
        <f t="shared" si="3"/>
        <v>3004163416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3004163416</v>
      </c>
      <c r="X42" s="61">
        <f t="shared" si="3"/>
        <v>2055154356</v>
      </c>
      <c r="Y42" s="61">
        <f t="shared" si="3"/>
        <v>949009060</v>
      </c>
      <c r="Z42" s="62">
        <f>+IF(X42&lt;&gt;0,+(Y42/X42)*100,0)</f>
        <v>46.177021070430975</v>
      </c>
      <c r="AA42" s="59">
        <f>SUM(AA38:AA41)</f>
        <v>4311133087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4311133087</v>
      </c>
      <c r="F44" s="69">
        <f t="shared" si="4"/>
        <v>4311133087</v>
      </c>
      <c r="G44" s="69">
        <f t="shared" si="4"/>
        <v>892736168</v>
      </c>
      <c r="H44" s="69">
        <f t="shared" si="4"/>
        <v>67442696</v>
      </c>
      <c r="I44" s="69">
        <f t="shared" si="4"/>
        <v>2043984552</v>
      </c>
      <c r="J44" s="69">
        <f t="shared" si="4"/>
        <v>3004163416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3004163416</v>
      </c>
      <c r="X44" s="69">
        <f t="shared" si="4"/>
        <v>2055154356</v>
      </c>
      <c r="Y44" s="69">
        <f t="shared" si="4"/>
        <v>949009060</v>
      </c>
      <c r="Z44" s="70">
        <f>+IF(X44&lt;&gt;0,+(Y44/X44)*100,0)</f>
        <v>46.177021070430975</v>
      </c>
      <c r="AA44" s="67">
        <f>+AA42-AA43</f>
        <v>4311133087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4311133087</v>
      </c>
      <c r="F46" s="61">
        <f t="shared" si="5"/>
        <v>4311133087</v>
      </c>
      <c r="G46" s="61">
        <f t="shared" si="5"/>
        <v>892736168</v>
      </c>
      <c r="H46" s="61">
        <f t="shared" si="5"/>
        <v>67442696</v>
      </c>
      <c r="I46" s="61">
        <f t="shared" si="5"/>
        <v>2043984552</v>
      </c>
      <c r="J46" s="61">
        <f t="shared" si="5"/>
        <v>3004163416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3004163416</v>
      </c>
      <c r="X46" s="61">
        <f t="shared" si="5"/>
        <v>2055154356</v>
      </c>
      <c r="Y46" s="61">
        <f t="shared" si="5"/>
        <v>949009060</v>
      </c>
      <c r="Z46" s="62">
        <f>+IF(X46&lt;&gt;0,+(Y46/X46)*100,0)</f>
        <v>46.177021070430975</v>
      </c>
      <c r="AA46" s="59">
        <f>SUM(AA44:AA45)</f>
        <v>4311133087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4311133087</v>
      </c>
      <c r="F48" s="77">
        <f t="shared" si="6"/>
        <v>4311133087</v>
      </c>
      <c r="G48" s="77">
        <f t="shared" si="6"/>
        <v>892736168</v>
      </c>
      <c r="H48" s="78">
        <f t="shared" si="6"/>
        <v>67442696</v>
      </c>
      <c r="I48" s="78">
        <f t="shared" si="6"/>
        <v>2043984552</v>
      </c>
      <c r="J48" s="78">
        <f t="shared" si="6"/>
        <v>3004163416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3004163416</v>
      </c>
      <c r="X48" s="78">
        <f t="shared" si="6"/>
        <v>2055154356</v>
      </c>
      <c r="Y48" s="78">
        <f t="shared" si="6"/>
        <v>949009060</v>
      </c>
      <c r="Z48" s="79">
        <f>+IF(X48&lt;&gt;0,+(Y48/X48)*100,0)</f>
        <v>46.177021070430975</v>
      </c>
      <c r="AA48" s="80">
        <f>SUM(AA46:AA47)</f>
        <v>4311133087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4479308</v>
      </c>
      <c r="F5" s="8">
        <v>4479308</v>
      </c>
      <c r="G5" s="8">
        <v>2754441</v>
      </c>
      <c r="H5" s="8">
        <v>173135</v>
      </c>
      <c r="I5" s="8">
        <v>172606</v>
      </c>
      <c r="J5" s="8">
        <v>3100182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3100182</v>
      </c>
      <c r="X5" s="8">
        <v>1194090</v>
      </c>
      <c r="Y5" s="8">
        <v>1906092</v>
      </c>
      <c r="Z5" s="2">
        <v>159.63</v>
      </c>
      <c r="AA5" s="6">
        <v>4479308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39334</v>
      </c>
      <c r="F10" s="30">
        <v>39334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11844</v>
      </c>
      <c r="Y10" s="30">
        <v>-11844</v>
      </c>
      <c r="Z10" s="31">
        <v>-100</v>
      </c>
      <c r="AA10" s="32">
        <v>39334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3948</v>
      </c>
      <c r="H11" s="8">
        <v>3794</v>
      </c>
      <c r="I11" s="8">
        <v>3794</v>
      </c>
      <c r="J11" s="8">
        <v>11536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11536</v>
      </c>
      <c r="X11" s="8"/>
      <c r="Y11" s="8">
        <v>11536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650400</v>
      </c>
      <c r="F12" s="8">
        <v>650400</v>
      </c>
      <c r="G12" s="8">
        <v>39970</v>
      </c>
      <c r="H12" s="8">
        <v>39970</v>
      </c>
      <c r="I12" s="8">
        <v>42737</v>
      </c>
      <c r="J12" s="8">
        <v>122677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122677</v>
      </c>
      <c r="X12" s="8">
        <v>162585</v>
      </c>
      <c r="Y12" s="8">
        <v>-39908</v>
      </c>
      <c r="Z12" s="2">
        <v>-24.55</v>
      </c>
      <c r="AA12" s="6">
        <v>650400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694000</v>
      </c>
      <c r="F13" s="8">
        <v>694000</v>
      </c>
      <c r="G13" s="8">
        <v>6031</v>
      </c>
      <c r="H13" s="8">
        <v>83546</v>
      </c>
      <c r="I13" s="8">
        <v>101981</v>
      </c>
      <c r="J13" s="8">
        <v>191558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191558</v>
      </c>
      <c r="X13" s="8">
        <v>151251</v>
      </c>
      <c r="Y13" s="8">
        <v>40307</v>
      </c>
      <c r="Z13" s="2">
        <v>26.65</v>
      </c>
      <c r="AA13" s="6">
        <v>694000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120000</v>
      </c>
      <c r="F14" s="8">
        <v>120000</v>
      </c>
      <c r="G14" s="8">
        <v>0</v>
      </c>
      <c r="H14" s="8">
        <v>83711</v>
      </c>
      <c r="I14" s="8">
        <v>2347</v>
      </c>
      <c r="J14" s="8">
        <v>86058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86058</v>
      </c>
      <c r="X14" s="8">
        <v>30000</v>
      </c>
      <c r="Y14" s="8">
        <v>56058</v>
      </c>
      <c r="Z14" s="2">
        <v>186.86</v>
      </c>
      <c r="AA14" s="6">
        <v>120000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219</v>
      </c>
      <c r="I16" s="8">
        <v>0</v>
      </c>
      <c r="J16" s="8">
        <v>219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219</v>
      </c>
      <c r="X16" s="8"/>
      <c r="Y16" s="8">
        <v>219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42266</v>
      </c>
      <c r="F17" s="8">
        <v>42266</v>
      </c>
      <c r="G17" s="8">
        <v>972</v>
      </c>
      <c r="H17" s="8">
        <v>3913</v>
      </c>
      <c r="I17" s="8">
        <v>2185</v>
      </c>
      <c r="J17" s="8">
        <v>7070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7070</v>
      </c>
      <c r="X17" s="8">
        <v>10566</v>
      </c>
      <c r="Y17" s="8">
        <v>-3496</v>
      </c>
      <c r="Z17" s="2">
        <v>-33.09</v>
      </c>
      <c r="AA17" s="6">
        <v>42266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43247</v>
      </c>
      <c r="F18" s="8">
        <v>43247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10812</v>
      </c>
      <c r="Y18" s="8">
        <v>-10812</v>
      </c>
      <c r="Z18" s="2">
        <v>-100</v>
      </c>
      <c r="AA18" s="6">
        <v>43247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43355000</v>
      </c>
      <c r="F19" s="8">
        <v>43355000</v>
      </c>
      <c r="G19" s="8">
        <v>12117131</v>
      </c>
      <c r="H19" s="8">
        <v>1623741</v>
      </c>
      <c r="I19" s="8">
        <v>640810</v>
      </c>
      <c r="J19" s="8">
        <v>14381682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14381682</v>
      </c>
      <c r="X19" s="8">
        <v>13493667</v>
      </c>
      <c r="Y19" s="8">
        <v>888015</v>
      </c>
      <c r="Z19" s="2">
        <v>6.58</v>
      </c>
      <c r="AA19" s="6">
        <v>43355000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501400</v>
      </c>
      <c r="F20" s="30">
        <v>501400</v>
      </c>
      <c r="G20" s="30">
        <v>1248780</v>
      </c>
      <c r="H20" s="30">
        <v>1420908</v>
      </c>
      <c r="I20" s="30">
        <v>1013880</v>
      </c>
      <c r="J20" s="30">
        <v>3683568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3683568</v>
      </c>
      <c r="X20" s="30">
        <v>125259</v>
      </c>
      <c r="Y20" s="30">
        <v>3558309</v>
      </c>
      <c r="Z20" s="31">
        <v>2840.76</v>
      </c>
      <c r="AA20" s="32">
        <v>501400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49924955</v>
      </c>
      <c r="F22" s="39">
        <f t="shared" si="0"/>
        <v>49924955</v>
      </c>
      <c r="G22" s="39">
        <f t="shared" si="0"/>
        <v>16171273</v>
      </c>
      <c r="H22" s="39">
        <f t="shared" si="0"/>
        <v>3432937</v>
      </c>
      <c r="I22" s="39">
        <f t="shared" si="0"/>
        <v>1980340</v>
      </c>
      <c r="J22" s="39">
        <f t="shared" si="0"/>
        <v>21584550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21584550</v>
      </c>
      <c r="X22" s="39">
        <f t="shared" si="0"/>
        <v>15190074</v>
      </c>
      <c r="Y22" s="39">
        <f t="shared" si="0"/>
        <v>6394476</v>
      </c>
      <c r="Z22" s="40">
        <f>+IF(X22&lt;&gt;0,+(Y22/X22)*100,0)</f>
        <v>42.096411116891204</v>
      </c>
      <c r="AA22" s="37">
        <f>SUM(AA5:AA21)</f>
        <v>49924955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20634000</v>
      </c>
      <c r="F25" s="8">
        <v>20634000</v>
      </c>
      <c r="G25" s="8">
        <v>1430009</v>
      </c>
      <c r="H25" s="8">
        <v>1746414</v>
      </c>
      <c r="I25" s="8">
        <v>1928787</v>
      </c>
      <c r="J25" s="8">
        <v>5105210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5105210</v>
      </c>
      <c r="X25" s="8">
        <v>5202885</v>
      </c>
      <c r="Y25" s="8">
        <v>-97675</v>
      </c>
      <c r="Z25" s="2">
        <v>-1.88</v>
      </c>
      <c r="AA25" s="6">
        <v>20634000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2307182</v>
      </c>
      <c r="F26" s="8">
        <v>2307182</v>
      </c>
      <c r="G26" s="8">
        <v>181849</v>
      </c>
      <c r="H26" s="8">
        <v>179386</v>
      </c>
      <c r="I26" s="8">
        <v>182812</v>
      </c>
      <c r="J26" s="8">
        <v>544047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544047</v>
      </c>
      <c r="X26" s="8">
        <v>581832</v>
      </c>
      <c r="Y26" s="8">
        <v>-37785</v>
      </c>
      <c r="Z26" s="2">
        <v>-6.49</v>
      </c>
      <c r="AA26" s="6">
        <v>2307182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1744308</v>
      </c>
      <c r="F27" s="8">
        <v>1744308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87501</v>
      </c>
      <c r="Y27" s="8">
        <v>-87501</v>
      </c>
      <c r="Z27" s="2">
        <v>-100</v>
      </c>
      <c r="AA27" s="6">
        <v>1744308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7716000</v>
      </c>
      <c r="F28" s="8">
        <v>7716000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1928997</v>
      </c>
      <c r="Y28" s="8">
        <v>-1928997</v>
      </c>
      <c r="Z28" s="2">
        <v>-100</v>
      </c>
      <c r="AA28" s="6">
        <v>7716000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206000</v>
      </c>
      <c r="F29" s="8">
        <v>206000</v>
      </c>
      <c r="G29" s="8">
        <v>19483</v>
      </c>
      <c r="H29" s="8">
        <v>19133</v>
      </c>
      <c r="I29" s="8">
        <v>18174</v>
      </c>
      <c r="J29" s="8">
        <v>56790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56790</v>
      </c>
      <c r="X29" s="8">
        <v>51519</v>
      </c>
      <c r="Y29" s="8">
        <v>5271</v>
      </c>
      <c r="Z29" s="2">
        <v>10.23</v>
      </c>
      <c r="AA29" s="6">
        <v>206000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583000</v>
      </c>
      <c r="F32" s="8">
        <v>583000</v>
      </c>
      <c r="G32" s="8">
        <v>106702</v>
      </c>
      <c r="H32" s="8">
        <v>142234</v>
      </c>
      <c r="I32" s="8">
        <v>212188</v>
      </c>
      <c r="J32" s="8">
        <v>461124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461124</v>
      </c>
      <c r="X32" s="8">
        <v>145803</v>
      </c>
      <c r="Y32" s="8">
        <v>315321</v>
      </c>
      <c r="Z32" s="2">
        <v>216.27</v>
      </c>
      <c r="AA32" s="6">
        <v>583000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3620000</v>
      </c>
      <c r="F33" s="8">
        <v>3620000</v>
      </c>
      <c r="G33" s="8">
        <v>0</v>
      </c>
      <c r="H33" s="8">
        <v>510872</v>
      </c>
      <c r="I33" s="8">
        <v>271114</v>
      </c>
      <c r="J33" s="8">
        <v>781986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781986</v>
      </c>
      <c r="X33" s="8">
        <v>904926</v>
      </c>
      <c r="Y33" s="8">
        <v>-122940</v>
      </c>
      <c r="Z33" s="2">
        <v>-13.59</v>
      </c>
      <c r="AA33" s="6">
        <v>3620000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22464000</v>
      </c>
      <c r="F34" s="8">
        <v>22464000</v>
      </c>
      <c r="G34" s="8">
        <v>2768032</v>
      </c>
      <c r="H34" s="8">
        <v>4701215</v>
      </c>
      <c r="I34" s="8">
        <v>5411540</v>
      </c>
      <c r="J34" s="8">
        <v>12880787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12880787</v>
      </c>
      <c r="X34" s="8">
        <v>6051750</v>
      </c>
      <c r="Y34" s="8">
        <v>6829037</v>
      </c>
      <c r="Z34" s="2">
        <v>112.84</v>
      </c>
      <c r="AA34" s="6">
        <v>22464000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59274490</v>
      </c>
      <c r="F36" s="39">
        <f t="shared" si="1"/>
        <v>59274490</v>
      </c>
      <c r="G36" s="39">
        <f t="shared" si="1"/>
        <v>4506075</v>
      </c>
      <c r="H36" s="39">
        <f t="shared" si="1"/>
        <v>7299254</v>
      </c>
      <c r="I36" s="39">
        <f t="shared" si="1"/>
        <v>8024615</v>
      </c>
      <c r="J36" s="39">
        <f t="shared" si="1"/>
        <v>19829944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19829944</v>
      </c>
      <c r="X36" s="39">
        <f t="shared" si="1"/>
        <v>14955213</v>
      </c>
      <c r="Y36" s="39">
        <f t="shared" si="1"/>
        <v>4874731</v>
      </c>
      <c r="Z36" s="40">
        <f>+IF(X36&lt;&gt;0,+(Y36/X36)*100,0)</f>
        <v>32.59553040133898</v>
      </c>
      <c r="AA36" s="37">
        <f>SUM(AA25:AA35)</f>
        <v>59274490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-9349535</v>
      </c>
      <c r="F38" s="52">
        <f t="shared" si="2"/>
        <v>-9349535</v>
      </c>
      <c r="G38" s="52">
        <f t="shared" si="2"/>
        <v>11665198</v>
      </c>
      <c r="H38" s="52">
        <f t="shared" si="2"/>
        <v>-3866317</v>
      </c>
      <c r="I38" s="52">
        <f t="shared" si="2"/>
        <v>-6044275</v>
      </c>
      <c r="J38" s="52">
        <f t="shared" si="2"/>
        <v>1754606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1754606</v>
      </c>
      <c r="X38" s="52">
        <f>IF(F22=F36,0,X22-X36)</f>
        <v>234861</v>
      </c>
      <c r="Y38" s="52">
        <f t="shared" si="2"/>
        <v>1519745</v>
      </c>
      <c r="Z38" s="53">
        <f>+IF(X38&lt;&gt;0,+(Y38/X38)*100,0)</f>
        <v>647.0827425583643</v>
      </c>
      <c r="AA38" s="50">
        <f>+AA22-AA36</f>
        <v>-9349535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11382000</v>
      </c>
      <c r="F39" s="8">
        <v>11382000</v>
      </c>
      <c r="G39" s="8">
        <v>593675</v>
      </c>
      <c r="H39" s="8">
        <v>2023939</v>
      </c>
      <c r="I39" s="8">
        <v>3173902</v>
      </c>
      <c r="J39" s="8">
        <v>5791516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5791516</v>
      </c>
      <c r="X39" s="8">
        <v>3794000</v>
      </c>
      <c r="Y39" s="8">
        <v>1997516</v>
      </c>
      <c r="Z39" s="2">
        <v>52.65</v>
      </c>
      <c r="AA39" s="6">
        <v>11382000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30000</v>
      </c>
      <c r="Y41" s="55">
        <v>-30000</v>
      </c>
      <c r="Z41" s="56">
        <v>-100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2032465</v>
      </c>
      <c r="F42" s="61">
        <f t="shared" si="3"/>
        <v>2032465</v>
      </c>
      <c r="G42" s="61">
        <f t="shared" si="3"/>
        <v>12258873</v>
      </c>
      <c r="H42" s="61">
        <f t="shared" si="3"/>
        <v>-1842378</v>
      </c>
      <c r="I42" s="61">
        <f t="shared" si="3"/>
        <v>-2870373</v>
      </c>
      <c r="J42" s="61">
        <f t="shared" si="3"/>
        <v>7546122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7546122</v>
      </c>
      <c r="X42" s="61">
        <f t="shared" si="3"/>
        <v>4058861</v>
      </c>
      <c r="Y42" s="61">
        <f t="shared" si="3"/>
        <v>3487261</v>
      </c>
      <c r="Z42" s="62">
        <f>+IF(X42&lt;&gt;0,+(Y42/X42)*100,0)</f>
        <v>85.91723145976175</v>
      </c>
      <c r="AA42" s="59">
        <f>SUM(AA38:AA41)</f>
        <v>2032465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2032465</v>
      </c>
      <c r="F44" s="69">
        <f t="shared" si="4"/>
        <v>2032465</v>
      </c>
      <c r="G44" s="69">
        <f t="shared" si="4"/>
        <v>12258873</v>
      </c>
      <c r="H44" s="69">
        <f t="shared" si="4"/>
        <v>-1842378</v>
      </c>
      <c r="I44" s="69">
        <f t="shared" si="4"/>
        <v>-2870373</v>
      </c>
      <c r="J44" s="69">
        <f t="shared" si="4"/>
        <v>7546122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7546122</v>
      </c>
      <c r="X44" s="69">
        <f t="shared" si="4"/>
        <v>4058861</v>
      </c>
      <c r="Y44" s="69">
        <f t="shared" si="4"/>
        <v>3487261</v>
      </c>
      <c r="Z44" s="70">
        <f>+IF(X44&lt;&gt;0,+(Y44/X44)*100,0)</f>
        <v>85.91723145976175</v>
      </c>
      <c r="AA44" s="67">
        <f>+AA42-AA43</f>
        <v>2032465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2032465</v>
      </c>
      <c r="F46" s="61">
        <f t="shared" si="5"/>
        <v>2032465</v>
      </c>
      <c r="G46" s="61">
        <f t="shared" si="5"/>
        <v>12258873</v>
      </c>
      <c r="H46" s="61">
        <f t="shared" si="5"/>
        <v>-1842378</v>
      </c>
      <c r="I46" s="61">
        <f t="shared" si="5"/>
        <v>-2870373</v>
      </c>
      <c r="J46" s="61">
        <f t="shared" si="5"/>
        <v>7546122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7546122</v>
      </c>
      <c r="X46" s="61">
        <f t="shared" si="5"/>
        <v>4058861</v>
      </c>
      <c r="Y46" s="61">
        <f t="shared" si="5"/>
        <v>3487261</v>
      </c>
      <c r="Z46" s="62">
        <f>+IF(X46&lt;&gt;0,+(Y46/X46)*100,0)</f>
        <v>85.91723145976175</v>
      </c>
      <c r="AA46" s="59">
        <f>SUM(AA44:AA45)</f>
        <v>2032465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2032465</v>
      </c>
      <c r="F48" s="77">
        <f t="shared" si="6"/>
        <v>2032465</v>
      </c>
      <c r="G48" s="77">
        <f t="shared" si="6"/>
        <v>12258873</v>
      </c>
      <c r="H48" s="78">
        <f t="shared" si="6"/>
        <v>-1842378</v>
      </c>
      <c r="I48" s="78">
        <f t="shared" si="6"/>
        <v>-2870373</v>
      </c>
      <c r="J48" s="78">
        <f t="shared" si="6"/>
        <v>7546122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7546122</v>
      </c>
      <c r="X48" s="78">
        <f t="shared" si="6"/>
        <v>4058861</v>
      </c>
      <c r="Y48" s="78">
        <f t="shared" si="6"/>
        <v>3487261</v>
      </c>
      <c r="Z48" s="79">
        <f>+IF(X48&lt;&gt;0,+(Y48/X48)*100,0)</f>
        <v>85.91723145976175</v>
      </c>
      <c r="AA48" s="80">
        <f>SUM(AA46:AA47)</f>
        <v>2032465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739500711</v>
      </c>
      <c r="D5" s="6">
        <v>0</v>
      </c>
      <c r="E5" s="7">
        <v>798727632</v>
      </c>
      <c r="F5" s="8">
        <v>798727632</v>
      </c>
      <c r="G5" s="8">
        <v>66948030</v>
      </c>
      <c r="H5" s="8">
        <v>64345694</v>
      </c>
      <c r="I5" s="8">
        <v>67094254</v>
      </c>
      <c r="J5" s="8">
        <v>198387978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198387978</v>
      </c>
      <c r="X5" s="8">
        <v>199681908</v>
      </c>
      <c r="Y5" s="8">
        <v>-1293930</v>
      </c>
      <c r="Z5" s="2">
        <v>-0.65</v>
      </c>
      <c r="AA5" s="6">
        <v>798727632</v>
      </c>
    </row>
    <row r="6" spans="1:27" ht="12.75">
      <c r="A6" s="27" t="s">
        <v>33</v>
      </c>
      <c r="B6" s="28"/>
      <c r="C6" s="6">
        <v>20236112</v>
      </c>
      <c r="D6" s="6">
        <v>0</v>
      </c>
      <c r="E6" s="7">
        <v>43829939</v>
      </c>
      <c r="F6" s="8">
        <v>43829939</v>
      </c>
      <c r="G6" s="8">
        <v>-367698</v>
      </c>
      <c r="H6" s="8">
        <v>1560454</v>
      </c>
      <c r="I6" s="8">
        <v>2636685</v>
      </c>
      <c r="J6" s="8">
        <v>3829441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3829441</v>
      </c>
      <c r="X6" s="8">
        <v>10957485</v>
      </c>
      <c r="Y6" s="8">
        <v>-7128044</v>
      </c>
      <c r="Z6" s="2">
        <v>-65.05</v>
      </c>
      <c r="AA6" s="6">
        <v>43829939</v>
      </c>
    </row>
    <row r="7" spans="1:27" ht="12.75">
      <c r="A7" s="29" t="s">
        <v>34</v>
      </c>
      <c r="B7" s="28"/>
      <c r="C7" s="6">
        <v>1784563166</v>
      </c>
      <c r="D7" s="6">
        <v>0</v>
      </c>
      <c r="E7" s="7">
        <v>2008245396</v>
      </c>
      <c r="F7" s="8">
        <v>2008245396</v>
      </c>
      <c r="G7" s="8">
        <v>133941363</v>
      </c>
      <c r="H7" s="8">
        <v>186344910</v>
      </c>
      <c r="I7" s="8">
        <v>192377133</v>
      </c>
      <c r="J7" s="8">
        <v>512663406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512663406</v>
      </c>
      <c r="X7" s="8">
        <v>502061400</v>
      </c>
      <c r="Y7" s="8">
        <v>10602006</v>
      </c>
      <c r="Z7" s="2">
        <v>2.11</v>
      </c>
      <c r="AA7" s="6">
        <v>2008245396</v>
      </c>
    </row>
    <row r="8" spans="1:27" ht="12.75">
      <c r="A8" s="29" t="s">
        <v>35</v>
      </c>
      <c r="B8" s="28"/>
      <c r="C8" s="6">
        <v>472848871</v>
      </c>
      <c r="D8" s="6">
        <v>0</v>
      </c>
      <c r="E8" s="7">
        <v>623188231</v>
      </c>
      <c r="F8" s="8">
        <v>623188231</v>
      </c>
      <c r="G8" s="8">
        <v>37580520</v>
      </c>
      <c r="H8" s="8">
        <v>36590005</v>
      </c>
      <c r="I8" s="8">
        <v>43508846</v>
      </c>
      <c r="J8" s="8">
        <v>117679371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117679371</v>
      </c>
      <c r="X8" s="8">
        <v>172013592</v>
      </c>
      <c r="Y8" s="8">
        <v>-54334221</v>
      </c>
      <c r="Z8" s="2">
        <v>-31.59</v>
      </c>
      <c r="AA8" s="6">
        <v>623188231</v>
      </c>
    </row>
    <row r="9" spans="1:27" ht="12.75">
      <c r="A9" s="29" t="s">
        <v>36</v>
      </c>
      <c r="B9" s="28"/>
      <c r="C9" s="6">
        <v>126183327</v>
      </c>
      <c r="D9" s="6">
        <v>0</v>
      </c>
      <c r="E9" s="7">
        <v>147839029</v>
      </c>
      <c r="F9" s="8">
        <v>147839029</v>
      </c>
      <c r="G9" s="8">
        <v>11580360</v>
      </c>
      <c r="H9" s="8">
        <v>10511003</v>
      </c>
      <c r="I9" s="8">
        <v>9079686</v>
      </c>
      <c r="J9" s="8">
        <v>31171049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31171049</v>
      </c>
      <c r="X9" s="8">
        <v>36960174</v>
      </c>
      <c r="Y9" s="8">
        <v>-5789125</v>
      </c>
      <c r="Z9" s="2">
        <v>-15.66</v>
      </c>
      <c r="AA9" s="6">
        <v>147839029</v>
      </c>
    </row>
    <row r="10" spans="1:27" ht="12.75">
      <c r="A10" s="29" t="s">
        <v>37</v>
      </c>
      <c r="B10" s="28"/>
      <c r="C10" s="6">
        <v>84201475</v>
      </c>
      <c r="D10" s="6">
        <v>0</v>
      </c>
      <c r="E10" s="7">
        <v>99557376</v>
      </c>
      <c r="F10" s="30">
        <v>99557376</v>
      </c>
      <c r="G10" s="30">
        <v>2476232</v>
      </c>
      <c r="H10" s="30">
        <v>1859070</v>
      </c>
      <c r="I10" s="30">
        <v>1537021</v>
      </c>
      <c r="J10" s="30">
        <v>5872323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5872323</v>
      </c>
      <c r="X10" s="30">
        <v>24889251</v>
      </c>
      <c r="Y10" s="30">
        <v>-19016928</v>
      </c>
      <c r="Z10" s="31">
        <v>-76.41</v>
      </c>
      <c r="AA10" s="32">
        <v>99557376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5603677</v>
      </c>
      <c r="H11" s="8">
        <v>5527656</v>
      </c>
      <c r="I11" s="8">
        <v>5660773</v>
      </c>
      <c r="J11" s="8">
        <v>16792106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16792106</v>
      </c>
      <c r="X11" s="8"/>
      <c r="Y11" s="8">
        <v>16792106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20150814</v>
      </c>
      <c r="D12" s="6">
        <v>0</v>
      </c>
      <c r="E12" s="7">
        <v>43808873</v>
      </c>
      <c r="F12" s="8">
        <v>43808873</v>
      </c>
      <c r="G12" s="8">
        <v>2084333</v>
      </c>
      <c r="H12" s="8">
        <v>1755263</v>
      </c>
      <c r="I12" s="8">
        <v>1732384</v>
      </c>
      <c r="J12" s="8">
        <v>5571980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5571980</v>
      </c>
      <c r="X12" s="8">
        <v>10952229</v>
      </c>
      <c r="Y12" s="8">
        <v>-5380249</v>
      </c>
      <c r="Z12" s="2">
        <v>-49.12</v>
      </c>
      <c r="AA12" s="6">
        <v>43808873</v>
      </c>
    </row>
    <row r="13" spans="1:27" ht="12.75">
      <c r="A13" s="27" t="s">
        <v>40</v>
      </c>
      <c r="B13" s="33"/>
      <c r="C13" s="6">
        <v>68242363</v>
      </c>
      <c r="D13" s="6">
        <v>0</v>
      </c>
      <c r="E13" s="7">
        <v>49330319</v>
      </c>
      <c r="F13" s="8">
        <v>49330319</v>
      </c>
      <c r="G13" s="8">
        <v>37918115</v>
      </c>
      <c r="H13" s="8">
        <v>0</v>
      </c>
      <c r="I13" s="8">
        <v>0</v>
      </c>
      <c r="J13" s="8">
        <v>37918115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37918115</v>
      </c>
      <c r="X13" s="8">
        <v>12317580</v>
      </c>
      <c r="Y13" s="8">
        <v>25600535</v>
      </c>
      <c r="Z13" s="2">
        <v>207.84</v>
      </c>
      <c r="AA13" s="6">
        <v>49330319</v>
      </c>
    </row>
    <row r="14" spans="1:27" ht="12.75">
      <c r="A14" s="27" t="s">
        <v>41</v>
      </c>
      <c r="B14" s="33"/>
      <c r="C14" s="6">
        <v>60213939</v>
      </c>
      <c r="D14" s="6">
        <v>0</v>
      </c>
      <c r="E14" s="7">
        <v>66348895</v>
      </c>
      <c r="F14" s="8">
        <v>66348895</v>
      </c>
      <c r="G14" s="8">
        <v>7863690</v>
      </c>
      <c r="H14" s="8">
        <v>5848303</v>
      </c>
      <c r="I14" s="8">
        <v>-243461</v>
      </c>
      <c r="J14" s="8">
        <v>13468532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13468532</v>
      </c>
      <c r="X14" s="8">
        <v>16587225</v>
      </c>
      <c r="Y14" s="8">
        <v>-3118693</v>
      </c>
      <c r="Z14" s="2">
        <v>-18.8</v>
      </c>
      <c r="AA14" s="6">
        <v>66348895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52657723</v>
      </c>
      <c r="D16" s="6">
        <v>0</v>
      </c>
      <c r="E16" s="7">
        <v>18537873</v>
      </c>
      <c r="F16" s="8">
        <v>18537873</v>
      </c>
      <c r="G16" s="8">
        <v>21000</v>
      </c>
      <c r="H16" s="8">
        <v>142450</v>
      </c>
      <c r="I16" s="8">
        <v>129380</v>
      </c>
      <c r="J16" s="8">
        <v>292830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292830</v>
      </c>
      <c r="X16" s="8">
        <v>4634469</v>
      </c>
      <c r="Y16" s="8">
        <v>-4341639</v>
      </c>
      <c r="Z16" s="2">
        <v>-93.68</v>
      </c>
      <c r="AA16" s="6">
        <v>18537873</v>
      </c>
    </row>
    <row r="17" spans="1:27" ht="12.75">
      <c r="A17" s="27" t="s">
        <v>44</v>
      </c>
      <c r="B17" s="33"/>
      <c r="C17" s="6">
        <v>90168</v>
      </c>
      <c r="D17" s="6">
        <v>0</v>
      </c>
      <c r="E17" s="7">
        <v>92365</v>
      </c>
      <c r="F17" s="8">
        <v>92365</v>
      </c>
      <c r="G17" s="8">
        <v>4358</v>
      </c>
      <c r="H17" s="8">
        <v>4298</v>
      </c>
      <c r="I17" s="8">
        <v>7753</v>
      </c>
      <c r="J17" s="8">
        <v>16409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16409</v>
      </c>
      <c r="X17" s="8">
        <v>23016</v>
      </c>
      <c r="Y17" s="8">
        <v>-6607</v>
      </c>
      <c r="Z17" s="2">
        <v>-28.71</v>
      </c>
      <c r="AA17" s="6">
        <v>92365</v>
      </c>
    </row>
    <row r="18" spans="1:27" ht="12.75">
      <c r="A18" s="29" t="s">
        <v>45</v>
      </c>
      <c r="B18" s="28"/>
      <c r="C18" s="6">
        <v>28530929</v>
      </c>
      <c r="D18" s="6">
        <v>0</v>
      </c>
      <c r="E18" s="7">
        <v>670408</v>
      </c>
      <c r="F18" s="8">
        <v>670408</v>
      </c>
      <c r="G18" s="8">
        <v>47713</v>
      </c>
      <c r="H18" s="8">
        <v>52521</v>
      </c>
      <c r="I18" s="8">
        <v>36573</v>
      </c>
      <c r="J18" s="8">
        <v>136807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136807</v>
      </c>
      <c r="X18" s="8">
        <v>167520</v>
      </c>
      <c r="Y18" s="8">
        <v>-30713</v>
      </c>
      <c r="Z18" s="2">
        <v>-18.33</v>
      </c>
      <c r="AA18" s="6">
        <v>670408</v>
      </c>
    </row>
    <row r="19" spans="1:27" ht="12.75">
      <c r="A19" s="27" t="s">
        <v>46</v>
      </c>
      <c r="B19" s="33"/>
      <c r="C19" s="6">
        <v>465822734</v>
      </c>
      <c r="D19" s="6">
        <v>0</v>
      </c>
      <c r="E19" s="7">
        <v>489490642</v>
      </c>
      <c r="F19" s="8">
        <v>489490642</v>
      </c>
      <c r="G19" s="8">
        <v>0</v>
      </c>
      <c r="H19" s="8">
        <v>180127001</v>
      </c>
      <c r="I19" s="8">
        <v>0</v>
      </c>
      <c r="J19" s="8">
        <v>180127001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180127001</v>
      </c>
      <c r="X19" s="8">
        <v>117372702</v>
      </c>
      <c r="Y19" s="8">
        <v>62754299</v>
      </c>
      <c r="Z19" s="2">
        <v>53.47</v>
      </c>
      <c r="AA19" s="6">
        <v>489490642</v>
      </c>
    </row>
    <row r="20" spans="1:27" ht="12.75">
      <c r="A20" s="27" t="s">
        <v>47</v>
      </c>
      <c r="B20" s="33"/>
      <c r="C20" s="6">
        <v>102700033</v>
      </c>
      <c r="D20" s="6">
        <v>0</v>
      </c>
      <c r="E20" s="7">
        <v>83339394</v>
      </c>
      <c r="F20" s="30">
        <v>83339394</v>
      </c>
      <c r="G20" s="30">
        <v>2964377</v>
      </c>
      <c r="H20" s="30">
        <v>6091905</v>
      </c>
      <c r="I20" s="30">
        <v>4171716</v>
      </c>
      <c r="J20" s="30">
        <v>13227998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13227998</v>
      </c>
      <c r="X20" s="30">
        <v>20834781</v>
      </c>
      <c r="Y20" s="30">
        <v>-7606783</v>
      </c>
      <c r="Z20" s="31">
        <v>-36.51</v>
      </c>
      <c r="AA20" s="32">
        <v>83339394</v>
      </c>
    </row>
    <row r="21" spans="1:27" ht="12.75">
      <c r="A21" s="27" t="s">
        <v>48</v>
      </c>
      <c r="B21" s="33"/>
      <c r="C21" s="6">
        <v>-694271</v>
      </c>
      <c r="D21" s="6">
        <v>0</v>
      </c>
      <c r="E21" s="7">
        <v>0</v>
      </c>
      <c r="F21" s="8">
        <v>0</v>
      </c>
      <c r="G21" s="8">
        <v>19192998</v>
      </c>
      <c r="H21" s="8">
        <v>0</v>
      </c>
      <c r="I21" s="34">
        <v>5010</v>
      </c>
      <c r="J21" s="8">
        <v>19198008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19198008</v>
      </c>
      <c r="X21" s="8"/>
      <c r="Y21" s="8">
        <v>19198008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4025248094</v>
      </c>
      <c r="D22" s="37">
        <f>SUM(D5:D21)</f>
        <v>0</v>
      </c>
      <c r="E22" s="38">
        <f t="shared" si="0"/>
        <v>4473006372</v>
      </c>
      <c r="F22" s="39">
        <f t="shared" si="0"/>
        <v>4473006372</v>
      </c>
      <c r="G22" s="39">
        <f t="shared" si="0"/>
        <v>327859068</v>
      </c>
      <c r="H22" s="39">
        <f t="shared" si="0"/>
        <v>500760533</v>
      </c>
      <c r="I22" s="39">
        <f t="shared" si="0"/>
        <v>327733753</v>
      </c>
      <c r="J22" s="39">
        <f t="shared" si="0"/>
        <v>1156353354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1156353354</v>
      </c>
      <c r="X22" s="39">
        <f t="shared" si="0"/>
        <v>1129453332</v>
      </c>
      <c r="Y22" s="39">
        <f t="shared" si="0"/>
        <v>26900022</v>
      </c>
      <c r="Z22" s="40">
        <f>+IF(X22&lt;&gt;0,+(Y22/X22)*100,0)</f>
        <v>2.381685124817534</v>
      </c>
      <c r="AA22" s="37">
        <f>SUM(AA5:AA21)</f>
        <v>4473006372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902974938</v>
      </c>
      <c r="D25" s="6">
        <v>0</v>
      </c>
      <c r="E25" s="7">
        <v>1040937908</v>
      </c>
      <c r="F25" s="8">
        <v>1040937908</v>
      </c>
      <c r="G25" s="8">
        <v>83918020</v>
      </c>
      <c r="H25" s="8">
        <v>83564206</v>
      </c>
      <c r="I25" s="8">
        <v>82622974</v>
      </c>
      <c r="J25" s="8">
        <v>250105200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250105200</v>
      </c>
      <c r="X25" s="8">
        <v>257167500</v>
      </c>
      <c r="Y25" s="8">
        <v>-7062300</v>
      </c>
      <c r="Z25" s="2">
        <v>-2.75</v>
      </c>
      <c r="AA25" s="6">
        <v>1040937908</v>
      </c>
    </row>
    <row r="26" spans="1:27" ht="12.75">
      <c r="A26" s="29" t="s">
        <v>52</v>
      </c>
      <c r="B26" s="28"/>
      <c r="C26" s="6">
        <v>41763039</v>
      </c>
      <c r="D26" s="6">
        <v>0</v>
      </c>
      <c r="E26" s="7">
        <v>43033550</v>
      </c>
      <c r="F26" s="8">
        <v>43033550</v>
      </c>
      <c r="G26" s="8">
        <v>3448688</v>
      </c>
      <c r="H26" s="8">
        <v>3512079</v>
      </c>
      <c r="I26" s="8">
        <v>3538297</v>
      </c>
      <c r="J26" s="8">
        <v>10499064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10499064</v>
      </c>
      <c r="X26" s="8">
        <v>11423001</v>
      </c>
      <c r="Y26" s="8">
        <v>-923937</v>
      </c>
      <c r="Z26" s="2">
        <v>-8.09</v>
      </c>
      <c r="AA26" s="6">
        <v>43033550</v>
      </c>
    </row>
    <row r="27" spans="1:27" ht="12.75">
      <c r="A27" s="29" t="s">
        <v>53</v>
      </c>
      <c r="B27" s="28"/>
      <c r="C27" s="6">
        <v>92507590</v>
      </c>
      <c r="D27" s="6">
        <v>0</v>
      </c>
      <c r="E27" s="7">
        <v>120815000</v>
      </c>
      <c r="F27" s="8">
        <v>120815000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30203886</v>
      </c>
      <c r="Y27" s="8">
        <v>-30203886</v>
      </c>
      <c r="Z27" s="2">
        <v>-100</v>
      </c>
      <c r="AA27" s="6">
        <v>120815000</v>
      </c>
    </row>
    <row r="28" spans="1:27" ht="12.75">
      <c r="A28" s="29" t="s">
        <v>54</v>
      </c>
      <c r="B28" s="28"/>
      <c r="C28" s="6">
        <v>504289146</v>
      </c>
      <c r="D28" s="6">
        <v>0</v>
      </c>
      <c r="E28" s="7">
        <v>507298163</v>
      </c>
      <c r="F28" s="8">
        <v>507298163</v>
      </c>
      <c r="G28" s="8">
        <v>38776035</v>
      </c>
      <c r="H28" s="8">
        <v>38768445</v>
      </c>
      <c r="I28" s="8">
        <v>37511081</v>
      </c>
      <c r="J28" s="8">
        <v>115055561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115055561</v>
      </c>
      <c r="X28" s="8">
        <v>126525750</v>
      </c>
      <c r="Y28" s="8">
        <v>-11470189</v>
      </c>
      <c r="Z28" s="2">
        <v>-9.07</v>
      </c>
      <c r="AA28" s="6">
        <v>507298163</v>
      </c>
    </row>
    <row r="29" spans="1:27" ht="12.75">
      <c r="A29" s="29" t="s">
        <v>55</v>
      </c>
      <c r="B29" s="28"/>
      <c r="C29" s="6">
        <v>71464182</v>
      </c>
      <c r="D29" s="6">
        <v>0</v>
      </c>
      <c r="E29" s="7">
        <v>65474189</v>
      </c>
      <c r="F29" s="8">
        <v>65474189</v>
      </c>
      <c r="G29" s="8">
        <v>0</v>
      </c>
      <c r="H29" s="8">
        <v>397</v>
      </c>
      <c r="I29" s="8">
        <v>16251233</v>
      </c>
      <c r="J29" s="8">
        <v>16251630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16251630</v>
      </c>
      <c r="X29" s="8">
        <v>16365000</v>
      </c>
      <c r="Y29" s="8">
        <v>-113370</v>
      </c>
      <c r="Z29" s="2">
        <v>-0.69</v>
      </c>
      <c r="AA29" s="6">
        <v>65474189</v>
      </c>
    </row>
    <row r="30" spans="1:27" ht="12.75">
      <c r="A30" s="29" t="s">
        <v>56</v>
      </c>
      <c r="B30" s="28"/>
      <c r="C30" s="6">
        <v>1799213567</v>
      </c>
      <c r="D30" s="6">
        <v>0</v>
      </c>
      <c r="E30" s="7">
        <v>1936708107</v>
      </c>
      <c r="F30" s="8">
        <v>1936708107</v>
      </c>
      <c r="G30" s="8">
        <v>200277</v>
      </c>
      <c r="H30" s="8">
        <v>391180097</v>
      </c>
      <c r="I30" s="8">
        <v>31534114</v>
      </c>
      <c r="J30" s="8">
        <v>422914488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422914488</v>
      </c>
      <c r="X30" s="8">
        <v>502991403</v>
      </c>
      <c r="Y30" s="8">
        <v>-80076915</v>
      </c>
      <c r="Z30" s="2">
        <v>-15.92</v>
      </c>
      <c r="AA30" s="6">
        <v>1936708107</v>
      </c>
    </row>
    <row r="31" spans="1:27" ht="12.75">
      <c r="A31" s="29" t="s">
        <v>57</v>
      </c>
      <c r="B31" s="28"/>
      <c r="C31" s="6">
        <v>156403821</v>
      </c>
      <c r="D31" s="6">
        <v>0</v>
      </c>
      <c r="E31" s="7">
        <v>181399105</v>
      </c>
      <c r="F31" s="8">
        <v>181399105</v>
      </c>
      <c r="G31" s="8">
        <v>21093</v>
      </c>
      <c r="H31" s="8">
        <v>152363</v>
      </c>
      <c r="I31" s="8">
        <v>614931</v>
      </c>
      <c r="J31" s="8">
        <v>788387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788387</v>
      </c>
      <c r="X31" s="8">
        <v>45210432</v>
      </c>
      <c r="Y31" s="8">
        <v>-44422045</v>
      </c>
      <c r="Z31" s="2">
        <v>-98.26</v>
      </c>
      <c r="AA31" s="6">
        <v>181399105</v>
      </c>
    </row>
    <row r="32" spans="1:27" ht="12.75">
      <c r="A32" s="29" t="s">
        <v>58</v>
      </c>
      <c r="B32" s="28"/>
      <c r="C32" s="6">
        <v>170161479</v>
      </c>
      <c r="D32" s="6">
        <v>0</v>
      </c>
      <c r="E32" s="7">
        <v>35408499</v>
      </c>
      <c r="F32" s="8">
        <v>35408499</v>
      </c>
      <c r="G32" s="8">
        <v>28312</v>
      </c>
      <c r="H32" s="8">
        <v>18774559</v>
      </c>
      <c r="I32" s="8">
        <v>43744589</v>
      </c>
      <c r="J32" s="8">
        <v>62547460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62547460</v>
      </c>
      <c r="X32" s="8">
        <v>8777001</v>
      </c>
      <c r="Y32" s="8">
        <v>53770459</v>
      </c>
      <c r="Z32" s="2">
        <v>612.63</v>
      </c>
      <c r="AA32" s="6">
        <v>35408499</v>
      </c>
    </row>
    <row r="33" spans="1:27" ht="12.75">
      <c r="A33" s="29" t="s">
        <v>59</v>
      </c>
      <c r="B33" s="28"/>
      <c r="C33" s="6">
        <v>5911128</v>
      </c>
      <c r="D33" s="6">
        <v>0</v>
      </c>
      <c r="E33" s="7">
        <v>140526063</v>
      </c>
      <c r="F33" s="8">
        <v>140526063</v>
      </c>
      <c r="G33" s="8">
        <v>1730151</v>
      </c>
      <c r="H33" s="8">
        <v>19844</v>
      </c>
      <c r="I33" s="8">
        <v>19844</v>
      </c>
      <c r="J33" s="8">
        <v>1769839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1769839</v>
      </c>
      <c r="X33" s="8">
        <v>35965770</v>
      </c>
      <c r="Y33" s="8">
        <v>-34195931</v>
      </c>
      <c r="Z33" s="2">
        <v>-95.08</v>
      </c>
      <c r="AA33" s="6">
        <v>140526063</v>
      </c>
    </row>
    <row r="34" spans="1:27" ht="12.75">
      <c r="A34" s="29" t="s">
        <v>60</v>
      </c>
      <c r="B34" s="28"/>
      <c r="C34" s="6">
        <v>516702123</v>
      </c>
      <c r="D34" s="6">
        <v>0</v>
      </c>
      <c r="E34" s="7">
        <v>381969556</v>
      </c>
      <c r="F34" s="8">
        <v>381969556</v>
      </c>
      <c r="G34" s="8">
        <v>8026075</v>
      </c>
      <c r="H34" s="8">
        <v>8699348</v>
      </c>
      <c r="I34" s="8">
        <v>10452947</v>
      </c>
      <c r="J34" s="8">
        <v>27178370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27178370</v>
      </c>
      <c r="X34" s="8">
        <v>83416677</v>
      </c>
      <c r="Y34" s="8">
        <v>-56238307</v>
      </c>
      <c r="Z34" s="2">
        <v>-67.42</v>
      </c>
      <c r="AA34" s="6">
        <v>381969556</v>
      </c>
    </row>
    <row r="35" spans="1:27" ht="12.75">
      <c r="A35" s="27" t="s">
        <v>61</v>
      </c>
      <c r="B35" s="33"/>
      <c r="C35" s="6">
        <v>13502837</v>
      </c>
      <c r="D35" s="6">
        <v>0</v>
      </c>
      <c r="E35" s="7">
        <v>0</v>
      </c>
      <c r="F35" s="8">
        <v>0</v>
      </c>
      <c r="G35" s="8">
        <v>19192998</v>
      </c>
      <c r="H35" s="8">
        <v>0</v>
      </c>
      <c r="I35" s="8">
        <v>0</v>
      </c>
      <c r="J35" s="8">
        <v>19192998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19192998</v>
      </c>
      <c r="X35" s="8"/>
      <c r="Y35" s="8">
        <v>19192998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4274893850</v>
      </c>
      <c r="D36" s="37">
        <f>SUM(D25:D35)</f>
        <v>0</v>
      </c>
      <c r="E36" s="38">
        <f t="shared" si="1"/>
        <v>4453570140</v>
      </c>
      <c r="F36" s="39">
        <f t="shared" si="1"/>
        <v>4453570140</v>
      </c>
      <c r="G36" s="39">
        <f t="shared" si="1"/>
        <v>155341649</v>
      </c>
      <c r="H36" s="39">
        <f t="shared" si="1"/>
        <v>544671338</v>
      </c>
      <c r="I36" s="39">
        <f t="shared" si="1"/>
        <v>226290010</v>
      </c>
      <c r="J36" s="39">
        <f t="shared" si="1"/>
        <v>926302997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926302997</v>
      </c>
      <c r="X36" s="39">
        <f t="shared" si="1"/>
        <v>1118046420</v>
      </c>
      <c r="Y36" s="39">
        <f t="shared" si="1"/>
        <v>-191743423</v>
      </c>
      <c r="Z36" s="40">
        <f>+IF(X36&lt;&gt;0,+(Y36/X36)*100,0)</f>
        <v>-17.149862435944296</v>
      </c>
      <c r="AA36" s="37">
        <f>SUM(AA25:AA35)</f>
        <v>4453570140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-249645756</v>
      </c>
      <c r="D38" s="50">
        <f>+D22-D36</f>
        <v>0</v>
      </c>
      <c r="E38" s="51">
        <f t="shared" si="2"/>
        <v>19436232</v>
      </c>
      <c r="F38" s="52">
        <f t="shared" si="2"/>
        <v>19436232</v>
      </c>
      <c r="G38" s="52">
        <f t="shared" si="2"/>
        <v>172517419</v>
      </c>
      <c r="H38" s="52">
        <f t="shared" si="2"/>
        <v>-43910805</v>
      </c>
      <c r="I38" s="52">
        <f t="shared" si="2"/>
        <v>101443743</v>
      </c>
      <c r="J38" s="52">
        <f t="shared" si="2"/>
        <v>230050357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230050357</v>
      </c>
      <c r="X38" s="52">
        <f>IF(F22=F36,0,X22-X36)</f>
        <v>11406912</v>
      </c>
      <c r="Y38" s="52">
        <f t="shared" si="2"/>
        <v>218643445</v>
      </c>
      <c r="Z38" s="53">
        <f>+IF(X38&lt;&gt;0,+(Y38/X38)*100,0)</f>
        <v>1916.762792594525</v>
      </c>
      <c r="AA38" s="50">
        <f>+AA22-AA36</f>
        <v>19436232</v>
      </c>
    </row>
    <row r="39" spans="1:27" ht="12.75">
      <c r="A39" s="27" t="s">
        <v>64</v>
      </c>
      <c r="B39" s="33"/>
      <c r="C39" s="6">
        <v>303484251</v>
      </c>
      <c r="D39" s="6">
        <v>0</v>
      </c>
      <c r="E39" s="7">
        <v>447973331</v>
      </c>
      <c r="F39" s="8">
        <v>447973331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118101999</v>
      </c>
      <c r="Y39" s="8">
        <v>-118101999</v>
      </c>
      <c r="Z39" s="2">
        <v>-100</v>
      </c>
      <c r="AA39" s="6">
        <v>447973331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53838495</v>
      </c>
      <c r="D42" s="59">
        <f>SUM(D38:D41)</f>
        <v>0</v>
      </c>
      <c r="E42" s="60">
        <f t="shared" si="3"/>
        <v>467409563</v>
      </c>
      <c r="F42" s="61">
        <f t="shared" si="3"/>
        <v>467409563</v>
      </c>
      <c r="G42" s="61">
        <f t="shared" si="3"/>
        <v>172517419</v>
      </c>
      <c r="H42" s="61">
        <f t="shared" si="3"/>
        <v>-43910805</v>
      </c>
      <c r="I42" s="61">
        <f t="shared" si="3"/>
        <v>101443743</v>
      </c>
      <c r="J42" s="61">
        <f t="shared" si="3"/>
        <v>230050357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230050357</v>
      </c>
      <c r="X42" s="61">
        <f t="shared" si="3"/>
        <v>129508911</v>
      </c>
      <c r="Y42" s="61">
        <f t="shared" si="3"/>
        <v>100541446</v>
      </c>
      <c r="Z42" s="62">
        <f>+IF(X42&lt;&gt;0,+(Y42/X42)*100,0)</f>
        <v>77.63284026069836</v>
      </c>
      <c r="AA42" s="59">
        <f>SUM(AA38:AA41)</f>
        <v>467409563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53838495</v>
      </c>
      <c r="D44" s="67">
        <f>+D42-D43</f>
        <v>0</v>
      </c>
      <c r="E44" s="68">
        <f t="shared" si="4"/>
        <v>467409563</v>
      </c>
      <c r="F44" s="69">
        <f t="shared" si="4"/>
        <v>467409563</v>
      </c>
      <c r="G44" s="69">
        <f t="shared" si="4"/>
        <v>172517419</v>
      </c>
      <c r="H44" s="69">
        <f t="shared" si="4"/>
        <v>-43910805</v>
      </c>
      <c r="I44" s="69">
        <f t="shared" si="4"/>
        <v>101443743</v>
      </c>
      <c r="J44" s="69">
        <f t="shared" si="4"/>
        <v>230050357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230050357</v>
      </c>
      <c r="X44" s="69">
        <f t="shared" si="4"/>
        <v>129508911</v>
      </c>
      <c r="Y44" s="69">
        <f t="shared" si="4"/>
        <v>100541446</v>
      </c>
      <c r="Z44" s="70">
        <f>+IF(X44&lt;&gt;0,+(Y44/X44)*100,0)</f>
        <v>77.63284026069836</v>
      </c>
      <c r="AA44" s="67">
        <f>+AA42-AA43</f>
        <v>467409563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53838495</v>
      </c>
      <c r="D46" s="59">
        <f>SUM(D44:D45)</f>
        <v>0</v>
      </c>
      <c r="E46" s="60">
        <f t="shared" si="5"/>
        <v>467409563</v>
      </c>
      <c r="F46" s="61">
        <f t="shared" si="5"/>
        <v>467409563</v>
      </c>
      <c r="G46" s="61">
        <f t="shared" si="5"/>
        <v>172517419</v>
      </c>
      <c r="H46" s="61">
        <f t="shared" si="5"/>
        <v>-43910805</v>
      </c>
      <c r="I46" s="61">
        <f t="shared" si="5"/>
        <v>101443743</v>
      </c>
      <c r="J46" s="61">
        <f t="shared" si="5"/>
        <v>230050357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230050357</v>
      </c>
      <c r="X46" s="61">
        <f t="shared" si="5"/>
        <v>129508911</v>
      </c>
      <c r="Y46" s="61">
        <f t="shared" si="5"/>
        <v>100541446</v>
      </c>
      <c r="Z46" s="62">
        <f>+IF(X46&lt;&gt;0,+(Y46/X46)*100,0)</f>
        <v>77.63284026069836</v>
      </c>
      <c r="AA46" s="59">
        <f>SUM(AA44:AA45)</f>
        <v>467409563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53838495</v>
      </c>
      <c r="D48" s="75">
        <f>SUM(D46:D47)</f>
        <v>0</v>
      </c>
      <c r="E48" s="76">
        <f t="shared" si="6"/>
        <v>467409563</v>
      </c>
      <c r="F48" s="77">
        <f t="shared" si="6"/>
        <v>467409563</v>
      </c>
      <c r="G48" s="77">
        <f t="shared" si="6"/>
        <v>172517419</v>
      </c>
      <c r="H48" s="78">
        <f t="shared" si="6"/>
        <v>-43910805</v>
      </c>
      <c r="I48" s="78">
        <f t="shared" si="6"/>
        <v>101443743</v>
      </c>
      <c r="J48" s="78">
        <f t="shared" si="6"/>
        <v>230050357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230050357</v>
      </c>
      <c r="X48" s="78">
        <f t="shared" si="6"/>
        <v>129508911</v>
      </c>
      <c r="Y48" s="78">
        <f t="shared" si="6"/>
        <v>100541446</v>
      </c>
      <c r="Z48" s="79">
        <f>+IF(X48&lt;&gt;0,+(Y48/X48)*100,0)</f>
        <v>77.63284026069836</v>
      </c>
      <c r="AA48" s="80">
        <f>SUM(AA46:AA47)</f>
        <v>467409563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11826508</v>
      </c>
      <c r="D5" s="6">
        <v>0</v>
      </c>
      <c r="E5" s="7">
        <v>12662927</v>
      </c>
      <c r="F5" s="8">
        <v>12662927</v>
      </c>
      <c r="G5" s="8">
        <v>1050572</v>
      </c>
      <c r="H5" s="8">
        <v>1043159</v>
      </c>
      <c r="I5" s="8">
        <v>1166126</v>
      </c>
      <c r="J5" s="8">
        <v>3259857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3259857</v>
      </c>
      <c r="X5" s="8">
        <v>3113487</v>
      </c>
      <c r="Y5" s="8">
        <v>146370</v>
      </c>
      <c r="Z5" s="2">
        <v>4.7</v>
      </c>
      <c r="AA5" s="6">
        <v>12662927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500000</v>
      </c>
      <c r="F10" s="30">
        <v>500000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125001</v>
      </c>
      <c r="Y10" s="30">
        <v>-125001</v>
      </c>
      <c r="Z10" s="31">
        <v>-100</v>
      </c>
      <c r="AA10" s="32">
        <v>500000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47705</v>
      </c>
      <c r="H11" s="8">
        <v>35008</v>
      </c>
      <c r="I11" s="8">
        <v>35091</v>
      </c>
      <c r="J11" s="8">
        <v>117804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117804</v>
      </c>
      <c r="X11" s="8"/>
      <c r="Y11" s="8">
        <v>117804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1875411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2.75">
      <c r="A13" s="27" t="s">
        <v>40</v>
      </c>
      <c r="B13" s="33"/>
      <c r="C13" s="6">
        <v>2241728</v>
      </c>
      <c r="D13" s="6">
        <v>0</v>
      </c>
      <c r="E13" s="7">
        <v>1650000</v>
      </c>
      <c r="F13" s="8">
        <v>1650000</v>
      </c>
      <c r="G13" s="8">
        <v>0</v>
      </c>
      <c r="H13" s="8">
        <v>237185</v>
      </c>
      <c r="I13" s="8">
        <v>277799</v>
      </c>
      <c r="J13" s="8">
        <v>514984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514984</v>
      </c>
      <c r="X13" s="8">
        <v>412500</v>
      </c>
      <c r="Y13" s="8">
        <v>102484</v>
      </c>
      <c r="Z13" s="2">
        <v>24.84</v>
      </c>
      <c r="AA13" s="6">
        <v>1650000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1176039</v>
      </c>
      <c r="F14" s="8">
        <v>1176039</v>
      </c>
      <c r="G14" s="8">
        <v>111042</v>
      </c>
      <c r="H14" s="8">
        <v>92096</v>
      </c>
      <c r="I14" s="8">
        <v>117061</v>
      </c>
      <c r="J14" s="8">
        <v>320199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320199</v>
      </c>
      <c r="X14" s="8">
        <v>294009</v>
      </c>
      <c r="Y14" s="8">
        <v>26190</v>
      </c>
      <c r="Z14" s="2">
        <v>8.91</v>
      </c>
      <c r="AA14" s="6">
        <v>1176039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92650</v>
      </c>
      <c r="D16" s="6">
        <v>0</v>
      </c>
      <c r="E16" s="7">
        <v>70051</v>
      </c>
      <c r="F16" s="8">
        <v>70051</v>
      </c>
      <c r="G16" s="8">
        <v>183</v>
      </c>
      <c r="H16" s="8">
        <v>222</v>
      </c>
      <c r="I16" s="8">
        <v>130</v>
      </c>
      <c r="J16" s="8">
        <v>535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535</v>
      </c>
      <c r="X16" s="8">
        <v>17514</v>
      </c>
      <c r="Y16" s="8">
        <v>-16979</v>
      </c>
      <c r="Z16" s="2">
        <v>-96.95</v>
      </c>
      <c r="AA16" s="6">
        <v>70051</v>
      </c>
    </row>
    <row r="17" spans="1:27" ht="12.75">
      <c r="A17" s="27" t="s">
        <v>44</v>
      </c>
      <c r="B17" s="33"/>
      <c r="C17" s="6">
        <v>3860691</v>
      </c>
      <c r="D17" s="6">
        <v>0</v>
      </c>
      <c r="E17" s="7">
        <v>3922956</v>
      </c>
      <c r="F17" s="8">
        <v>3922956</v>
      </c>
      <c r="G17" s="8">
        <v>387259</v>
      </c>
      <c r="H17" s="8">
        <v>327533</v>
      </c>
      <c r="I17" s="8">
        <v>250421</v>
      </c>
      <c r="J17" s="8">
        <v>965213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965213</v>
      </c>
      <c r="X17" s="8">
        <v>980739</v>
      </c>
      <c r="Y17" s="8">
        <v>-15526</v>
      </c>
      <c r="Z17" s="2">
        <v>-1.58</v>
      </c>
      <c r="AA17" s="6">
        <v>3922956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58120569</v>
      </c>
      <c r="D19" s="6">
        <v>0</v>
      </c>
      <c r="E19" s="7">
        <v>64525000</v>
      </c>
      <c r="F19" s="8">
        <v>64525000</v>
      </c>
      <c r="G19" s="8">
        <v>21060760</v>
      </c>
      <c r="H19" s="8">
        <v>598538</v>
      </c>
      <c r="I19" s="8">
        <v>539300</v>
      </c>
      <c r="J19" s="8">
        <v>22198598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22198598</v>
      </c>
      <c r="X19" s="8">
        <v>16131249</v>
      </c>
      <c r="Y19" s="8">
        <v>6067349</v>
      </c>
      <c r="Z19" s="2">
        <v>37.61</v>
      </c>
      <c r="AA19" s="6">
        <v>64525000</v>
      </c>
    </row>
    <row r="20" spans="1:27" ht="12.75">
      <c r="A20" s="27" t="s">
        <v>47</v>
      </c>
      <c r="B20" s="33"/>
      <c r="C20" s="6">
        <v>640911</v>
      </c>
      <c r="D20" s="6">
        <v>0</v>
      </c>
      <c r="E20" s="7">
        <v>803393</v>
      </c>
      <c r="F20" s="30">
        <v>803393</v>
      </c>
      <c r="G20" s="30">
        <v>152619</v>
      </c>
      <c r="H20" s="30">
        <v>47580</v>
      </c>
      <c r="I20" s="30">
        <v>14025</v>
      </c>
      <c r="J20" s="30">
        <v>214224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214224</v>
      </c>
      <c r="X20" s="30">
        <v>200847</v>
      </c>
      <c r="Y20" s="30">
        <v>13377</v>
      </c>
      <c r="Z20" s="31">
        <v>6.66</v>
      </c>
      <c r="AA20" s="32">
        <v>803393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78658468</v>
      </c>
      <c r="D22" s="37">
        <f>SUM(D5:D21)</f>
        <v>0</v>
      </c>
      <c r="E22" s="38">
        <f t="shared" si="0"/>
        <v>85310366</v>
      </c>
      <c r="F22" s="39">
        <f t="shared" si="0"/>
        <v>85310366</v>
      </c>
      <c r="G22" s="39">
        <f t="shared" si="0"/>
        <v>22810140</v>
      </c>
      <c r="H22" s="39">
        <f t="shared" si="0"/>
        <v>2381321</v>
      </c>
      <c r="I22" s="39">
        <f t="shared" si="0"/>
        <v>2399953</v>
      </c>
      <c r="J22" s="39">
        <f t="shared" si="0"/>
        <v>27591414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27591414</v>
      </c>
      <c r="X22" s="39">
        <f t="shared" si="0"/>
        <v>21275346</v>
      </c>
      <c r="Y22" s="39">
        <f t="shared" si="0"/>
        <v>6316068</v>
      </c>
      <c r="Z22" s="40">
        <f>+IF(X22&lt;&gt;0,+(Y22/X22)*100,0)</f>
        <v>29.687263370475854</v>
      </c>
      <c r="AA22" s="37">
        <f>SUM(AA5:AA21)</f>
        <v>85310366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21594770</v>
      </c>
      <c r="D25" s="6">
        <v>0</v>
      </c>
      <c r="E25" s="7">
        <v>27055615</v>
      </c>
      <c r="F25" s="8">
        <v>27055615</v>
      </c>
      <c r="G25" s="8">
        <v>1575514</v>
      </c>
      <c r="H25" s="8">
        <v>1878474</v>
      </c>
      <c r="I25" s="8">
        <v>1569799</v>
      </c>
      <c r="J25" s="8">
        <v>5023787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5023787</v>
      </c>
      <c r="X25" s="8">
        <v>6978687</v>
      </c>
      <c r="Y25" s="8">
        <v>-1954900</v>
      </c>
      <c r="Z25" s="2">
        <v>-28.01</v>
      </c>
      <c r="AA25" s="6">
        <v>27055615</v>
      </c>
    </row>
    <row r="26" spans="1:27" ht="12.75">
      <c r="A26" s="29" t="s">
        <v>52</v>
      </c>
      <c r="B26" s="28"/>
      <c r="C26" s="6">
        <v>4619711</v>
      </c>
      <c r="D26" s="6">
        <v>0</v>
      </c>
      <c r="E26" s="7">
        <v>5088000</v>
      </c>
      <c r="F26" s="8">
        <v>5088000</v>
      </c>
      <c r="G26" s="8">
        <v>390176</v>
      </c>
      <c r="H26" s="8">
        <v>401199</v>
      </c>
      <c r="I26" s="8">
        <v>390176</v>
      </c>
      <c r="J26" s="8">
        <v>1181551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1181551</v>
      </c>
      <c r="X26" s="8">
        <v>1272000</v>
      </c>
      <c r="Y26" s="8">
        <v>-90449</v>
      </c>
      <c r="Z26" s="2">
        <v>-7.11</v>
      </c>
      <c r="AA26" s="6">
        <v>5088000</v>
      </c>
    </row>
    <row r="27" spans="1:27" ht="12.75">
      <c r="A27" s="29" t="s">
        <v>53</v>
      </c>
      <c r="B27" s="28"/>
      <c r="C27" s="6">
        <v>1726574</v>
      </c>
      <c r="D27" s="6">
        <v>0</v>
      </c>
      <c r="E27" s="7">
        <v>700000</v>
      </c>
      <c r="F27" s="8">
        <v>700000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174999</v>
      </c>
      <c r="Y27" s="8">
        <v>-174999</v>
      </c>
      <c r="Z27" s="2">
        <v>-100</v>
      </c>
      <c r="AA27" s="6">
        <v>700000</v>
      </c>
    </row>
    <row r="28" spans="1:27" ht="12.75">
      <c r="A28" s="29" t="s">
        <v>54</v>
      </c>
      <c r="B28" s="28"/>
      <c r="C28" s="6">
        <v>7192265</v>
      </c>
      <c r="D28" s="6">
        <v>0</v>
      </c>
      <c r="E28" s="7">
        <v>4800000</v>
      </c>
      <c r="F28" s="8">
        <v>4800000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1200000</v>
      </c>
      <c r="Y28" s="8">
        <v>-1200000</v>
      </c>
      <c r="Z28" s="2">
        <v>-100</v>
      </c>
      <c r="AA28" s="6">
        <v>4800000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184286</v>
      </c>
      <c r="F29" s="8">
        <v>184286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46071</v>
      </c>
      <c r="Y29" s="8">
        <v>-46071</v>
      </c>
      <c r="Z29" s="2">
        <v>-100</v>
      </c>
      <c r="AA29" s="6">
        <v>184286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2.75">
      <c r="A33" s="29" t="s">
        <v>59</v>
      </c>
      <c r="B33" s="28"/>
      <c r="C33" s="6">
        <v>5458838</v>
      </c>
      <c r="D33" s="6">
        <v>0</v>
      </c>
      <c r="E33" s="7">
        <v>0</v>
      </c>
      <c r="F33" s="8">
        <v>0</v>
      </c>
      <c r="G33" s="8">
        <v>151759</v>
      </c>
      <c r="H33" s="8">
        <v>1237129</v>
      </c>
      <c r="I33" s="8">
        <v>2306638</v>
      </c>
      <c r="J33" s="8">
        <v>3695526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3695526</v>
      </c>
      <c r="X33" s="8"/>
      <c r="Y33" s="8">
        <v>3695526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19668925</v>
      </c>
      <c r="D34" s="6">
        <v>0</v>
      </c>
      <c r="E34" s="7">
        <v>43675683</v>
      </c>
      <c r="F34" s="8">
        <v>43675683</v>
      </c>
      <c r="G34" s="8">
        <v>1471958</v>
      </c>
      <c r="H34" s="8">
        <v>1210793</v>
      </c>
      <c r="I34" s="8">
        <v>3236897</v>
      </c>
      <c r="J34" s="8">
        <v>5919648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5919648</v>
      </c>
      <c r="X34" s="8">
        <v>10811604</v>
      </c>
      <c r="Y34" s="8">
        <v>-4891956</v>
      </c>
      <c r="Z34" s="2">
        <v>-45.25</v>
      </c>
      <c r="AA34" s="6">
        <v>43675683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60261083</v>
      </c>
      <c r="D36" s="37">
        <f>SUM(D25:D35)</f>
        <v>0</v>
      </c>
      <c r="E36" s="38">
        <f t="shared" si="1"/>
        <v>81503584</v>
      </c>
      <c r="F36" s="39">
        <f t="shared" si="1"/>
        <v>81503584</v>
      </c>
      <c r="G36" s="39">
        <f t="shared" si="1"/>
        <v>3589407</v>
      </c>
      <c r="H36" s="39">
        <f t="shared" si="1"/>
        <v>4727595</v>
      </c>
      <c r="I36" s="39">
        <f t="shared" si="1"/>
        <v>7503510</v>
      </c>
      <c r="J36" s="39">
        <f t="shared" si="1"/>
        <v>15820512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15820512</v>
      </c>
      <c r="X36" s="39">
        <f t="shared" si="1"/>
        <v>20483361</v>
      </c>
      <c r="Y36" s="39">
        <f t="shared" si="1"/>
        <v>-4662849</v>
      </c>
      <c r="Z36" s="40">
        <f>+IF(X36&lt;&gt;0,+(Y36/X36)*100,0)</f>
        <v>-22.764081539157562</v>
      </c>
      <c r="AA36" s="37">
        <f>SUM(AA25:AA35)</f>
        <v>81503584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18397385</v>
      </c>
      <c r="D38" s="50">
        <f>+D22-D36</f>
        <v>0</v>
      </c>
      <c r="E38" s="51">
        <f t="shared" si="2"/>
        <v>3806782</v>
      </c>
      <c r="F38" s="52">
        <f t="shared" si="2"/>
        <v>3806782</v>
      </c>
      <c r="G38" s="52">
        <f t="shared" si="2"/>
        <v>19220733</v>
      </c>
      <c r="H38" s="52">
        <f t="shared" si="2"/>
        <v>-2346274</v>
      </c>
      <c r="I38" s="52">
        <f t="shared" si="2"/>
        <v>-5103557</v>
      </c>
      <c r="J38" s="52">
        <f t="shared" si="2"/>
        <v>11770902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11770902</v>
      </c>
      <c r="X38" s="52">
        <f>IF(F22=F36,0,X22-X36)</f>
        <v>791985</v>
      </c>
      <c r="Y38" s="52">
        <f t="shared" si="2"/>
        <v>10978917</v>
      </c>
      <c r="Z38" s="53">
        <f>+IF(X38&lt;&gt;0,+(Y38/X38)*100,0)</f>
        <v>1386.2531487338777</v>
      </c>
      <c r="AA38" s="50">
        <f>+AA22-AA36</f>
        <v>3806782</v>
      </c>
    </row>
    <row r="39" spans="1:27" ht="12.75">
      <c r="A39" s="27" t="s">
        <v>64</v>
      </c>
      <c r="B39" s="33"/>
      <c r="C39" s="6">
        <v>16851000</v>
      </c>
      <c r="D39" s="6">
        <v>0</v>
      </c>
      <c r="E39" s="7">
        <v>15626000</v>
      </c>
      <c r="F39" s="8">
        <v>15626000</v>
      </c>
      <c r="G39" s="8">
        <v>0</v>
      </c>
      <c r="H39" s="8">
        <v>648829</v>
      </c>
      <c r="I39" s="8">
        <v>2438293</v>
      </c>
      <c r="J39" s="8">
        <v>3087122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3087122</v>
      </c>
      <c r="X39" s="8">
        <v>3906501</v>
      </c>
      <c r="Y39" s="8">
        <v>-819379</v>
      </c>
      <c r="Z39" s="2">
        <v>-20.97</v>
      </c>
      <c r="AA39" s="6">
        <v>15626000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35248385</v>
      </c>
      <c r="D42" s="59">
        <f>SUM(D38:D41)</f>
        <v>0</v>
      </c>
      <c r="E42" s="60">
        <f t="shared" si="3"/>
        <v>19432782</v>
      </c>
      <c r="F42" s="61">
        <f t="shared" si="3"/>
        <v>19432782</v>
      </c>
      <c r="G42" s="61">
        <f t="shared" si="3"/>
        <v>19220733</v>
      </c>
      <c r="H42" s="61">
        <f t="shared" si="3"/>
        <v>-1697445</v>
      </c>
      <c r="I42" s="61">
        <f t="shared" si="3"/>
        <v>-2665264</v>
      </c>
      <c r="J42" s="61">
        <f t="shared" si="3"/>
        <v>14858024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14858024</v>
      </c>
      <c r="X42" s="61">
        <f t="shared" si="3"/>
        <v>4698486</v>
      </c>
      <c r="Y42" s="61">
        <f t="shared" si="3"/>
        <v>10159538</v>
      </c>
      <c r="Z42" s="62">
        <f>+IF(X42&lt;&gt;0,+(Y42/X42)*100,0)</f>
        <v>216.2300366543606</v>
      </c>
      <c r="AA42" s="59">
        <f>SUM(AA38:AA41)</f>
        <v>19432782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35248385</v>
      </c>
      <c r="D44" s="67">
        <f>+D42-D43</f>
        <v>0</v>
      </c>
      <c r="E44" s="68">
        <f t="shared" si="4"/>
        <v>19432782</v>
      </c>
      <c r="F44" s="69">
        <f t="shared" si="4"/>
        <v>19432782</v>
      </c>
      <c r="G44" s="69">
        <f t="shared" si="4"/>
        <v>19220733</v>
      </c>
      <c r="H44" s="69">
        <f t="shared" si="4"/>
        <v>-1697445</v>
      </c>
      <c r="I44" s="69">
        <f t="shared" si="4"/>
        <v>-2665264</v>
      </c>
      <c r="J44" s="69">
        <f t="shared" si="4"/>
        <v>14858024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14858024</v>
      </c>
      <c r="X44" s="69">
        <f t="shared" si="4"/>
        <v>4698486</v>
      </c>
      <c r="Y44" s="69">
        <f t="shared" si="4"/>
        <v>10159538</v>
      </c>
      <c r="Z44" s="70">
        <f>+IF(X44&lt;&gt;0,+(Y44/X44)*100,0)</f>
        <v>216.2300366543606</v>
      </c>
      <c r="AA44" s="67">
        <f>+AA42-AA43</f>
        <v>19432782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35248385</v>
      </c>
      <c r="D46" s="59">
        <f>SUM(D44:D45)</f>
        <v>0</v>
      </c>
      <c r="E46" s="60">
        <f t="shared" si="5"/>
        <v>19432782</v>
      </c>
      <c r="F46" s="61">
        <f t="shared" si="5"/>
        <v>19432782</v>
      </c>
      <c r="G46" s="61">
        <f t="shared" si="5"/>
        <v>19220733</v>
      </c>
      <c r="H46" s="61">
        <f t="shared" si="5"/>
        <v>-1697445</v>
      </c>
      <c r="I46" s="61">
        <f t="shared" si="5"/>
        <v>-2665264</v>
      </c>
      <c r="J46" s="61">
        <f t="shared" si="5"/>
        <v>14858024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14858024</v>
      </c>
      <c r="X46" s="61">
        <f t="shared" si="5"/>
        <v>4698486</v>
      </c>
      <c r="Y46" s="61">
        <f t="shared" si="5"/>
        <v>10159538</v>
      </c>
      <c r="Z46" s="62">
        <f>+IF(X46&lt;&gt;0,+(Y46/X46)*100,0)</f>
        <v>216.2300366543606</v>
      </c>
      <c r="AA46" s="59">
        <f>SUM(AA44:AA45)</f>
        <v>19432782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35248385</v>
      </c>
      <c r="D48" s="75">
        <f>SUM(D46:D47)</f>
        <v>0</v>
      </c>
      <c r="E48" s="76">
        <f t="shared" si="6"/>
        <v>19432782</v>
      </c>
      <c r="F48" s="77">
        <f t="shared" si="6"/>
        <v>19432782</v>
      </c>
      <c r="G48" s="77">
        <f t="shared" si="6"/>
        <v>19220733</v>
      </c>
      <c r="H48" s="78">
        <f t="shared" si="6"/>
        <v>-1697445</v>
      </c>
      <c r="I48" s="78">
        <f t="shared" si="6"/>
        <v>-2665264</v>
      </c>
      <c r="J48" s="78">
        <f t="shared" si="6"/>
        <v>14858024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14858024</v>
      </c>
      <c r="X48" s="78">
        <f t="shared" si="6"/>
        <v>4698486</v>
      </c>
      <c r="Y48" s="78">
        <f t="shared" si="6"/>
        <v>10159538</v>
      </c>
      <c r="Z48" s="79">
        <f>+IF(X48&lt;&gt;0,+(Y48/X48)*100,0)</f>
        <v>216.2300366543606</v>
      </c>
      <c r="AA48" s="80">
        <f>SUM(AA46:AA47)</f>
        <v>19432782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9486845</v>
      </c>
      <c r="D5" s="6">
        <v>0</v>
      </c>
      <c r="E5" s="7">
        <v>11500000</v>
      </c>
      <c r="F5" s="8">
        <v>11500000</v>
      </c>
      <c r="G5" s="8">
        <v>-11524</v>
      </c>
      <c r="H5" s="8">
        <v>10086477</v>
      </c>
      <c r="I5" s="8">
        <v>513742</v>
      </c>
      <c r="J5" s="8">
        <v>10588695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10588695</v>
      </c>
      <c r="X5" s="8">
        <v>4255000</v>
      </c>
      <c r="Y5" s="8">
        <v>6333695</v>
      </c>
      <c r="Z5" s="2">
        <v>148.85</v>
      </c>
      <c r="AA5" s="6">
        <v>11500000</v>
      </c>
    </row>
    <row r="6" spans="1:27" ht="12.75">
      <c r="A6" s="27" t="s">
        <v>33</v>
      </c>
      <c r="B6" s="28"/>
      <c r="C6" s="6">
        <v>824167</v>
      </c>
      <c r="D6" s="6">
        <v>0</v>
      </c>
      <c r="E6" s="7">
        <v>750000</v>
      </c>
      <c r="F6" s="8">
        <v>750000</v>
      </c>
      <c r="G6" s="8">
        <v>52302</v>
      </c>
      <c r="H6" s="8">
        <v>85804</v>
      </c>
      <c r="I6" s="8">
        <v>83468</v>
      </c>
      <c r="J6" s="8">
        <v>221574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221574</v>
      </c>
      <c r="X6" s="8">
        <v>114000</v>
      </c>
      <c r="Y6" s="8">
        <v>107574</v>
      </c>
      <c r="Z6" s="2">
        <v>94.36</v>
      </c>
      <c r="AA6" s="6">
        <v>750000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405186</v>
      </c>
      <c r="D10" s="6">
        <v>0</v>
      </c>
      <c r="E10" s="7">
        <v>450000</v>
      </c>
      <c r="F10" s="30">
        <v>450000</v>
      </c>
      <c r="G10" s="30">
        <v>40072</v>
      </c>
      <c r="H10" s="30">
        <v>43132</v>
      </c>
      <c r="I10" s="30">
        <v>42331</v>
      </c>
      <c r="J10" s="30">
        <v>125535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125535</v>
      </c>
      <c r="X10" s="30">
        <v>112500</v>
      </c>
      <c r="Y10" s="30">
        <v>13035</v>
      </c>
      <c r="Z10" s="31">
        <v>11.59</v>
      </c>
      <c r="AA10" s="32">
        <v>450000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5176990</v>
      </c>
      <c r="D12" s="6">
        <v>0</v>
      </c>
      <c r="E12" s="7">
        <v>734260</v>
      </c>
      <c r="F12" s="8">
        <v>734260</v>
      </c>
      <c r="G12" s="8">
        <v>59049</v>
      </c>
      <c r="H12" s="8">
        <v>55687</v>
      </c>
      <c r="I12" s="8">
        <v>749194</v>
      </c>
      <c r="J12" s="8">
        <v>863930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863930</v>
      </c>
      <c r="X12" s="8">
        <v>177249</v>
      </c>
      <c r="Y12" s="8">
        <v>686681</v>
      </c>
      <c r="Z12" s="2">
        <v>387.41</v>
      </c>
      <c r="AA12" s="6">
        <v>734260</v>
      </c>
    </row>
    <row r="13" spans="1:27" ht="12.75">
      <c r="A13" s="27" t="s">
        <v>40</v>
      </c>
      <c r="B13" s="33"/>
      <c r="C13" s="6">
        <v>2120545</v>
      </c>
      <c r="D13" s="6">
        <v>0</v>
      </c>
      <c r="E13" s="7">
        <v>4050000</v>
      </c>
      <c r="F13" s="8">
        <v>4050000</v>
      </c>
      <c r="G13" s="8">
        <v>1549434</v>
      </c>
      <c r="H13" s="8">
        <v>116946</v>
      </c>
      <c r="I13" s="8">
        <v>68229</v>
      </c>
      <c r="J13" s="8">
        <v>1734609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1734609</v>
      </c>
      <c r="X13" s="8">
        <v>637500</v>
      </c>
      <c r="Y13" s="8">
        <v>1097109</v>
      </c>
      <c r="Z13" s="2">
        <v>172.1</v>
      </c>
      <c r="AA13" s="6">
        <v>4050000</v>
      </c>
    </row>
    <row r="14" spans="1:27" ht="12.75">
      <c r="A14" s="27" t="s">
        <v>41</v>
      </c>
      <c r="B14" s="33"/>
      <c r="C14" s="6">
        <v>132977</v>
      </c>
      <c r="D14" s="6">
        <v>0</v>
      </c>
      <c r="E14" s="7">
        <v>75000</v>
      </c>
      <c r="F14" s="8">
        <v>75000</v>
      </c>
      <c r="G14" s="8">
        <v>7039</v>
      </c>
      <c r="H14" s="8">
        <v>7802</v>
      </c>
      <c r="I14" s="8">
        <v>7848</v>
      </c>
      <c r="J14" s="8">
        <v>22689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22689</v>
      </c>
      <c r="X14" s="8">
        <v>18750</v>
      </c>
      <c r="Y14" s="8">
        <v>3939</v>
      </c>
      <c r="Z14" s="2">
        <v>21.01</v>
      </c>
      <c r="AA14" s="6">
        <v>75000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138000</v>
      </c>
      <c r="D16" s="6">
        <v>0</v>
      </c>
      <c r="E16" s="7">
        <v>102000</v>
      </c>
      <c r="F16" s="8">
        <v>102000</v>
      </c>
      <c r="G16" s="8">
        <v>6416</v>
      </c>
      <c r="H16" s="8">
        <v>5417</v>
      </c>
      <c r="I16" s="8">
        <v>59</v>
      </c>
      <c r="J16" s="8">
        <v>11892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11892</v>
      </c>
      <c r="X16" s="8">
        <v>25500</v>
      </c>
      <c r="Y16" s="8">
        <v>-13608</v>
      </c>
      <c r="Z16" s="2">
        <v>-53.36</v>
      </c>
      <c r="AA16" s="6">
        <v>102000</v>
      </c>
    </row>
    <row r="17" spans="1:27" ht="12.75">
      <c r="A17" s="27" t="s">
        <v>44</v>
      </c>
      <c r="B17" s="33"/>
      <c r="C17" s="6">
        <v>377056</v>
      </c>
      <c r="D17" s="6">
        <v>0</v>
      </c>
      <c r="E17" s="7">
        <v>830500</v>
      </c>
      <c r="F17" s="8">
        <v>830500</v>
      </c>
      <c r="G17" s="8">
        <v>15001</v>
      </c>
      <c r="H17" s="8">
        <v>11857</v>
      </c>
      <c r="I17" s="8">
        <v>21616</v>
      </c>
      <c r="J17" s="8">
        <v>48474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48474</v>
      </c>
      <c r="X17" s="8">
        <v>207750</v>
      </c>
      <c r="Y17" s="8">
        <v>-159276</v>
      </c>
      <c r="Z17" s="2">
        <v>-76.67</v>
      </c>
      <c r="AA17" s="6">
        <v>830500</v>
      </c>
    </row>
    <row r="18" spans="1:27" ht="12.75">
      <c r="A18" s="29" t="s">
        <v>45</v>
      </c>
      <c r="B18" s="28"/>
      <c r="C18" s="6">
        <v>515261</v>
      </c>
      <c r="D18" s="6">
        <v>0</v>
      </c>
      <c r="E18" s="7">
        <v>515570</v>
      </c>
      <c r="F18" s="8">
        <v>515570</v>
      </c>
      <c r="G18" s="8">
        <v>41903</v>
      </c>
      <c r="H18" s="8">
        <v>42567</v>
      </c>
      <c r="I18" s="8">
        <v>42669</v>
      </c>
      <c r="J18" s="8">
        <v>127139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127139</v>
      </c>
      <c r="X18" s="8">
        <v>129000</v>
      </c>
      <c r="Y18" s="8">
        <v>-1861</v>
      </c>
      <c r="Z18" s="2">
        <v>-1.44</v>
      </c>
      <c r="AA18" s="6">
        <v>515570</v>
      </c>
    </row>
    <row r="19" spans="1:27" ht="12.75">
      <c r="A19" s="27" t="s">
        <v>46</v>
      </c>
      <c r="B19" s="33"/>
      <c r="C19" s="6">
        <v>35703887</v>
      </c>
      <c r="D19" s="6">
        <v>0</v>
      </c>
      <c r="E19" s="7">
        <v>70224345</v>
      </c>
      <c r="F19" s="8">
        <v>70224345</v>
      </c>
      <c r="G19" s="8">
        <v>23243304</v>
      </c>
      <c r="H19" s="8">
        <v>9410506</v>
      </c>
      <c r="I19" s="8">
        <v>450852</v>
      </c>
      <c r="J19" s="8">
        <v>33104662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33104662</v>
      </c>
      <c r="X19" s="8">
        <v>23400000</v>
      </c>
      <c r="Y19" s="8">
        <v>9704662</v>
      </c>
      <c r="Z19" s="2">
        <v>41.47</v>
      </c>
      <c r="AA19" s="6">
        <v>70224345</v>
      </c>
    </row>
    <row r="20" spans="1:27" ht="12.75">
      <c r="A20" s="27" t="s">
        <v>47</v>
      </c>
      <c r="B20" s="33"/>
      <c r="C20" s="6">
        <v>437105</v>
      </c>
      <c r="D20" s="6">
        <v>0</v>
      </c>
      <c r="E20" s="7">
        <v>374000</v>
      </c>
      <c r="F20" s="30">
        <v>374000</v>
      </c>
      <c r="G20" s="30">
        <v>42024</v>
      </c>
      <c r="H20" s="30">
        <v>78009</v>
      </c>
      <c r="I20" s="30">
        <v>30502</v>
      </c>
      <c r="J20" s="30">
        <v>150535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150535</v>
      </c>
      <c r="X20" s="30">
        <v>93504</v>
      </c>
      <c r="Y20" s="30">
        <v>57031</v>
      </c>
      <c r="Z20" s="31">
        <v>60.99</v>
      </c>
      <c r="AA20" s="32">
        <v>374000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55318019</v>
      </c>
      <c r="D22" s="37">
        <f>SUM(D5:D21)</f>
        <v>0</v>
      </c>
      <c r="E22" s="38">
        <f t="shared" si="0"/>
        <v>89605675</v>
      </c>
      <c r="F22" s="39">
        <f t="shared" si="0"/>
        <v>89605675</v>
      </c>
      <c r="G22" s="39">
        <f t="shared" si="0"/>
        <v>25045020</v>
      </c>
      <c r="H22" s="39">
        <f t="shared" si="0"/>
        <v>19944204</v>
      </c>
      <c r="I22" s="39">
        <f t="shared" si="0"/>
        <v>2010510</v>
      </c>
      <c r="J22" s="39">
        <f t="shared" si="0"/>
        <v>46999734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46999734</v>
      </c>
      <c r="X22" s="39">
        <f t="shared" si="0"/>
        <v>29170753</v>
      </c>
      <c r="Y22" s="39">
        <f t="shared" si="0"/>
        <v>17828981</v>
      </c>
      <c r="Z22" s="40">
        <f>+IF(X22&lt;&gt;0,+(Y22/X22)*100,0)</f>
        <v>61.119371858518704</v>
      </c>
      <c r="AA22" s="37">
        <f>SUM(AA5:AA21)</f>
        <v>89605675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24663640</v>
      </c>
      <c r="D25" s="6">
        <v>0</v>
      </c>
      <c r="E25" s="7">
        <v>40309508</v>
      </c>
      <c r="F25" s="8">
        <v>40309508</v>
      </c>
      <c r="G25" s="8">
        <v>2942971</v>
      </c>
      <c r="H25" s="8">
        <v>2832097</v>
      </c>
      <c r="I25" s="8">
        <v>3221301</v>
      </c>
      <c r="J25" s="8">
        <v>8996369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8996369</v>
      </c>
      <c r="X25" s="8">
        <v>9912000</v>
      </c>
      <c r="Y25" s="8">
        <v>-915631</v>
      </c>
      <c r="Z25" s="2">
        <v>-9.24</v>
      </c>
      <c r="AA25" s="6">
        <v>40309508</v>
      </c>
    </row>
    <row r="26" spans="1:27" ht="12.75">
      <c r="A26" s="29" t="s">
        <v>52</v>
      </c>
      <c r="B26" s="28"/>
      <c r="C26" s="6">
        <v>3750576</v>
      </c>
      <c r="D26" s="6">
        <v>0</v>
      </c>
      <c r="E26" s="7">
        <v>4641600</v>
      </c>
      <c r="F26" s="8">
        <v>4641600</v>
      </c>
      <c r="G26" s="8">
        <v>360359</v>
      </c>
      <c r="H26" s="8">
        <v>325843</v>
      </c>
      <c r="I26" s="8">
        <v>364186</v>
      </c>
      <c r="J26" s="8">
        <v>1050388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1050388</v>
      </c>
      <c r="X26" s="8">
        <v>1160499</v>
      </c>
      <c r="Y26" s="8">
        <v>-110111</v>
      </c>
      <c r="Z26" s="2">
        <v>-9.49</v>
      </c>
      <c r="AA26" s="6">
        <v>4641600</v>
      </c>
    </row>
    <row r="27" spans="1:27" ht="12.75">
      <c r="A27" s="29" t="s">
        <v>53</v>
      </c>
      <c r="B27" s="28"/>
      <c r="C27" s="6">
        <v>1266130</v>
      </c>
      <c r="D27" s="6">
        <v>0</v>
      </c>
      <c r="E27" s="7">
        <v>950000</v>
      </c>
      <c r="F27" s="8">
        <v>950000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950000</v>
      </c>
    </row>
    <row r="28" spans="1:27" ht="12.75">
      <c r="A28" s="29" t="s">
        <v>54</v>
      </c>
      <c r="B28" s="28"/>
      <c r="C28" s="6">
        <v>6362317</v>
      </c>
      <c r="D28" s="6">
        <v>0</v>
      </c>
      <c r="E28" s="7">
        <v>8922944</v>
      </c>
      <c r="F28" s="8">
        <v>8922944</v>
      </c>
      <c r="G28" s="8">
        <v>631846</v>
      </c>
      <c r="H28" s="8">
        <v>631851</v>
      </c>
      <c r="I28" s="8">
        <v>633205</v>
      </c>
      <c r="J28" s="8">
        <v>1896902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1896902</v>
      </c>
      <c r="X28" s="8">
        <v>2232249</v>
      </c>
      <c r="Y28" s="8">
        <v>-335347</v>
      </c>
      <c r="Z28" s="2">
        <v>-15.02</v>
      </c>
      <c r="AA28" s="6">
        <v>8922944</v>
      </c>
    </row>
    <row r="29" spans="1:27" ht="12.75">
      <c r="A29" s="29" t="s">
        <v>55</v>
      </c>
      <c r="B29" s="28"/>
      <c r="C29" s="6">
        <v>613462</v>
      </c>
      <c r="D29" s="6">
        <v>0</v>
      </c>
      <c r="E29" s="7">
        <v>440000</v>
      </c>
      <c r="F29" s="8">
        <v>440000</v>
      </c>
      <c r="G29" s="8">
        <v>7149</v>
      </c>
      <c r="H29" s="8">
        <v>14918</v>
      </c>
      <c r="I29" s="8">
        <v>12616</v>
      </c>
      <c r="J29" s="8">
        <v>34683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34683</v>
      </c>
      <c r="X29" s="8">
        <v>110001</v>
      </c>
      <c r="Y29" s="8">
        <v>-75318</v>
      </c>
      <c r="Z29" s="2">
        <v>-68.47</v>
      </c>
      <c r="AA29" s="6">
        <v>440000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5916939</v>
      </c>
      <c r="D32" s="6">
        <v>0</v>
      </c>
      <c r="E32" s="7">
        <v>8526100</v>
      </c>
      <c r="F32" s="8">
        <v>8526100</v>
      </c>
      <c r="G32" s="8">
        <v>475171</v>
      </c>
      <c r="H32" s="8">
        <v>885486</v>
      </c>
      <c r="I32" s="8">
        <v>594035</v>
      </c>
      <c r="J32" s="8">
        <v>1954692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1954692</v>
      </c>
      <c r="X32" s="8">
        <v>2043999</v>
      </c>
      <c r="Y32" s="8">
        <v>-89307</v>
      </c>
      <c r="Z32" s="2">
        <v>-4.37</v>
      </c>
      <c r="AA32" s="6">
        <v>8526100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550000</v>
      </c>
      <c r="F33" s="8">
        <v>550000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150000</v>
      </c>
      <c r="Y33" s="8">
        <v>-150000</v>
      </c>
      <c r="Z33" s="2">
        <v>-100</v>
      </c>
      <c r="AA33" s="6">
        <v>550000</v>
      </c>
    </row>
    <row r="34" spans="1:27" ht="12.75">
      <c r="A34" s="29" t="s">
        <v>60</v>
      </c>
      <c r="B34" s="28"/>
      <c r="C34" s="6">
        <v>19361019</v>
      </c>
      <c r="D34" s="6">
        <v>0</v>
      </c>
      <c r="E34" s="7">
        <v>33825123</v>
      </c>
      <c r="F34" s="8">
        <v>33825123</v>
      </c>
      <c r="G34" s="8">
        <v>6316787</v>
      </c>
      <c r="H34" s="8">
        <v>17147104</v>
      </c>
      <c r="I34" s="8">
        <v>5191201</v>
      </c>
      <c r="J34" s="8">
        <v>28655092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28655092</v>
      </c>
      <c r="X34" s="8">
        <v>7197249</v>
      </c>
      <c r="Y34" s="8">
        <v>21457843</v>
      </c>
      <c r="Z34" s="2">
        <v>298.14</v>
      </c>
      <c r="AA34" s="6">
        <v>33825123</v>
      </c>
    </row>
    <row r="35" spans="1:27" ht="12.75">
      <c r="A35" s="27" t="s">
        <v>61</v>
      </c>
      <c r="B35" s="33"/>
      <c r="C35" s="6">
        <v>363000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62297083</v>
      </c>
      <c r="D36" s="37">
        <f>SUM(D25:D35)</f>
        <v>0</v>
      </c>
      <c r="E36" s="38">
        <f t="shared" si="1"/>
        <v>98165275</v>
      </c>
      <c r="F36" s="39">
        <f t="shared" si="1"/>
        <v>98165275</v>
      </c>
      <c r="G36" s="39">
        <f t="shared" si="1"/>
        <v>10734283</v>
      </c>
      <c r="H36" s="39">
        <f t="shared" si="1"/>
        <v>21837299</v>
      </c>
      <c r="I36" s="39">
        <f t="shared" si="1"/>
        <v>10016544</v>
      </c>
      <c r="J36" s="39">
        <f t="shared" si="1"/>
        <v>42588126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42588126</v>
      </c>
      <c r="X36" s="39">
        <f t="shared" si="1"/>
        <v>22805997</v>
      </c>
      <c r="Y36" s="39">
        <f t="shared" si="1"/>
        <v>19782129</v>
      </c>
      <c r="Z36" s="40">
        <f>+IF(X36&lt;&gt;0,+(Y36/X36)*100,0)</f>
        <v>86.74090854260832</v>
      </c>
      <c r="AA36" s="37">
        <f>SUM(AA25:AA35)</f>
        <v>98165275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-6979064</v>
      </c>
      <c r="D38" s="50">
        <f>+D22-D36</f>
        <v>0</v>
      </c>
      <c r="E38" s="51">
        <f t="shared" si="2"/>
        <v>-8559600</v>
      </c>
      <c r="F38" s="52">
        <f t="shared" si="2"/>
        <v>-8559600</v>
      </c>
      <c r="G38" s="52">
        <f t="shared" si="2"/>
        <v>14310737</v>
      </c>
      <c r="H38" s="52">
        <f t="shared" si="2"/>
        <v>-1893095</v>
      </c>
      <c r="I38" s="52">
        <f t="shared" si="2"/>
        <v>-8006034</v>
      </c>
      <c r="J38" s="52">
        <f t="shared" si="2"/>
        <v>4411608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4411608</v>
      </c>
      <c r="X38" s="52">
        <f>IF(F22=F36,0,X22-X36)</f>
        <v>6364756</v>
      </c>
      <c r="Y38" s="52">
        <f t="shared" si="2"/>
        <v>-1953148</v>
      </c>
      <c r="Z38" s="53">
        <f>+IF(X38&lt;&gt;0,+(Y38/X38)*100,0)</f>
        <v>-30.686926568748273</v>
      </c>
      <c r="AA38" s="50">
        <f>+AA22-AA36</f>
        <v>-8559600</v>
      </c>
    </row>
    <row r="39" spans="1:27" ht="12.75">
      <c r="A39" s="27" t="s">
        <v>64</v>
      </c>
      <c r="B39" s="33"/>
      <c r="C39" s="6">
        <v>26486336</v>
      </c>
      <c r="D39" s="6">
        <v>0</v>
      </c>
      <c r="E39" s="7">
        <v>33180655</v>
      </c>
      <c r="F39" s="8">
        <v>33180655</v>
      </c>
      <c r="G39" s="8">
        <v>147770</v>
      </c>
      <c r="H39" s="8">
        <v>1585455</v>
      </c>
      <c r="I39" s="8">
        <v>0</v>
      </c>
      <c r="J39" s="8">
        <v>1733225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1733225</v>
      </c>
      <c r="X39" s="8">
        <v>9907800</v>
      </c>
      <c r="Y39" s="8">
        <v>-8174575</v>
      </c>
      <c r="Z39" s="2">
        <v>-82.51</v>
      </c>
      <c r="AA39" s="6">
        <v>33180655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19507272</v>
      </c>
      <c r="D42" s="59">
        <f>SUM(D38:D41)</f>
        <v>0</v>
      </c>
      <c r="E42" s="60">
        <f t="shared" si="3"/>
        <v>24621055</v>
      </c>
      <c r="F42" s="61">
        <f t="shared" si="3"/>
        <v>24621055</v>
      </c>
      <c r="G42" s="61">
        <f t="shared" si="3"/>
        <v>14458507</v>
      </c>
      <c r="H42" s="61">
        <f t="shared" si="3"/>
        <v>-307640</v>
      </c>
      <c r="I42" s="61">
        <f t="shared" si="3"/>
        <v>-8006034</v>
      </c>
      <c r="J42" s="61">
        <f t="shared" si="3"/>
        <v>6144833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6144833</v>
      </c>
      <c r="X42" s="61">
        <f t="shared" si="3"/>
        <v>16272556</v>
      </c>
      <c r="Y42" s="61">
        <f t="shared" si="3"/>
        <v>-10127723</v>
      </c>
      <c r="Z42" s="62">
        <f>+IF(X42&lt;&gt;0,+(Y42/X42)*100,0)</f>
        <v>-62.238058974877696</v>
      </c>
      <c r="AA42" s="59">
        <f>SUM(AA38:AA41)</f>
        <v>24621055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19507272</v>
      </c>
      <c r="D44" s="67">
        <f>+D42-D43</f>
        <v>0</v>
      </c>
      <c r="E44" s="68">
        <f t="shared" si="4"/>
        <v>24621055</v>
      </c>
      <c r="F44" s="69">
        <f t="shared" si="4"/>
        <v>24621055</v>
      </c>
      <c r="G44" s="69">
        <f t="shared" si="4"/>
        <v>14458507</v>
      </c>
      <c r="H44" s="69">
        <f t="shared" si="4"/>
        <v>-307640</v>
      </c>
      <c r="I44" s="69">
        <f t="shared" si="4"/>
        <v>-8006034</v>
      </c>
      <c r="J44" s="69">
        <f t="shared" si="4"/>
        <v>6144833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6144833</v>
      </c>
      <c r="X44" s="69">
        <f t="shared" si="4"/>
        <v>16272556</v>
      </c>
      <c r="Y44" s="69">
        <f t="shared" si="4"/>
        <v>-10127723</v>
      </c>
      <c r="Z44" s="70">
        <f>+IF(X44&lt;&gt;0,+(Y44/X44)*100,0)</f>
        <v>-62.238058974877696</v>
      </c>
      <c r="AA44" s="67">
        <f>+AA42-AA43</f>
        <v>24621055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19507272</v>
      </c>
      <c r="D46" s="59">
        <f>SUM(D44:D45)</f>
        <v>0</v>
      </c>
      <c r="E46" s="60">
        <f t="shared" si="5"/>
        <v>24621055</v>
      </c>
      <c r="F46" s="61">
        <f t="shared" si="5"/>
        <v>24621055</v>
      </c>
      <c r="G46" s="61">
        <f t="shared" si="5"/>
        <v>14458507</v>
      </c>
      <c r="H46" s="61">
        <f t="shared" si="5"/>
        <v>-307640</v>
      </c>
      <c r="I46" s="61">
        <f t="shared" si="5"/>
        <v>-8006034</v>
      </c>
      <c r="J46" s="61">
        <f t="shared" si="5"/>
        <v>6144833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6144833</v>
      </c>
      <c r="X46" s="61">
        <f t="shared" si="5"/>
        <v>16272556</v>
      </c>
      <c r="Y46" s="61">
        <f t="shared" si="5"/>
        <v>-10127723</v>
      </c>
      <c r="Z46" s="62">
        <f>+IF(X46&lt;&gt;0,+(Y46/X46)*100,0)</f>
        <v>-62.238058974877696</v>
      </c>
      <c r="AA46" s="59">
        <f>SUM(AA44:AA45)</f>
        <v>24621055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19507272</v>
      </c>
      <c r="D48" s="75">
        <f>SUM(D46:D47)</f>
        <v>0</v>
      </c>
      <c r="E48" s="76">
        <f t="shared" si="6"/>
        <v>24621055</v>
      </c>
      <c r="F48" s="77">
        <f t="shared" si="6"/>
        <v>24621055</v>
      </c>
      <c r="G48" s="77">
        <f t="shared" si="6"/>
        <v>14458507</v>
      </c>
      <c r="H48" s="78">
        <f t="shared" si="6"/>
        <v>-307640</v>
      </c>
      <c r="I48" s="78">
        <f t="shared" si="6"/>
        <v>-8006034</v>
      </c>
      <c r="J48" s="78">
        <f t="shared" si="6"/>
        <v>6144833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6144833</v>
      </c>
      <c r="X48" s="78">
        <f t="shared" si="6"/>
        <v>16272556</v>
      </c>
      <c r="Y48" s="78">
        <f t="shared" si="6"/>
        <v>-10127723</v>
      </c>
      <c r="Z48" s="79">
        <f>+IF(X48&lt;&gt;0,+(Y48/X48)*100,0)</f>
        <v>-62.238058974877696</v>
      </c>
      <c r="AA48" s="80">
        <f>SUM(AA46:AA47)</f>
        <v>24621055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113738824</v>
      </c>
      <c r="D8" s="6">
        <v>0</v>
      </c>
      <c r="E8" s="7">
        <v>146440928</v>
      </c>
      <c r="F8" s="8">
        <v>146440928</v>
      </c>
      <c r="G8" s="8">
        <v>8590484</v>
      </c>
      <c r="H8" s="8">
        <v>9713305</v>
      </c>
      <c r="I8" s="8">
        <v>10650697</v>
      </c>
      <c r="J8" s="8">
        <v>28954486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28954486</v>
      </c>
      <c r="X8" s="8">
        <v>38442483</v>
      </c>
      <c r="Y8" s="8">
        <v>-9487997</v>
      </c>
      <c r="Z8" s="2">
        <v>-24.68</v>
      </c>
      <c r="AA8" s="6">
        <v>146440928</v>
      </c>
    </row>
    <row r="9" spans="1:27" ht="12.75">
      <c r="A9" s="29" t="s">
        <v>36</v>
      </c>
      <c r="B9" s="28"/>
      <c r="C9" s="6">
        <v>11699176</v>
      </c>
      <c r="D9" s="6">
        <v>0</v>
      </c>
      <c r="E9" s="7">
        <v>13209543</v>
      </c>
      <c r="F9" s="8">
        <v>13209543</v>
      </c>
      <c r="G9" s="8">
        <v>774698</v>
      </c>
      <c r="H9" s="8">
        <v>931048</v>
      </c>
      <c r="I9" s="8">
        <v>983641</v>
      </c>
      <c r="J9" s="8">
        <v>2689387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2689387</v>
      </c>
      <c r="X9" s="8">
        <v>2115537</v>
      </c>
      <c r="Y9" s="8">
        <v>573850</v>
      </c>
      <c r="Z9" s="2">
        <v>27.13</v>
      </c>
      <c r="AA9" s="6">
        <v>13209543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201960</v>
      </c>
      <c r="D12" s="6">
        <v>0</v>
      </c>
      <c r="E12" s="7">
        <v>0</v>
      </c>
      <c r="F12" s="8">
        <v>0</v>
      </c>
      <c r="G12" s="8">
        <v>0</v>
      </c>
      <c r="H12" s="8">
        <v>18648</v>
      </c>
      <c r="I12" s="8">
        <v>18645</v>
      </c>
      <c r="J12" s="8">
        <v>37293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37293</v>
      </c>
      <c r="X12" s="8"/>
      <c r="Y12" s="8">
        <v>37293</v>
      </c>
      <c r="Z12" s="2">
        <v>0</v>
      </c>
      <c r="AA12" s="6">
        <v>0</v>
      </c>
    </row>
    <row r="13" spans="1:27" ht="12.75">
      <c r="A13" s="27" t="s">
        <v>40</v>
      </c>
      <c r="B13" s="33"/>
      <c r="C13" s="6">
        <v>17019400</v>
      </c>
      <c r="D13" s="6">
        <v>0</v>
      </c>
      <c r="E13" s="7">
        <v>7080000</v>
      </c>
      <c r="F13" s="8">
        <v>7080000</v>
      </c>
      <c r="G13" s="8">
        <v>1529853</v>
      </c>
      <c r="H13" s="8">
        <v>858648</v>
      </c>
      <c r="I13" s="8">
        <v>860414</v>
      </c>
      <c r="J13" s="8">
        <v>3248915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3248915</v>
      </c>
      <c r="X13" s="8">
        <v>2340000</v>
      </c>
      <c r="Y13" s="8">
        <v>908915</v>
      </c>
      <c r="Z13" s="2">
        <v>38.84</v>
      </c>
      <c r="AA13" s="6">
        <v>7080000</v>
      </c>
    </row>
    <row r="14" spans="1:27" ht="12.75">
      <c r="A14" s="27" t="s">
        <v>41</v>
      </c>
      <c r="B14" s="33"/>
      <c r="C14" s="6">
        <v>18152505</v>
      </c>
      <c r="D14" s="6">
        <v>0</v>
      </c>
      <c r="E14" s="7">
        <v>2872237</v>
      </c>
      <c r="F14" s="8">
        <v>2872237</v>
      </c>
      <c r="G14" s="8">
        <v>-16897</v>
      </c>
      <c r="H14" s="8">
        <v>-19386</v>
      </c>
      <c r="I14" s="8">
        <v>2453642</v>
      </c>
      <c r="J14" s="8">
        <v>2417359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2417359</v>
      </c>
      <c r="X14" s="8">
        <v>718059</v>
      </c>
      <c r="Y14" s="8">
        <v>1699300</v>
      </c>
      <c r="Z14" s="2">
        <v>236.65</v>
      </c>
      <c r="AA14" s="6">
        <v>2872237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441938337</v>
      </c>
      <c r="D19" s="6">
        <v>0</v>
      </c>
      <c r="E19" s="7">
        <v>434490000</v>
      </c>
      <c r="F19" s="8">
        <v>434490000</v>
      </c>
      <c r="G19" s="8">
        <v>178484000</v>
      </c>
      <c r="H19" s="8">
        <v>2400000</v>
      </c>
      <c r="I19" s="8">
        <v>158400</v>
      </c>
      <c r="J19" s="8">
        <v>181042400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181042400</v>
      </c>
      <c r="X19" s="8">
        <v>109349001</v>
      </c>
      <c r="Y19" s="8">
        <v>71693399</v>
      </c>
      <c r="Z19" s="2">
        <v>65.56</v>
      </c>
      <c r="AA19" s="6">
        <v>434490000</v>
      </c>
    </row>
    <row r="20" spans="1:27" ht="12.75">
      <c r="A20" s="27" t="s">
        <v>47</v>
      </c>
      <c r="B20" s="33"/>
      <c r="C20" s="6">
        <v>4833847</v>
      </c>
      <c r="D20" s="6">
        <v>0</v>
      </c>
      <c r="E20" s="7">
        <v>0</v>
      </c>
      <c r="F20" s="30">
        <v>0</v>
      </c>
      <c r="G20" s="30">
        <v>1538986</v>
      </c>
      <c r="H20" s="30">
        <v>1289111</v>
      </c>
      <c r="I20" s="30">
        <v>1115154</v>
      </c>
      <c r="J20" s="30">
        <v>3943251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3943251</v>
      </c>
      <c r="X20" s="30">
        <v>2561199</v>
      </c>
      <c r="Y20" s="30">
        <v>1382052</v>
      </c>
      <c r="Z20" s="31">
        <v>53.96</v>
      </c>
      <c r="AA20" s="32">
        <v>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40000000</v>
      </c>
      <c r="F21" s="8">
        <v>40000000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9999999</v>
      </c>
      <c r="Y21" s="8">
        <v>-9999999</v>
      </c>
      <c r="Z21" s="2">
        <v>-100</v>
      </c>
      <c r="AA21" s="6">
        <v>40000000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607584049</v>
      </c>
      <c r="D22" s="37">
        <f>SUM(D5:D21)</f>
        <v>0</v>
      </c>
      <c r="E22" s="38">
        <f t="shared" si="0"/>
        <v>644092708</v>
      </c>
      <c r="F22" s="39">
        <f t="shared" si="0"/>
        <v>644092708</v>
      </c>
      <c r="G22" s="39">
        <f t="shared" si="0"/>
        <v>190901124</v>
      </c>
      <c r="H22" s="39">
        <f t="shared" si="0"/>
        <v>15191374</v>
      </c>
      <c r="I22" s="39">
        <f t="shared" si="0"/>
        <v>16240593</v>
      </c>
      <c r="J22" s="39">
        <f t="shared" si="0"/>
        <v>222333091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222333091</v>
      </c>
      <c r="X22" s="39">
        <f t="shared" si="0"/>
        <v>165526278</v>
      </c>
      <c r="Y22" s="39">
        <f t="shared" si="0"/>
        <v>56806813</v>
      </c>
      <c r="Z22" s="40">
        <f>+IF(X22&lt;&gt;0,+(Y22/X22)*100,0)</f>
        <v>34.31890917042187</v>
      </c>
      <c r="AA22" s="37">
        <f>SUM(AA5:AA21)</f>
        <v>644092708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181062174</v>
      </c>
      <c r="D25" s="6">
        <v>0</v>
      </c>
      <c r="E25" s="7">
        <v>191691926</v>
      </c>
      <c r="F25" s="8">
        <v>191691926</v>
      </c>
      <c r="G25" s="8">
        <v>14839798</v>
      </c>
      <c r="H25" s="8">
        <v>15289459</v>
      </c>
      <c r="I25" s="8">
        <v>16184187</v>
      </c>
      <c r="J25" s="8">
        <v>46313444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46313444</v>
      </c>
      <c r="X25" s="8">
        <v>54788982</v>
      </c>
      <c r="Y25" s="8">
        <v>-8475538</v>
      </c>
      <c r="Z25" s="2">
        <v>-15.47</v>
      </c>
      <c r="AA25" s="6">
        <v>191691926</v>
      </c>
    </row>
    <row r="26" spans="1:27" ht="12.75">
      <c r="A26" s="29" t="s">
        <v>52</v>
      </c>
      <c r="B26" s="28"/>
      <c r="C26" s="6">
        <v>10937383</v>
      </c>
      <c r="D26" s="6">
        <v>0</v>
      </c>
      <c r="E26" s="7">
        <v>13189402</v>
      </c>
      <c r="F26" s="8">
        <v>13189402</v>
      </c>
      <c r="G26" s="8">
        <v>901394</v>
      </c>
      <c r="H26" s="8">
        <v>288257</v>
      </c>
      <c r="I26" s="8">
        <v>1258767</v>
      </c>
      <c r="J26" s="8">
        <v>2448418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2448418</v>
      </c>
      <c r="X26" s="8">
        <v>3297351</v>
      </c>
      <c r="Y26" s="8">
        <v>-848933</v>
      </c>
      <c r="Z26" s="2">
        <v>-25.75</v>
      </c>
      <c r="AA26" s="6">
        <v>13189402</v>
      </c>
    </row>
    <row r="27" spans="1:27" ht="12.75">
      <c r="A27" s="29" t="s">
        <v>53</v>
      </c>
      <c r="B27" s="28"/>
      <c r="C27" s="6">
        <v>50253471</v>
      </c>
      <c r="D27" s="6">
        <v>0</v>
      </c>
      <c r="E27" s="7">
        <v>48400778</v>
      </c>
      <c r="F27" s="8">
        <v>48400778</v>
      </c>
      <c r="G27" s="8">
        <v>359432</v>
      </c>
      <c r="H27" s="8">
        <v>378409</v>
      </c>
      <c r="I27" s="8">
        <v>378409</v>
      </c>
      <c r="J27" s="8">
        <v>1116250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1116250</v>
      </c>
      <c r="X27" s="8">
        <v>10775991</v>
      </c>
      <c r="Y27" s="8">
        <v>-9659741</v>
      </c>
      <c r="Z27" s="2">
        <v>-89.64</v>
      </c>
      <c r="AA27" s="6">
        <v>48400778</v>
      </c>
    </row>
    <row r="28" spans="1:27" ht="12.75">
      <c r="A28" s="29" t="s">
        <v>54</v>
      </c>
      <c r="B28" s="28"/>
      <c r="C28" s="6">
        <v>55713431</v>
      </c>
      <c r="D28" s="6">
        <v>0</v>
      </c>
      <c r="E28" s="7">
        <v>31800000</v>
      </c>
      <c r="F28" s="8">
        <v>31800000</v>
      </c>
      <c r="G28" s="8">
        <v>4980656</v>
      </c>
      <c r="H28" s="8">
        <v>4980656</v>
      </c>
      <c r="I28" s="8">
        <v>4980656</v>
      </c>
      <c r="J28" s="8">
        <v>14941968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14941968</v>
      </c>
      <c r="X28" s="8">
        <v>7950000</v>
      </c>
      <c r="Y28" s="8">
        <v>6991968</v>
      </c>
      <c r="Z28" s="2">
        <v>87.95</v>
      </c>
      <c r="AA28" s="6">
        <v>31800000</v>
      </c>
    </row>
    <row r="29" spans="1:27" ht="12.75">
      <c r="A29" s="29" t="s">
        <v>55</v>
      </c>
      <c r="B29" s="28"/>
      <c r="C29" s="6">
        <v>10252994</v>
      </c>
      <c r="D29" s="6">
        <v>0</v>
      </c>
      <c r="E29" s="7">
        <v>14081250</v>
      </c>
      <c r="F29" s="8">
        <v>14081250</v>
      </c>
      <c r="G29" s="8">
        <v>3305068</v>
      </c>
      <c r="H29" s="8">
        <v>0</v>
      </c>
      <c r="I29" s="8">
        <v>163086</v>
      </c>
      <c r="J29" s="8">
        <v>3468154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3468154</v>
      </c>
      <c r="X29" s="8">
        <v>3520314</v>
      </c>
      <c r="Y29" s="8">
        <v>-52160</v>
      </c>
      <c r="Z29" s="2">
        <v>-1.48</v>
      </c>
      <c r="AA29" s="6">
        <v>14081250</v>
      </c>
    </row>
    <row r="30" spans="1:27" ht="12.75">
      <c r="A30" s="29" t="s">
        <v>56</v>
      </c>
      <c r="B30" s="28"/>
      <c r="C30" s="6">
        <v>105044656</v>
      </c>
      <c r="D30" s="6">
        <v>0</v>
      </c>
      <c r="E30" s="7">
        <v>101328368</v>
      </c>
      <c r="F30" s="8">
        <v>101328368</v>
      </c>
      <c r="G30" s="8">
        <v>8756634</v>
      </c>
      <c r="H30" s="8">
        <v>9277078</v>
      </c>
      <c r="I30" s="8">
        <v>9784278</v>
      </c>
      <c r="J30" s="8">
        <v>27817990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27817990</v>
      </c>
      <c r="X30" s="8">
        <v>25332093</v>
      </c>
      <c r="Y30" s="8">
        <v>2485897</v>
      </c>
      <c r="Z30" s="2">
        <v>9.81</v>
      </c>
      <c r="AA30" s="6">
        <v>101328368</v>
      </c>
    </row>
    <row r="31" spans="1:27" ht="12.75">
      <c r="A31" s="29" t="s">
        <v>57</v>
      </c>
      <c r="B31" s="28"/>
      <c r="C31" s="6">
        <v>1592826</v>
      </c>
      <c r="D31" s="6">
        <v>0</v>
      </c>
      <c r="E31" s="7">
        <v>1500000</v>
      </c>
      <c r="F31" s="8">
        <v>1500000</v>
      </c>
      <c r="G31" s="8">
        <v>155000</v>
      </c>
      <c r="H31" s="8">
        <v>3250</v>
      </c>
      <c r="I31" s="8">
        <v>0</v>
      </c>
      <c r="J31" s="8">
        <v>158250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158250</v>
      </c>
      <c r="X31" s="8">
        <v>375000</v>
      </c>
      <c r="Y31" s="8">
        <v>-216750</v>
      </c>
      <c r="Z31" s="2">
        <v>-57.8</v>
      </c>
      <c r="AA31" s="6">
        <v>1500000</v>
      </c>
    </row>
    <row r="32" spans="1:27" ht="12.75">
      <c r="A32" s="29" t="s">
        <v>58</v>
      </c>
      <c r="B32" s="28"/>
      <c r="C32" s="6">
        <v>156871341</v>
      </c>
      <c r="D32" s="6">
        <v>0</v>
      </c>
      <c r="E32" s="7">
        <v>122914662</v>
      </c>
      <c r="F32" s="8">
        <v>122914662</v>
      </c>
      <c r="G32" s="8">
        <v>2651509</v>
      </c>
      <c r="H32" s="8">
        <v>1667329</v>
      </c>
      <c r="I32" s="8">
        <v>1861133</v>
      </c>
      <c r="J32" s="8">
        <v>6179971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6179971</v>
      </c>
      <c r="X32" s="8">
        <v>27953079</v>
      </c>
      <c r="Y32" s="8">
        <v>-21773108</v>
      </c>
      <c r="Z32" s="2">
        <v>-77.89</v>
      </c>
      <c r="AA32" s="6">
        <v>122914662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16733259</v>
      </c>
      <c r="F33" s="8">
        <v>16733259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795000</v>
      </c>
      <c r="Y33" s="8">
        <v>-795000</v>
      </c>
      <c r="Z33" s="2">
        <v>-100</v>
      </c>
      <c r="AA33" s="6">
        <v>16733259</v>
      </c>
    </row>
    <row r="34" spans="1:27" ht="12.75">
      <c r="A34" s="29" t="s">
        <v>60</v>
      </c>
      <c r="B34" s="28"/>
      <c r="C34" s="6">
        <v>102444022</v>
      </c>
      <c r="D34" s="6">
        <v>0</v>
      </c>
      <c r="E34" s="7">
        <v>70606352</v>
      </c>
      <c r="F34" s="8">
        <v>70606352</v>
      </c>
      <c r="G34" s="8">
        <v>6991250</v>
      </c>
      <c r="H34" s="8">
        <v>5055955</v>
      </c>
      <c r="I34" s="8">
        <v>4149307</v>
      </c>
      <c r="J34" s="8">
        <v>16196512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16196512</v>
      </c>
      <c r="X34" s="8">
        <v>17975709</v>
      </c>
      <c r="Y34" s="8">
        <v>-1779197</v>
      </c>
      <c r="Z34" s="2">
        <v>-9.9</v>
      </c>
      <c r="AA34" s="6">
        <v>70606352</v>
      </c>
    </row>
    <row r="35" spans="1:27" ht="12.75">
      <c r="A35" s="27" t="s">
        <v>61</v>
      </c>
      <c r="B35" s="33"/>
      <c r="C35" s="6">
        <v>59691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3</v>
      </c>
      <c r="Y35" s="8">
        <v>-3</v>
      </c>
      <c r="Z35" s="2">
        <v>-100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674231989</v>
      </c>
      <c r="D36" s="37">
        <f>SUM(D25:D35)</f>
        <v>0</v>
      </c>
      <c r="E36" s="38">
        <f t="shared" si="1"/>
        <v>612245997</v>
      </c>
      <c r="F36" s="39">
        <f t="shared" si="1"/>
        <v>612245997</v>
      </c>
      <c r="G36" s="39">
        <f t="shared" si="1"/>
        <v>42940741</v>
      </c>
      <c r="H36" s="39">
        <f t="shared" si="1"/>
        <v>36940393</v>
      </c>
      <c r="I36" s="39">
        <f t="shared" si="1"/>
        <v>38759823</v>
      </c>
      <c r="J36" s="39">
        <f t="shared" si="1"/>
        <v>118640957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118640957</v>
      </c>
      <c r="X36" s="39">
        <f t="shared" si="1"/>
        <v>152763522</v>
      </c>
      <c r="Y36" s="39">
        <f t="shared" si="1"/>
        <v>-34122565</v>
      </c>
      <c r="Z36" s="40">
        <f>+IF(X36&lt;&gt;0,+(Y36/X36)*100,0)</f>
        <v>-22.33685408221997</v>
      </c>
      <c r="AA36" s="37">
        <f>SUM(AA25:AA35)</f>
        <v>612245997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-66647940</v>
      </c>
      <c r="D38" s="50">
        <f>+D22-D36</f>
        <v>0</v>
      </c>
      <c r="E38" s="51">
        <f t="shared" si="2"/>
        <v>31846711</v>
      </c>
      <c r="F38" s="52">
        <f t="shared" si="2"/>
        <v>31846711</v>
      </c>
      <c r="G38" s="52">
        <f t="shared" si="2"/>
        <v>147960383</v>
      </c>
      <c r="H38" s="52">
        <f t="shared" si="2"/>
        <v>-21749019</v>
      </c>
      <c r="I38" s="52">
        <f t="shared" si="2"/>
        <v>-22519230</v>
      </c>
      <c r="J38" s="52">
        <f t="shared" si="2"/>
        <v>103692134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103692134</v>
      </c>
      <c r="X38" s="52">
        <f>IF(F22=F36,0,X22-X36)</f>
        <v>12762756</v>
      </c>
      <c r="Y38" s="52">
        <f t="shared" si="2"/>
        <v>90929378</v>
      </c>
      <c r="Z38" s="53">
        <f>+IF(X38&lt;&gt;0,+(Y38/X38)*100,0)</f>
        <v>712.4587980840502</v>
      </c>
      <c r="AA38" s="50">
        <f>+AA22-AA36</f>
        <v>31846711</v>
      </c>
    </row>
    <row r="39" spans="1:27" ht="12.75">
      <c r="A39" s="27" t="s">
        <v>64</v>
      </c>
      <c r="B39" s="33"/>
      <c r="C39" s="6">
        <v>270672042</v>
      </c>
      <c r="D39" s="6">
        <v>0</v>
      </c>
      <c r="E39" s="7">
        <v>149865000</v>
      </c>
      <c r="F39" s="8">
        <v>149865000</v>
      </c>
      <c r="G39" s="8">
        <v>114700000</v>
      </c>
      <c r="H39" s="8">
        <v>0</v>
      </c>
      <c r="I39" s="8">
        <v>0</v>
      </c>
      <c r="J39" s="8">
        <v>114700000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114700000</v>
      </c>
      <c r="X39" s="8">
        <v>37466250</v>
      </c>
      <c r="Y39" s="8">
        <v>77233750</v>
      </c>
      <c r="Z39" s="2">
        <v>206.14</v>
      </c>
      <c r="AA39" s="6">
        <v>149865000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204024102</v>
      </c>
      <c r="D42" s="59">
        <f>SUM(D38:D41)</f>
        <v>0</v>
      </c>
      <c r="E42" s="60">
        <f t="shared" si="3"/>
        <v>181711711</v>
      </c>
      <c r="F42" s="61">
        <f t="shared" si="3"/>
        <v>181711711</v>
      </c>
      <c r="G42" s="61">
        <f t="shared" si="3"/>
        <v>262660383</v>
      </c>
      <c r="H42" s="61">
        <f t="shared" si="3"/>
        <v>-21749019</v>
      </c>
      <c r="I42" s="61">
        <f t="shared" si="3"/>
        <v>-22519230</v>
      </c>
      <c r="J42" s="61">
        <f t="shared" si="3"/>
        <v>218392134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218392134</v>
      </c>
      <c r="X42" s="61">
        <f t="shared" si="3"/>
        <v>50229006</v>
      </c>
      <c r="Y42" s="61">
        <f t="shared" si="3"/>
        <v>168163128</v>
      </c>
      <c r="Z42" s="62">
        <f>+IF(X42&lt;&gt;0,+(Y42/X42)*100,0)</f>
        <v>334.79286450542145</v>
      </c>
      <c r="AA42" s="59">
        <f>SUM(AA38:AA41)</f>
        <v>181711711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204024102</v>
      </c>
      <c r="D44" s="67">
        <f>+D42-D43</f>
        <v>0</v>
      </c>
      <c r="E44" s="68">
        <f t="shared" si="4"/>
        <v>181711711</v>
      </c>
      <c r="F44" s="69">
        <f t="shared" si="4"/>
        <v>181711711</v>
      </c>
      <c r="G44" s="69">
        <f t="shared" si="4"/>
        <v>262660383</v>
      </c>
      <c r="H44" s="69">
        <f t="shared" si="4"/>
        <v>-21749019</v>
      </c>
      <c r="I44" s="69">
        <f t="shared" si="4"/>
        <v>-22519230</v>
      </c>
      <c r="J44" s="69">
        <f t="shared" si="4"/>
        <v>218392134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218392134</v>
      </c>
      <c r="X44" s="69">
        <f t="shared" si="4"/>
        <v>50229006</v>
      </c>
      <c r="Y44" s="69">
        <f t="shared" si="4"/>
        <v>168163128</v>
      </c>
      <c r="Z44" s="70">
        <f>+IF(X44&lt;&gt;0,+(Y44/X44)*100,0)</f>
        <v>334.79286450542145</v>
      </c>
      <c r="AA44" s="67">
        <f>+AA42-AA43</f>
        <v>181711711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204024102</v>
      </c>
      <c r="D46" s="59">
        <f>SUM(D44:D45)</f>
        <v>0</v>
      </c>
      <c r="E46" s="60">
        <f t="shared" si="5"/>
        <v>181711711</v>
      </c>
      <c r="F46" s="61">
        <f t="shared" si="5"/>
        <v>181711711</v>
      </c>
      <c r="G46" s="61">
        <f t="shared" si="5"/>
        <v>262660383</v>
      </c>
      <c r="H46" s="61">
        <f t="shared" si="5"/>
        <v>-21749019</v>
      </c>
      <c r="I46" s="61">
        <f t="shared" si="5"/>
        <v>-22519230</v>
      </c>
      <c r="J46" s="61">
        <f t="shared" si="5"/>
        <v>218392134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218392134</v>
      </c>
      <c r="X46" s="61">
        <f t="shared" si="5"/>
        <v>50229006</v>
      </c>
      <c r="Y46" s="61">
        <f t="shared" si="5"/>
        <v>168163128</v>
      </c>
      <c r="Z46" s="62">
        <f>+IF(X46&lt;&gt;0,+(Y46/X46)*100,0)</f>
        <v>334.79286450542145</v>
      </c>
      <c r="AA46" s="59">
        <f>SUM(AA44:AA45)</f>
        <v>181711711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204024102</v>
      </c>
      <c r="D48" s="75">
        <f>SUM(D46:D47)</f>
        <v>0</v>
      </c>
      <c r="E48" s="76">
        <f t="shared" si="6"/>
        <v>181711711</v>
      </c>
      <c r="F48" s="77">
        <f t="shared" si="6"/>
        <v>181711711</v>
      </c>
      <c r="G48" s="77">
        <f t="shared" si="6"/>
        <v>262660383</v>
      </c>
      <c r="H48" s="78">
        <f t="shared" si="6"/>
        <v>-21749019</v>
      </c>
      <c r="I48" s="78">
        <f t="shared" si="6"/>
        <v>-22519230</v>
      </c>
      <c r="J48" s="78">
        <f t="shared" si="6"/>
        <v>218392134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218392134</v>
      </c>
      <c r="X48" s="78">
        <f t="shared" si="6"/>
        <v>50229006</v>
      </c>
      <c r="Y48" s="78">
        <f t="shared" si="6"/>
        <v>168163128</v>
      </c>
      <c r="Z48" s="79">
        <f>+IF(X48&lt;&gt;0,+(Y48/X48)*100,0)</f>
        <v>334.79286450542145</v>
      </c>
      <c r="AA48" s="80">
        <f>SUM(AA46:AA47)</f>
        <v>181711711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24789106</v>
      </c>
      <c r="D5" s="6">
        <v>0</v>
      </c>
      <c r="E5" s="7">
        <v>30771517</v>
      </c>
      <c r="F5" s="8">
        <v>30771517</v>
      </c>
      <c r="G5" s="8">
        <v>2188372</v>
      </c>
      <c r="H5" s="8">
        <v>2188372</v>
      </c>
      <c r="I5" s="8">
        <v>2173648</v>
      </c>
      <c r="J5" s="8">
        <v>6550392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6550392</v>
      </c>
      <c r="X5" s="8">
        <v>7571500</v>
      </c>
      <c r="Y5" s="8">
        <v>-1021108</v>
      </c>
      <c r="Z5" s="2">
        <v>-13.49</v>
      </c>
      <c r="AA5" s="6">
        <v>30771517</v>
      </c>
    </row>
    <row r="6" spans="1:27" ht="12.75">
      <c r="A6" s="27" t="s">
        <v>33</v>
      </c>
      <c r="B6" s="28"/>
      <c r="C6" s="6">
        <v>4185197</v>
      </c>
      <c r="D6" s="6">
        <v>0</v>
      </c>
      <c r="E6" s="7">
        <v>4354527</v>
      </c>
      <c r="F6" s="8">
        <v>4354527</v>
      </c>
      <c r="G6" s="8">
        <v>392226</v>
      </c>
      <c r="H6" s="8">
        <v>397121</v>
      </c>
      <c r="I6" s="8">
        <v>343105</v>
      </c>
      <c r="J6" s="8">
        <v>1132452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1132452</v>
      </c>
      <c r="X6" s="8">
        <v>483000</v>
      </c>
      <c r="Y6" s="8">
        <v>649452</v>
      </c>
      <c r="Z6" s="2">
        <v>134.46</v>
      </c>
      <c r="AA6" s="6">
        <v>4354527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2019090</v>
      </c>
      <c r="F10" s="30">
        <v>2019090</v>
      </c>
      <c r="G10" s="30">
        <v>168382</v>
      </c>
      <c r="H10" s="30">
        <v>168382</v>
      </c>
      <c r="I10" s="30">
        <v>168495</v>
      </c>
      <c r="J10" s="30">
        <v>505259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505259</v>
      </c>
      <c r="X10" s="30">
        <v>504750</v>
      </c>
      <c r="Y10" s="30">
        <v>509</v>
      </c>
      <c r="Z10" s="31">
        <v>0.1</v>
      </c>
      <c r="AA10" s="32">
        <v>2019090</v>
      </c>
    </row>
    <row r="11" spans="1:27" ht="12.75">
      <c r="A11" s="29" t="s">
        <v>38</v>
      </c>
      <c r="B11" s="33"/>
      <c r="C11" s="6">
        <v>1906783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78416</v>
      </c>
      <c r="D12" s="6">
        <v>0</v>
      </c>
      <c r="E12" s="7">
        <v>111124</v>
      </c>
      <c r="F12" s="8">
        <v>111124</v>
      </c>
      <c r="G12" s="8">
        <v>7800</v>
      </c>
      <c r="H12" s="8">
        <v>6134</v>
      </c>
      <c r="I12" s="8">
        <v>6046</v>
      </c>
      <c r="J12" s="8">
        <v>19980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19980</v>
      </c>
      <c r="X12" s="8">
        <v>27978</v>
      </c>
      <c r="Y12" s="8">
        <v>-7998</v>
      </c>
      <c r="Z12" s="2">
        <v>-28.59</v>
      </c>
      <c r="AA12" s="6">
        <v>111124</v>
      </c>
    </row>
    <row r="13" spans="1:27" ht="12.75">
      <c r="A13" s="27" t="s">
        <v>40</v>
      </c>
      <c r="B13" s="33"/>
      <c r="C13" s="6">
        <v>3848570</v>
      </c>
      <c r="D13" s="6">
        <v>0</v>
      </c>
      <c r="E13" s="7">
        <v>2404000</v>
      </c>
      <c r="F13" s="8">
        <v>2404000</v>
      </c>
      <c r="G13" s="8">
        <v>141806</v>
      </c>
      <c r="H13" s="8">
        <v>219602</v>
      </c>
      <c r="I13" s="8">
        <v>149150</v>
      </c>
      <c r="J13" s="8">
        <v>510558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510558</v>
      </c>
      <c r="X13" s="8">
        <v>601089</v>
      </c>
      <c r="Y13" s="8">
        <v>-90531</v>
      </c>
      <c r="Z13" s="2">
        <v>-15.06</v>
      </c>
      <c r="AA13" s="6">
        <v>2404000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889252</v>
      </c>
      <c r="D16" s="6">
        <v>0</v>
      </c>
      <c r="E16" s="7">
        <v>435274</v>
      </c>
      <c r="F16" s="8">
        <v>435274</v>
      </c>
      <c r="G16" s="8">
        <v>47528</v>
      </c>
      <c r="H16" s="8">
        <v>40200</v>
      </c>
      <c r="I16" s="8">
        <v>20570</v>
      </c>
      <c r="J16" s="8">
        <v>108298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108298</v>
      </c>
      <c r="X16" s="8">
        <v>108333</v>
      </c>
      <c r="Y16" s="8">
        <v>-35</v>
      </c>
      <c r="Z16" s="2">
        <v>-0.03</v>
      </c>
      <c r="AA16" s="6">
        <v>435274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1569625</v>
      </c>
      <c r="F17" s="8">
        <v>1569625</v>
      </c>
      <c r="G17" s="8">
        <v>77708</v>
      </c>
      <c r="H17" s="8">
        <v>228599</v>
      </c>
      <c r="I17" s="8">
        <v>149437</v>
      </c>
      <c r="J17" s="8">
        <v>455744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455744</v>
      </c>
      <c r="X17" s="8">
        <v>399856</v>
      </c>
      <c r="Y17" s="8">
        <v>55888</v>
      </c>
      <c r="Z17" s="2">
        <v>13.98</v>
      </c>
      <c r="AA17" s="6">
        <v>1569625</v>
      </c>
    </row>
    <row r="18" spans="1:27" ht="12.75">
      <c r="A18" s="29" t="s">
        <v>45</v>
      </c>
      <c r="B18" s="28"/>
      <c r="C18" s="6">
        <v>682382</v>
      </c>
      <c r="D18" s="6">
        <v>0</v>
      </c>
      <c r="E18" s="7">
        <v>674769</v>
      </c>
      <c r="F18" s="8">
        <v>674769</v>
      </c>
      <c r="G18" s="8">
        <v>92753</v>
      </c>
      <c r="H18" s="8">
        <v>66433</v>
      </c>
      <c r="I18" s="8">
        <v>67638</v>
      </c>
      <c r="J18" s="8">
        <v>226824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226824</v>
      </c>
      <c r="X18" s="8">
        <v>160251</v>
      </c>
      <c r="Y18" s="8">
        <v>66573</v>
      </c>
      <c r="Z18" s="2">
        <v>41.54</v>
      </c>
      <c r="AA18" s="6">
        <v>674769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120404000</v>
      </c>
      <c r="F19" s="8">
        <v>120404000</v>
      </c>
      <c r="G19" s="8">
        <v>43288000</v>
      </c>
      <c r="H19" s="8">
        <v>783000</v>
      </c>
      <c r="I19" s="8">
        <v>6949812</v>
      </c>
      <c r="J19" s="8">
        <v>51020812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51020812</v>
      </c>
      <c r="X19" s="8">
        <v>41626000</v>
      </c>
      <c r="Y19" s="8">
        <v>9394812</v>
      </c>
      <c r="Z19" s="2">
        <v>22.57</v>
      </c>
      <c r="AA19" s="6">
        <v>120404000</v>
      </c>
    </row>
    <row r="20" spans="1:27" ht="12.75">
      <c r="A20" s="27" t="s">
        <v>47</v>
      </c>
      <c r="B20" s="33"/>
      <c r="C20" s="6">
        <v>172351712</v>
      </c>
      <c r="D20" s="6">
        <v>0</v>
      </c>
      <c r="E20" s="7">
        <v>1615799</v>
      </c>
      <c r="F20" s="30">
        <v>1615799</v>
      </c>
      <c r="G20" s="30">
        <v>175339</v>
      </c>
      <c r="H20" s="30">
        <v>139756</v>
      </c>
      <c r="I20" s="30">
        <v>73619</v>
      </c>
      <c r="J20" s="30">
        <v>388714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388714</v>
      </c>
      <c r="X20" s="30"/>
      <c r="Y20" s="30">
        <v>388714</v>
      </c>
      <c r="Z20" s="31">
        <v>0</v>
      </c>
      <c r="AA20" s="32">
        <v>1615799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374987</v>
      </c>
      <c r="F21" s="8">
        <v>374987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374987</v>
      </c>
    </row>
    <row r="22" spans="1:27" ht="24.75" customHeight="1">
      <c r="A22" s="35" t="s">
        <v>49</v>
      </c>
      <c r="B22" s="36"/>
      <c r="C22" s="37">
        <f aca="true" t="shared" si="0" ref="C22:Y22">SUM(C5:C21)</f>
        <v>208731418</v>
      </c>
      <c r="D22" s="37">
        <f>SUM(D5:D21)</f>
        <v>0</v>
      </c>
      <c r="E22" s="38">
        <f t="shared" si="0"/>
        <v>164734712</v>
      </c>
      <c r="F22" s="39">
        <f t="shared" si="0"/>
        <v>164734712</v>
      </c>
      <c r="G22" s="39">
        <f t="shared" si="0"/>
        <v>46579914</v>
      </c>
      <c r="H22" s="39">
        <f t="shared" si="0"/>
        <v>4237599</v>
      </c>
      <c r="I22" s="39">
        <f t="shared" si="0"/>
        <v>10101520</v>
      </c>
      <c r="J22" s="39">
        <f t="shared" si="0"/>
        <v>60919033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60919033</v>
      </c>
      <c r="X22" s="39">
        <f t="shared" si="0"/>
        <v>51482757</v>
      </c>
      <c r="Y22" s="39">
        <f t="shared" si="0"/>
        <v>9436276</v>
      </c>
      <c r="Z22" s="40">
        <f>+IF(X22&lt;&gt;0,+(Y22/X22)*100,0)</f>
        <v>18.329002854295467</v>
      </c>
      <c r="AA22" s="37">
        <f>SUM(AA5:AA21)</f>
        <v>164734712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48796141</v>
      </c>
      <c r="D25" s="6">
        <v>0</v>
      </c>
      <c r="E25" s="7">
        <v>54355420</v>
      </c>
      <c r="F25" s="8">
        <v>54355420</v>
      </c>
      <c r="G25" s="8">
        <v>4032387</v>
      </c>
      <c r="H25" s="8">
        <v>4142939</v>
      </c>
      <c r="I25" s="8">
        <v>4238995</v>
      </c>
      <c r="J25" s="8">
        <v>12414321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12414321</v>
      </c>
      <c r="X25" s="8">
        <v>13067500</v>
      </c>
      <c r="Y25" s="8">
        <v>-653179</v>
      </c>
      <c r="Z25" s="2">
        <v>-5</v>
      </c>
      <c r="AA25" s="6">
        <v>54355420</v>
      </c>
    </row>
    <row r="26" spans="1:27" ht="12.75">
      <c r="A26" s="29" t="s">
        <v>52</v>
      </c>
      <c r="B26" s="28"/>
      <c r="C26" s="6">
        <v>8604997</v>
      </c>
      <c r="D26" s="6">
        <v>0</v>
      </c>
      <c r="E26" s="7">
        <v>8651481</v>
      </c>
      <c r="F26" s="8">
        <v>8651481</v>
      </c>
      <c r="G26" s="8">
        <v>699908</v>
      </c>
      <c r="H26" s="8">
        <v>748600</v>
      </c>
      <c r="I26" s="8">
        <v>736866</v>
      </c>
      <c r="J26" s="8">
        <v>2185374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2185374</v>
      </c>
      <c r="X26" s="8">
        <v>2163024</v>
      </c>
      <c r="Y26" s="8">
        <v>22350</v>
      </c>
      <c r="Z26" s="2">
        <v>1.03</v>
      </c>
      <c r="AA26" s="6">
        <v>8651481</v>
      </c>
    </row>
    <row r="27" spans="1:27" ht="12.75">
      <c r="A27" s="29" t="s">
        <v>53</v>
      </c>
      <c r="B27" s="28"/>
      <c r="C27" s="6">
        <v>3786563</v>
      </c>
      <c r="D27" s="6">
        <v>0</v>
      </c>
      <c r="E27" s="7">
        <v>6500000</v>
      </c>
      <c r="F27" s="8">
        <v>6500000</v>
      </c>
      <c r="G27" s="8">
        <v>12228</v>
      </c>
      <c r="H27" s="8">
        <v>66443</v>
      </c>
      <c r="I27" s="8">
        <v>33781</v>
      </c>
      <c r="J27" s="8">
        <v>112452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112452</v>
      </c>
      <c r="X27" s="8">
        <v>584249</v>
      </c>
      <c r="Y27" s="8">
        <v>-471797</v>
      </c>
      <c r="Z27" s="2">
        <v>-80.75</v>
      </c>
      <c r="AA27" s="6">
        <v>6500000</v>
      </c>
    </row>
    <row r="28" spans="1:27" ht="12.75">
      <c r="A28" s="29" t="s">
        <v>54</v>
      </c>
      <c r="B28" s="28"/>
      <c r="C28" s="6">
        <v>15620781</v>
      </c>
      <c r="D28" s="6">
        <v>0</v>
      </c>
      <c r="E28" s="7">
        <v>21240286</v>
      </c>
      <c r="F28" s="8">
        <v>21240286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3147999</v>
      </c>
      <c r="Y28" s="8">
        <v>-3147999</v>
      </c>
      <c r="Z28" s="2">
        <v>-100</v>
      </c>
      <c r="AA28" s="6">
        <v>21240286</v>
      </c>
    </row>
    <row r="29" spans="1:27" ht="12.75">
      <c r="A29" s="29" t="s">
        <v>55</v>
      </c>
      <c r="B29" s="28"/>
      <c r="C29" s="6">
        <v>788127</v>
      </c>
      <c r="D29" s="6">
        <v>0</v>
      </c>
      <c r="E29" s="7">
        <v>1171000</v>
      </c>
      <c r="F29" s="8">
        <v>1171000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269250</v>
      </c>
      <c r="Y29" s="8">
        <v>-269250</v>
      </c>
      <c r="Z29" s="2">
        <v>-100</v>
      </c>
      <c r="AA29" s="6">
        <v>1171000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2629797</v>
      </c>
      <c r="F31" s="8">
        <v>2629797</v>
      </c>
      <c r="G31" s="8">
        <v>3942</v>
      </c>
      <c r="H31" s="8">
        <v>282642</v>
      </c>
      <c r="I31" s="8">
        <v>706412</v>
      </c>
      <c r="J31" s="8">
        <v>992996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992996</v>
      </c>
      <c r="X31" s="8">
        <v>567492</v>
      </c>
      <c r="Y31" s="8">
        <v>425504</v>
      </c>
      <c r="Z31" s="2">
        <v>74.98</v>
      </c>
      <c r="AA31" s="6">
        <v>2629797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3922341</v>
      </c>
      <c r="F32" s="8">
        <v>3922341</v>
      </c>
      <c r="G32" s="8">
        <v>204910</v>
      </c>
      <c r="H32" s="8">
        <v>288369</v>
      </c>
      <c r="I32" s="8">
        <v>283490</v>
      </c>
      <c r="J32" s="8">
        <v>776769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776769</v>
      </c>
      <c r="X32" s="8">
        <v>811251</v>
      </c>
      <c r="Y32" s="8">
        <v>-34482</v>
      </c>
      <c r="Z32" s="2">
        <v>-4.25</v>
      </c>
      <c r="AA32" s="6">
        <v>3922341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2386526</v>
      </c>
      <c r="F33" s="8">
        <v>2386526</v>
      </c>
      <c r="G33" s="8">
        <v>181843</v>
      </c>
      <c r="H33" s="8">
        <v>187065</v>
      </c>
      <c r="I33" s="8">
        <v>111621</v>
      </c>
      <c r="J33" s="8">
        <v>480529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480529</v>
      </c>
      <c r="X33" s="8">
        <v>596730</v>
      </c>
      <c r="Y33" s="8">
        <v>-116201</v>
      </c>
      <c r="Z33" s="2">
        <v>-19.47</v>
      </c>
      <c r="AA33" s="6">
        <v>2386526</v>
      </c>
    </row>
    <row r="34" spans="1:27" ht="12.75">
      <c r="A34" s="29" t="s">
        <v>60</v>
      </c>
      <c r="B34" s="28"/>
      <c r="C34" s="6">
        <v>77721362</v>
      </c>
      <c r="D34" s="6">
        <v>0</v>
      </c>
      <c r="E34" s="7">
        <v>73750610</v>
      </c>
      <c r="F34" s="8">
        <v>73750610</v>
      </c>
      <c r="G34" s="8">
        <v>3657377</v>
      </c>
      <c r="H34" s="8">
        <v>3430889</v>
      </c>
      <c r="I34" s="8">
        <v>8254084</v>
      </c>
      <c r="J34" s="8">
        <v>15342350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15342350</v>
      </c>
      <c r="X34" s="8">
        <v>17564445</v>
      </c>
      <c r="Y34" s="8">
        <v>-2222095</v>
      </c>
      <c r="Z34" s="2">
        <v>-12.65</v>
      </c>
      <c r="AA34" s="6">
        <v>73750610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155317971</v>
      </c>
      <c r="D36" s="37">
        <f>SUM(D25:D35)</f>
        <v>0</v>
      </c>
      <c r="E36" s="38">
        <f t="shared" si="1"/>
        <v>174607461</v>
      </c>
      <c r="F36" s="39">
        <f t="shared" si="1"/>
        <v>174607461</v>
      </c>
      <c r="G36" s="39">
        <f t="shared" si="1"/>
        <v>8792595</v>
      </c>
      <c r="H36" s="39">
        <f t="shared" si="1"/>
        <v>9146947</v>
      </c>
      <c r="I36" s="39">
        <f t="shared" si="1"/>
        <v>14365249</v>
      </c>
      <c r="J36" s="39">
        <f t="shared" si="1"/>
        <v>32304791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32304791</v>
      </c>
      <c r="X36" s="39">
        <f t="shared" si="1"/>
        <v>38771940</v>
      </c>
      <c r="Y36" s="39">
        <f t="shared" si="1"/>
        <v>-6467149</v>
      </c>
      <c r="Z36" s="40">
        <f>+IF(X36&lt;&gt;0,+(Y36/X36)*100,0)</f>
        <v>-16.679972681274137</v>
      </c>
      <c r="AA36" s="37">
        <f>SUM(AA25:AA35)</f>
        <v>174607461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53413447</v>
      </c>
      <c r="D38" s="50">
        <f>+D22-D36</f>
        <v>0</v>
      </c>
      <c r="E38" s="51">
        <f t="shared" si="2"/>
        <v>-9872749</v>
      </c>
      <c r="F38" s="52">
        <f t="shared" si="2"/>
        <v>-9872749</v>
      </c>
      <c r="G38" s="52">
        <f t="shared" si="2"/>
        <v>37787319</v>
      </c>
      <c r="H38" s="52">
        <f t="shared" si="2"/>
        <v>-4909348</v>
      </c>
      <c r="I38" s="52">
        <f t="shared" si="2"/>
        <v>-4263729</v>
      </c>
      <c r="J38" s="52">
        <f t="shared" si="2"/>
        <v>28614242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28614242</v>
      </c>
      <c r="X38" s="52">
        <f>IF(F22=F36,0,X22-X36)</f>
        <v>12710817</v>
      </c>
      <c r="Y38" s="52">
        <f t="shared" si="2"/>
        <v>15903425</v>
      </c>
      <c r="Z38" s="53">
        <f>+IF(X38&lt;&gt;0,+(Y38/X38)*100,0)</f>
        <v>125.11725249446988</v>
      </c>
      <c r="AA38" s="50">
        <f>+AA22-AA36</f>
        <v>-9872749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27014000</v>
      </c>
      <c r="F39" s="8">
        <v>27014000</v>
      </c>
      <c r="G39" s="8">
        <v>10000000</v>
      </c>
      <c r="H39" s="8">
        <v>0</v>
      </c>
      <c r="I39" s="8">
        <v>5694260</v>
      </c>
      <c r="J39" s="8">
        <v>15694260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15694260</v>
      </c>
      <c r="X39" s="8"/>
      <c r="Y39" s="8">
        <v>15694260</v>
      </c>
      <c r="Z39" s="2">
        <v>0</v>
      </c>
      <c r="AA39" s="6">
        <v>27014000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53413447</v>
      </c>
      <c r="D42" s="59">
        <f>SUM(D38:D41)</f>
        <v>0</v>
      </c>
      <c r="E42" s="60">
        <f t="shared" si="3"/>
        <v>17141251</v>
      </c>
      <c r="F42" s="61">
        <f t="shared" si="3"/>
        <v>17141251</v>
      </c>
      <c r="G42" s="61">
        <f t="shared" si="3"/>
        <v>47787319</v>
      </c>
      <c r="H42" s="61">
        <f t="shared" si="3"/>
        <v>-4909348</v>
      </c>
      <c r="I42" s="61">
        <f t="shared" si="3"/>
        <v>1430531</v>
      </c>
      <c r="J42" s="61">
        <f t="shared" si="3"/>
        <v>44308502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44308502</v>
      </c>
      <c r="X42" s="61">
        <f t="shared" si="3"/>
        <v>12710817</v>
      </c>
      <c r="Y42" s="61">
        <f t="shared" si="3"/>
        <v>31597685</v>
      </c>
      <c r="Z42" s="62">
        <f>+IF(X42&lt;&gt;0,+(Y42/X42)*100,0)</f>
        <v>248.58893806747434</v>
      </c>
      <c r="AA42" s="59">
        <f>SUM(AA38:AA41)</f>
        <v>17141251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53413447</v>
      </c>
      <c r="D44" s="67">
        <f>+D42-D43</f>
        <v>0</v>
      </c>
      <c r="E44" s="68">
        <f t="shared" si="4"/>
        <v>17141251</v>
      </c>
      <c r="F44" s="69">
        <f t="shared" si="4"/>
        <v>17141251</v>
      </c>
      <c r="G44" s="69">
        <f t="shared" si="4"/>
        <v>47787319</v>
      </c>
      <c r="H44" s="69">
        <f t="shared" si="4"/>
        <v>-4909348</v>
      </c>
      <c r="I44" s="69">
        <f t="shared" si="4"/>
        <v>1430531</v>
      </c>
      <c r="J44" s="69">
        <f t="shared" si="4"/>
        <v>44308502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44308502</v>
      </c>
      <c r="X44" s="69">
        <f t="shared" si="4"/>
        <v>12710817</v>
      </c>
      <c r="Y44" s="69">
        <f t="shared" si="4"/>
        <v>31597685</v>
      </c>
      <c r="Z44" s="70">
        <f>+IF(X44&lt;&gt;0,+(Y44/X44)*100,0)</f>
        <v>248.58893806747434</v>
      </c>
      <c r="AA44" s="67">
        <f>+AA42-AA43</f>
        <v>17141251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53413447</v>
      </c>
      <c r="D46" s="59">
        <f>SUM(D44:D45)</f>
        <v>0</v>
      </c>
      <c r="E46" s="60">
        <f t="shared" si="5"/>
        <v>17141251</v>
      </c>
      <c r="F46" s="61">
        <f t="shared" si="5"/>
        <v>17141251</v>
      </c>
      <c r="G46" s="61">
        <f t="shared" si="5"/>
        <v>47787319</v>
      </c>
      <c r="H46" s="61">
        <f t="shared" si="5"/>
        <v>-4909348</v>
      </c>
      <c r="I46" s="61">
        <f t="shared" si="5"/>
        <v>1430531</v>
      </c>
      <c r="J46" s="61">
        <f t="shared" si="5"/>
        <v>44308502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44308502</v>
      </c>
      <c r="X46" s="61">
        <f t="shared" si="5"/>
        <v>12710817</v>
      </c>
      <c r="Y46" s="61">
        <f t="shared" si="5"/>
        <v>31597685</v>
      </c>
      <c r="Z46" s="62">
        <f>+IF(X46&lt;&gt;0,+(Y46/X46)*100,0)</f>
        <v>248.58893806747434</v>
      </c>
      <c r="AA46" s="59">
        <f>SUM(AA44:AA45)</f>
        <v>17141251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53413447</v>
      </c>
      <c r="D48" s="75">
        <f>SUM(D46:D47)</f>
        <v>0</v>
      </c>
      <c r="E48" s="76">
        <f t="shared" si="6"/>
        <v>17141251</v>
      </c>
      <c r="F48" s="77">
        <f t="shared" si="6"/>
        <v>17141251</v>
      </c>
      <c r="G48" s="77">
        <f t="shared" si="6"/>
        <v>47787319</v>
      </c>
      <c r="H48" s="78">
        <f t="shared" si="6"/>
        <v>-4909348</v>
      </c>
      <c r="I48" s="78">
        <f t="shared" si="6"/>
        <v>1430531</v>
      </c>
      <c r="J48" s="78">
        <f t="shared" si="6"/>
        <v>44308502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44308502</v>
      </c>
      <c r="X48" s="78">
        <f t="shared" si="6"/>
        <v>12710817</v>
      </c>
      <c r="Y48" s="78">
        <f t="shared" si="6"/>
        <v>31597685</v>
      </c>
      <c r="Z48" s="79">
        <f>+IF(X48&lt;&gt;0,+(Y48/X48)*100,0)</f>
        <v>248.58893806747434</v>
      </c>
      <c r="AA48" s="80">
        <f>SUM(AA46:AA47)</f>
        <v>17141251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70174000</v>
      </c>
      <c r="F5" s="8">
        <v>70174000</v>
      </c>
      <c r="G5" s="8">
        <v>3099871</v>
      </c>
      <c r="H5" s="8">
        <v>0</v>
      </c>
      <c r="I5" s="8">
        <v>6302324</v>
      </c>
      <c r="J5" s="8">
        <v>9402195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9402195</v>
      </c>
      <c r="X5" s="8">
        <v>18959827</v>
      </c>
      <c r="Y5" s="8">
        <v>-9557632</v>
      </c>
      <c r="Z5" s="2">
        <v>-50.41</v>
      </c>
      <c r="AA5" s="6">
        <v>70174000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13673000</v>
      </c>
      <c r="F6" s="8">
        <v>13673000</v>
      </c>
      <c r="G6" s="8">
        <v>3910219</v>
      </c>
      <c r="H6" s="8">
        <v>0</v>
      </c>
      <c r="I6" s="8">
        <v>595975</v>
      </c>
      <c r="J6" s="8">
        <v>4506194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4506194</v>
      </c>
      <c r="X6" s="8">
        <v>3417379</v>
      </c>
      <c r="Y6" s="8">
        <v>1088815</v>
      </c>
      <c r="Z6" s="2">
        <v>31.86</v>
      </c>
      <c r="AA6" s="6">
        <v>13673000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215025000</v>
      </c>
      <c r="F7" s="8">
        <v>215025000</v>
      </c>
      <c r="G7" s="8">
        <v>19945519</v>
      </c>
      <c r="H7" s="8">
        <v>0</v>
      </c>
      <c r="I7" s="8">
        <v>18471477</v>
      </c>
      <c r="J7" s="8">
        <v>38416996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38416996</v>
      </c>
      <c r="X7" s="8">
        <v>53756714</v>
      </c>
      <c r="Y7" s="8">
        <v>-15339718</v>
      </c>
      <c r="Z7" s="2">
        <v>-28.54</v>
      </c>
      <c r="AA7" s="6">
        <v>215025000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7467000</v>
      </c>
      <c r="F10" s="30">
        <v>7467000</v>
      </c>
      <c r="G10" s="30">
        <v>721711</v>
      </c>
      <c r="H10" s="30">
        <v>0</v>
      </c>
      <c r="I10" s="30">
        <v>693120</v>
      </c>
      <c r="J10" s="30">
        <v>1414831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1414831</v>
      </c>
      <c r="X10" s="30">
        <v>1866238</v>
      </c>
      <c r="Y10" s="30">
        <v>-451407</v>
      </c>
      <c r="Z10" s="31">
        <v>-24.19</v>
      </c>
      <c r="AA10" s="32">
        <v>7467000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673000</v>
      </c>
      <c r="F12" s="8">
        <v>673000</v>
      </c>
      <c r="G12" s="8">
        <v>7105</v>
      </c>
      <c r="H12" s="8">
        <v>0</v>
      </c>
      <c r="I12" s="8">
        <v>10194</v>
      </c>
      <c r="J12" s="8">
        <v>17299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17299</v>
      </c>
      <c r="X12" s="8">
        <v>160281</v>
      </c>
      <c r="Y12" s="8">
        <v>-142982</v>
      </c>
      <c r="Z12" s="2">
        <v>-89.21</v>
      </c>
      <c r="AA12" s="6">
        <v>673000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2065000</v>
      </c>
      <c r="F13" s="8">
        <v>2065000</v>
      </c>
      <c r="G13" s="8">
        <v>224963</v>
      </c>
      <c r="H13" s="8">
        <v>0</v>
      </c>
      <c r="I13" s="8">
        <v>44770</v>
      </c>
      <c r="J13" s="8">
        <v>269733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269733</v>
      </c>
      <c r="X13" s="8">
        <v>516070</v>
      </c>
      <c r="Y13" s="8">
        <v>-246337</v>
      </c>
      <c r="Z13" s="2">
        <v>-47.73</v>
      </c>
      <c r="AA13" s="6">
        <v>2065000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700000</v>
      </c>
      <c r="F14" s="8">
        <v>700000</v>
      </c>
      <c r="G14" s="8">
        <v>45152</v>
      </c>
      <c r="H14" s="8">
        <v>0</v>
      </c>
      <c r="I14" s="8">
        <v>115485</v>
      </c>
      <c r="J14" s="8">
        <v>160637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160637</v>
      </c>
      <c r="X14" s="8">
        <v>174324</v>
      </c>
      <c r="Y14" s="8">
        <v>-13687</v>
      </c>
      <c r="Z14" s="2">
        <v>-7.85</v>
      </c>
      <c r="AA14" s="6">
        <v>700000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1361000</v>
      </c>
      <c r="F16" s="8">
        <v>1361000</v>
      </c>
      <c r="G16" s="8">
        <v>10050</v>
      </c>
      <c r="H16" s="8">
        <v>0</v>
      </c>
      <c r="I16" s="8">
        <v>6150</v>
      </c>
      <c r="J16" s="8">
        <v>16200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16200</v>
      </c>
      <c r="X16" s="8">
        <v>125422</v>
      </c>
      <c r="Y16" s="8">
        <v>-109222</v>
      </c>
      <c r="Z16" s="2">
        <v>-87.08</v>
      </c>
      <c r="AA16" s="6">
        <v>1361000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5082000</v>
      </c>
      <c r="F17" s="8">
        <v>5082000</v>
      </c>
      <c r="G17" s="8">
        <v>378189</v>
      </c>
      <c r="H17" s="8">
        <v>0</v>
      </c>
      <c r="I17" s="8">
        <v>179229</v>
      </c>
      <c r="J17" s="8">
        <v>557418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557418</v>
      </c>
      <c r="X17" s="8">
        <v>1269465</v>
      </c>
      <c r="Y17" s="8">
        <v>-712047</v>
      </c>
      <c r="Z17" s="2">
        <v>-56.09</v>
      </c>
      <c r="AA17" s="6">
        <v>5082000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153886000</v>
      </c>
      <c r="F19" s="8">
        <v>153886000</v>
      </c>
      <c r="G19" s="8">
        <v>10309000</v>
      </c>
      <c r="H19" s="8">
        <v>0</v>
      </c>
      <c r="I19" s="8">
        <v>0</v>
      </c>
      <c r="J19" s="8">
        <v>10309000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10309000</v>
      </c>
      <c r="X19" s="8">
        <v>51295330</v>
      </c>
      <c r="Y19" s="8">
        <v>-40986330</v>
      </c>
      <c r="Z19" s="2">
        <v>-79.9</v>
      </c>
      <c r="AA19" s="6">
        <v>153886000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3104000</v>
      </c>
      <c r="F20" s="30">
        <v>3104000</v>
      </c>
      <c r="G20" s="30">
        <v>275007</v>
      </c>
      <c r="H20" s="30">
        <v>0</v>
      </c>
      <c r="I20" s="30">
        <v>290939</v>
      </c>
      <c r="J20" s="30">
        <v>565946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565946</v>
      </c>
      <c r="X20" s="30">
        <v>764636</v>
      </c>
      <c r="Y20" s="30">
        <v>-198690</v>
      </c>
      <c r="Z20" s="31">
        <v>-25.98</v>
      </c>
      <c r="AA20" s="32">
        <v>3104000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473210000</v>
      </c>
      <c r="F22" s="39">
        <f t="shared" si="0"/>
        <v>473210000</v>
      </c>
      <c r="G22" s="39">
        <f t="shared" si="0"/>
        <v>38926786</v>
      </c>
      <c r="H22" s="39">
        <f t="shared" si="0"/>
        <v>0</v>
      </c>
      <c r="I22" s="39">
        <f t="shared" si="0"/>
        <v>26709663</v>
      </c>
      <c r="J22" s="39">
        <f t="shared" si="0"/>
        <v>65636449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65636449</v>
      </c>
      <c r="X22" s="39">
        <f t="shared" si="0"/>
        <v>132305686</v>
      </c>
      <c r="Y22" s="39">
        <f t="shared" si="0"/>
        <v>-66669237</v>
      </c>
      <c r="Z22" s="40">
        <f>+IF(X22&lt;&gt;0,+(Y22/X22)*100,0)</f>
        <v>-50.39030370924497</v>
      </c>
      <c r="AA22" s="37">
        <f>SUM(AA5:AA21)</f>
        <v>473210000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122004000</v>
      </c>
      <c r="F25" s="8">
        <v>122004000</v>
      </c>
      <c r="G25" s="8">
        <v>9600851</v>
      </c>
      <c r="H25" s="8">
        <v>0</v>
      </c>
      <c r="I25" s="8">
        <v>0</v>
      </c>
      <c r="J25" s="8">
        <v>9600851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9600851</v>
      </c>
      <c r="X25" s="8">
        <v>30501040</v>
      </c>
      <c r="Y25" s="8">
        <v>-20900189</v>
      </c>
      <c r="Z25" s="2">
        <v>-68.52</v>
      </c>
      <c r="AA25" s="6">
        <v>122004000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13308000</v>
      </c>
      <c r="F26" s="8">
        <v>13308000</v>
      </c>
      <c r="G26" s="8">
        <v>1030938</v>
      </c>
      <c r="H26" s="8">
        <v>0</v>
      </c>
      <c r="I26" s="8">
        <v>0</v>
      </c>
      <c r="J26" s="8">
        <v>1030938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1030938</v>
      </c>
      <c r="X26" s="8">
        <v>3344982</v>
      </c>
      <c r="Y26" s="8">
        <v>-2314044</v>
      </c>
      <c r="Z26" s="2">
        <v>-69.18</v>
      </c>
      <c r="AA26" s="6">
        <v>13308000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10304000</v>
      </c>
      <c r="F27" s="8">
        <v>10304000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2576691</v>
      </c>
      <c r="Y27" s="8">
        <v>-2576691</v>
      </c>
      <c r="Z27" s="2">
        <v>-100</v>
      </c>
      <c r="AA27" s="6">
        <v>10304000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65197000</v>
      </c>
      <c r="F28" s="8">
        <v>65197000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16299103</v>
      </c>
      <c r="Y28" s="8">
        <v>-16299103</v>
      </c>
      <c r="Z28" s="2">
        <v>-100</v>
      </c>
      <c r="AA28" s="6">
        <v>65197000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4753000</v>
      </c>
      <c r="F29" s="8">
        <v>4753000</v>
      </c>
      <c r="G29" s="8">
        <v>489105</v>
      </c>
      <c r="H29" s="8">
        <v>0</v>
      </c>
      <c r="I29" s="8">
        <v>677289</v>
      </c>
      <c r="J29" s="8">
        <v>1166394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1166394</v>
      </c>
      <c r="X29" s="8">
        <v>1176113</v>
      </c>
      <c r="Y29" s="8">
        <v>-9719</v>
      </c>
      <c r="Z29" s="2">
        <v>-0.83</v>
      </c>
      <c r="AA29" s="6">
        <v>4753000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176205000</v>
      </c>
      <c r="F30" s="8">
        <v>176205000</v>
      </c>
      <c r="G30" s="8">
        <v>0</v>
      </c>
      <c r="H30" s="8">
        <v>0</v>
      </c>
      <c r="I30" s="8">
        <v>13423074</v>
      </c>
      <c r="J30" s="8">
        <v>13423074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13423074</v>
      </c>
      <c r="X30" s="8">
        <v>44051731</v>
      </c>
      <c r="Y30" s="8">
        <v>-30628657</v>
      </c>
      <c r="Z30" s="2">
        <v>-69.53</v>
      </c>
      <c r="AA30" s="6">
        <v>176205000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17891000</v>
      </c>
      <c r="F31" s="8">
        <v>17891000</v>
      </c>
      <c r="G31" s="8">
        <v>1583268</v>
      </c>
      <c r="H31" s="8">
        <v>0</v>
      </c>
      <c r="I31" s="8">
        <v>380857</v>
      </c>
      <c r="J31" s="8">
        <v>1964125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1964125</v>
      </c>
      <c r="X31" s="8">
        <v>4472889</v>
      </c>
      <c r="Y31" s="8">
        <v>-2508764</v>
      </c>
      <c r="Z31" s="2">
        <v>-56.09</v>
      </c>
      <c r="AA31" s="6">
        <v>17891000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16552000</v>
      </c>
      <c r="F32" s="8">
        <v>16552000</v>
      </c>
      <c r="G32" s="8">
        <v>4196197</v>
      </c>
      <c r="H32" s="8">
        <v>0</v>
      </c>
      <c r="I32" s="8">
        <v>1814763</v>
      </c>
      <c r="J32" s="8">
        <v>6010960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6010960</v>
      </c>
      <c r="X32" s="8">
        <v>4137305</v>
      </c>
      <c r="Y32" s="8">
        <v>1873655</v>
      </c>
      <c r="Z32" s="2">
        <v>45.29</v>
      </c>
      <c r="AA32" s="6">
        <v>16552000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4264000</v>
      </c>
      <c r="F33" s="8">
        <v>4264000</v>
      </c>
      <c r="G33" s="8">
        <v>204655</v>
      </c>
      <c r="H33" s="8">
        <v>0</v>
      </c>
      <c r="I33" s="8">
        <v>0</v>
      </c>
      <c r="J33" s="8">
        <v>204655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204655</v>
      </c>
      <c r="X33" s="8">
        <v>2483333</v>
      </c>
      <c r="Y33" s="8">
        <v>-2278678</v>
      </c>
      <c r="Z33" s="2">
        <v>-91.76</v>
      </c>
      <c r="AA33" s="6">
        <v>4264000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70048000</v>
      </c>
      <c r="F34" s="8">
        <v>70048000</v>
      </c>
      <c r="G34" s="8">
        <v>7514607</v>
      </c>
      <c r="H34" s="8">
        <v>0</v>
      </c>
      <c r="I34" s="8">
        <v>4429293</v>
      </c>
      <c r="J34" s="8">
        <v>11943900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11943900</v>
      </c>
      <c r="X34" s="8">
        <v>19177357</v>
      </c>
      <c r="Y34" s="8">
        <v>-7233457</v>
      </c>
      <c r="Z34" s="2">
        <v>-37.72</v>
      </c>
      <c r="AA34" s="6">
        <v>70048000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500526000</v>
      </c>
      <c r="F36" s="39">
        <f t="shared" si="1"/>
        <v>500526000</v>
      </c>
      <c r="G36" s="39">
        <f t="shared" si="1"/>
        <v>24619621</v>
      </c>
      <c r="H36" s="39">
        <f t="shared" si="1"/>
        <v>0</v>
      </c>
      <c r="I36" s="39">
        <f t="shared" si="1"/>
        <v>20725276</v>
      </c>
      <c r="J36" s="39">
        <f t="shared" si="1"/>
        <v>45344897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45344897</v>
      </c>
      <c r="X36" s="39">
        <f t="shared" si="1"/>
        <v>128220544</v>
      </c>
      <c r="Y36" s="39">
        <f t="shared" si="1"/>
        <v>-82875647</v>
      </c>
      <c r="Z36" s="40">
        <f>+IF(X36&lt;&gt;0,+(Y36/X36)*100,0)</f>
        <v>-64.63523271278588</v>
      </c>
      <c r="AA36" s="37">
        <f>SUM(AA25:AA35)</f>
        <v>500526000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-27316000</v>
      </c>
      <c r="F38" s="52">
        <f t="shared" si="2"/>
        <v>-27316000</v>
      </c>
      <c r="G38" s="52">
        <f t="shared" si="2"/>
        <v>14307165</v>
      </c>
      <c r="H38" s="52">
        <f t="shared" si="2"/>
        <v>0</v>
      </c>
      <c r="I38" s="52">
        <f t="shared" si="2"/>
        <v>5984387</v>
      </c>
      <c r="J38" s="52">
        <f t="shared" si="2"/>
        <v>20291552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20291552</v>
      </c>
      <c r="X38" s="52">
        <f>IF(F22=F36,0,X22-X36)</f>
        <v>4085142</v>
      </c>
      <c r="Y38" s="52">
        <f t="shared" si="2"/>
        <v>16206410</v>
      </c>
      <c r="Z38" s="53">
        <f>+IF(X38&lt;&gt;0,+(Y38/X38)*100,0)</f>
        <v>396.71595259112166</v>
      </c>
      <c r="AA38" s="50">
        <f>+AA22-AA36</f>
        <v>-27316000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51547000</v>
      </c>
      <c r="F39" s="8">
        <v>51547000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11933000</v>
      </c>
      <c r="Y39" s="8">
        <v>-11933000</v>
      </c>
      <c r="Z39" s="2">
        <v>-100</v>
      </c>
      <c r="AA39" s="6">
        <v>51547000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24231000</v>
      </c>
      <c r="F42" s="61">
        <f t="shared" si="3"/>
        <v>24231000</v>
      </c>
      <c r="G42" s="61">
        <f t="shared" si="3"/>
        <v>14307165</v>
      </c>
      <c r="H42" s="61">
        <f t="shared" si="3"/>
        <v>0</v>
      </c>
      <c r="I42" s="61">
        <f t="shared" si="3"/>
        <v>5984387</v>
      </c>
      <c r="J42" s="61">
        <f t="shared" si="3"/>
        <v>20291552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20291552</v>
      </c>
      <c r="X42" s="61">
        <f t="shared" si="3"/>
        <v>16018142</v>
      </c>
      <c r="Y42" s="61">
        <f t="shared" si="3"/>
        <v>4273410</v>
      </c>
      <c r="Z42" s="62">
        <f>+IF(X42&lt;&gt;0,+(Y42/X42)*100,0)</f>
        <v>26.678562345120927</v>
      </c>
      <c r="AA42" s="59">
        <f>SUM(AA38:AA41)</f>
        <v>24231000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24231000</v>
      </c>
      <c r="F44" s="69">
        <f t="shared" si="4"/>
        <v>24231000</v>
      </c>
      <c r="G44" s="69">
        <f t="shared" si="4"/>
        <v>14307165</v>
      </c>
      <c r="H44" s="69">
        <f t="shared" si="4"/>
        <v>0</v>
      </c>
      <c r="I44" s="69">
        <f t="shared" si="4"/>
        <v>5984387</v>
      </c>
      <c r="J44" s="69">
        <f t="shared" si="4"/>
        <v>20291552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20291552</v>
      </c>
      <c r="X44" s="69">
        <f t="shared" si="4"/>
        <v>16018142</v>
      </c>
      <c r="Y44" s="69">
        <f t="shared" si="4"/>
        <v>4273410</v>
      </c>
      <c r="Z44" s="70">
        <f>+IF(X44&lt;&gt;0,+(Y44/X44)*100,0)</f>
        <v>26.678562345120927</v>
      </c>
      <c r="AA44" s="67">
        <f>+AA42-AA43</f>
        <v>24231000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24231000</v>
      </c>
      <c r="F46" s="61">
        <f t="shared" si="5"/>
        <v>24231000</v>
      </c>
      <c r="G46" s="61">
        <f t="shared" si="5"/>
        <v>14307165</v>
      </c>
      <c r="H46" s="61">
        <f t="shared" si="5"/>
        <v>0</v>
      </c>
      <c r="I46" s="61">
        <f t="shared" si="5"/>
        <v>5984387</v>
      </c>
      <c r="J46" s="61">
        <f t="shared" si="5"/>
        <v>20291552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20291552</v>
      </c>
      <c r="X46" s="61">
        <f t="shared" si="5"/>
        <v>16018142</v>
      </c>
      <c r="Y46" s="61">
        <f t="shared" si="5"/>
        <v>4273410</v>
      </c>
      <c r="Z46" s="62">
        <f>+IF(X46&lt;&gt;0,+(Y46/X46)*100,0)</f>
        <v>26.678562345120927</v>
      </c>
      <c r="AA46" s="59">
        <f>SUM(AA44:AA45)</f>
        <v>24231000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24231000</v>
      </c>
      <c r="F48" s="77">
        <f t="shared" si="6"/>
        <v>24231000</v>
      </c>
      <c r="G48" s="77">
        <f t="shared" si="6"/>
        <v>14307165</v>
      </c>
      <c r="H48" s="78">
        <f t="shared" si="6"/>
        <v>0</v>
      </c>
      <c r="I48" s="78">
        <f t="shared" si="6"/>
        <v>5984387</v>
      </c>
      <c r="J48" s="78">
        <f t="shared" si="6"/>
        <v>20291552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20291552</v>
      </c>
      <c r="X48" s="78">
        <f t="shared" si="6"/>
        <v>16018142</v>
      </c>
      <c r="Y48" s="78">
        <f t="shared" si="6"/>
        <v>4273410</v>
      </c>
      <c r="Z48" s="79">
        <f>+IF(X48&lt;&gt;0,+(Y48/X48)*100,0)</f>
        <v>26.678562345120927</v>
      </c>
      <c r="AA48" s="80">
        <f>SUM(AA46:AA47)</f>
        <v>24231000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145179449</v>
      </c>
      <c r="F5" s="8">
        <v>145179449</v>
      </c>
      <c r="G5" s="8">
        <v>30526744</v>
      </c>
      <c r="H5" s="8">
        <v>11670581</v>
      </c>
      <c r="I5" s="8">
        <v>20497288</v>
      </c>
      <c r="J5" s="8">
        <v>62694613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62694613</v>
      </c>
      <c r="X5" s="8">
        <v>44945268</v>
      </c>
      <c r="Y5" s="8">
        <v>17749345</v>
      </c>
      <c r="Z5" s="2">
        <v>39.49</v>
      </c>
      <c r="AA5" s="6">
        <v>145179449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5569068</v>
      </c>
      <c r="F6" s="8">
        <v>5569068</v>
      </c>
      <c r="G6" s="8">
        <v>646181</v>
      </c>
      <c r="H6" s="8">
        <v>0</v>
      </c>
      <c r="I6" s="8">
        <v>-58</v>
      </c>
      <c r="J6" s="8">
        <v>646123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646123</v>
      </c>
      <c r="X6" s="8">
        <v>1392267</v>
      </c>
      <c r="Y6" s="8">
        <v>-746144</v>
      </c>
      <c r="Z6" s="2">
        <v>-53.59</v>
      </c>
      <c r="AA6" s="6">
        <v>5569068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305240242</v>
      </c>
      <c r="F7" s="8">
        <v>305240242</v>
      </c>
      <c r="G7" s="8">
        <v>30774134</v>
      </c>
      <c r="H7" s="8">
        <v>35731937</v>
      </c>
      <c r="I7" s="8">
        <v>21324869</v>
      </c>
      <c r="J7" s="8">
        <v>87830940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87830940</v>
      </c>
      <c r="X7" s="8">
        <v>89054814</v>
      </c>
      <c r="Y7" s="8">
        <v>-1223874</v>
      </c>
      <c r="Z7" s="2">
        <v>-1.37</v>
      </c>
      <c r="AA7" s="6">
        <v>305240242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13854541</v>
      </c>
      <c r="F10" s="30">
        <v>13854541</v>
      </c>
      <c r="G10" s="30">
        <v>2027232</v>
      </c>
      <c r="H10" s="30">
        <v>1997415</v>
      </c>
      <c r="I10" s="30">
        <v>2511665</v>
      </c>
      <c r="J10" s="30">
        <v>6536312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6536312</v>
      </c>
      <c r="X10" s="30">
        <v>3160529</v>
      </c>
      <c r="Y10" s="30">
        <v>3375783</v>
      </c>
      <c r="Z10" s="31">
        <v>106.81</v>
      </c>
      <c r="AA10" s="32">
        <v>13854541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465156</v>
      </c>
      <c r="F11" s="8">
        <v>465156</v>
      </c>
      <c r="G11" s="8">
        <v>34636</v>
      </c>
      <c r="H11" s="8">
        <v>55832</v>
      </c>
      <c r="I11" s="8">
        <v>25447</v>
      </c>
      <c r="J11" s="8">
        <v>115915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115915</v>
      </c>
      <c r="X11" s="8">
        <v>148729</v>
      </c>
      <c r="Y11" s="8">
        <v>-32814</v>
      </c>
      <c r="Z11" s="2">
        <v>-22.06</v>
      </c>
      <c r="AA11" s="6">
        <v>465156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683641</v>
      </c>
      <c r="F12" s="8">
        <v>683641</v>
      </c>
      <c r="G12" s="8">
        <v>65276</v>
      </c>
      <c r="H12" s="8">
        <v>45269</v>
      </c>
      <c r="I12" s="8">
        <v>53850</v>
      </c>
      <c r="J12" s="8">
        <v>164395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164395</v>
      </c>
      <c r="X12" s="8">
        <v>167628</v>
      </c>
      <c r="Y12" s="8">
        <v>-3233</v>
      </c>
      <c r="Z12" s="2">
        <v>-1.93</v>
      </c>
      <c r="AA12" s="6">
        <v>683641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14210000</v>
      </c>
      <c r="F13" s="8">
        <v>14210000</v>
      </c>
      <c r="G13" s="8">
        <v>294595</v>
      </c>
      <c r="H13" s="8">
        <v>1200610</v>
      </c>
      <c r="I13" s="8">
        <v>949005</v>
      </c>
      <c r="J13" s="8">
        <v>2444210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2444210</v>
      </c>
      <c r="X13" s="8">
        <v>2689364</v>
      </c>
      <c r="Y13" s="8">
        <v>-245154</v>
      </c>
      <c r="Z13" s="2">
        <v>-9.12</v>
      </c>
      <c r="AA13" s="6">
        <v>14210000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2440000</v>
      </c>
      <c r="F14" s="8">
        <v>2440000</v>
      </c>
      <c r="G14" s="8">
        <v>213219</v>
      </c>
      <c r="H14" s="8">
        <v>0</v>
      </c>
      <c r="I14" s="8">
        <v>-479</v>
      </c>
      <c r="J14" s="8">
        <v>212740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212740</v>
      </c>
      <c r="X14" s="8">
        <v>695711</v>
      </c>
      <c r="Y14" s="8">
        <v>-482971</v>
      </c>
      <c r="Z14" s="2">
        <v>-69.42</v>
      </c>
      <c r="AA14" s="6">
        <v>2440000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10619322</v>
      </c>
      <c r="F16" s="8">
        <v>10619322</v>
      </c>
      <c r="G16" s="8">
        <v>1494461</v>
      </c>
      <c r="H16" s="8">
        <v>875285</v>
      </c>
      <c r="I16" s="8">
        <v>287639</v>
      </c>
      <c r="J16" s="8">
        <v>2657385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2657385</v>
      </c>
      <c r="X16" s="8">
        <v>2654832</v>
      </c>
      <c r="Y16" s="8">
        <v>2553</v>
      </c>
      <c r="Z16" s="2">
        <v>0.1</v>
      </c>
      <c r="AA16" s="6">
        <v>10619322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6952719</v>
      </c>
      <c r="F17" s="8">
        <v>6952719</v>
      </c>
      <c r="G17" s="8">
        <v>704762</v>
      </c>
      <c r="H17" s="8">
        <v>481659</v>
      </c>
      <c r="I17" s="8">
        <v>410656</v>
      </c>
      <c r="J17" s="8">
        <v>1597077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1597077</v>
      </c>
      <c r="X17" s="8">
        <v>1914099</v>
      </c>
      <c r="Y17" s="8">
        <v>-317022</v>
      </c>
      <c r="Z17" s="2">
        <v>-16.56</v>
      </c>
      <c r="AA17" s="6">
        <v>6952719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208460000</v>
      </c>
      <c r="F19" s="8">
        <v>208460000</v>
      </c>
      <c r="G19" s="8">
        <v>32716308</v>
      </c>
      <c r="H19" s="8">
        <v>45934000</v>
      </c>
      <c r="I19" s="8">
        <v>1227000</v>
      </c>
      <c r="J19" s="8">
        <v>79877308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79877308</v>
      </c>
      <c r="X19" s="8">
        <v>21526522</v>
      </c>
      <c r="Y19" s="8">
        <v>58350786</v>
      </c>
      <c r="Z19" s="2">
        <v>271.06</v>
      </c>
      <c r="AA19" s="6">
        <v>208460000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10562309</v>
      </c>
      <c r="F20" s="30">
        <v>10562309</v>
      </c>
      <c r="G20" s="30">
        <v>456635</v>
      </c>
      <c r="H20" s="30">
        <v>498363</v>
      </c>
      <c r="I20" s="30">
        <v>576142</v>
      </c>
      <c r="J20" s="30">
        <v>1531140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1531140</v>
      </c>
      <c r="X20" s="30">
        <v>2457501</v>
      </c>
      <c r="Y20" s="30">
        <v>-926361</v>
      </c>
      <c r="Z20" s="31">
        <v>-37.7</v>
      </c>
      <c r="AA20" s="32">
        <v>10562309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724236447</v>
      </c>
      <c r="F22" s="39">
        <f t="shared" si="0"/>
        <v>724236447</v>
      </c>
      <c r="G22" s="39">
        <f t="shared" si="0"/>
        <v>99954183</v>
      </c>
      <c r="H22" s="39">
        <f t="shared" si="0"/>
        <v>98490951</v>
      </c>
      <c r="I22" s="39">
        <f t="shared" si="0"/>
        <v>47863024</v>
      </c>
      <c r="J22" s="39">
        <f t="shared" si="0"/>
        <v>246308158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246308158</v>
      </c>
      <c r="X22" s="39">
        <f t="shared" si="0"/>
        <v>170807264</v>
      </c>
      <c r="Y22" s="39">
        <f t="shared" si="0"/>
        <v>75500894</v>
      </c>
      <c r="Z22" s="40">
        <f>+IF(X22&lt;&gt;0,+(Y22/X22)*100,0)</f>
        <v>44.20239059622195</v>
      </c>
      <c r="AA22" s="37">
        <f>SUM(AA5:AA21)</f>
        <v>724236447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212422625</v>
      </c>
      <c r="F25" s="8">
        <v>212422625</v>
      </c>
      <c r="G25" s="8">
        <v>16078122</v>
      </c>
      <c r="H25" s="8">
        <v>17972463</v>
      </c>
      <c r="I25" s="8">
        <v>-113</v>
      </c>
      <c r="J25" s="8">
        <v>34050472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34050472</v>
      </c>
      <c r="X25" s="8">
        <v>52637233</v>
      </c>
      <c r="Y25" s="8">
        <v>-18586761</v>
      </c>
      <c r="Z25" s="2">
        <v>-35.31</v>
      </c>
      <c r="AA25" s="6">
        <v>212422625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24048904</v>
      </c>
      <c r="F26" s="8">
        <v>24048904</v>
      </c>
      <c r="G26" s="8">
        <v>874998</v>
      </c>
      <c r="H26" s="8">
        <v>1746877</v>
      </c>
      <c r="I26" s="8">
        <v>0</v>
      </c>
      <c r="J26" s="8">
        <v>2621875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2621875</v>
      </c>
      <c r="X26" s="8">
        <v>5525175</v>
      </c>
      <c r="Y26" s="8">
        <v>-2903300</v>
      </c>
      <c r="Z26" s="2">
        <v>-52.55</v>
      </c>
      <c r="AA26" s="6">
        <v>24048904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24610000</v>
      </c>
      <c r="F27" s="8">
        <v>24610000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24610000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81477422</v>
      </c>
      <c r="F28" s="8">
        <v>81477422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20007525</v>
      </c>
      <c r="Y28" s="8">
        <v>-20007525</v>
      </c>
      <c r="Z28" s="2">
        <v>-100</v>
      </c>
      <c r="AA28" s="6">
        <v>81477422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591575</v>
      </c>
      <c r="F29" s="8">
        <v>591575</v>
      </c>
      <c r="G29" s="8">
        <v>34293</v>
      </c>
      <c r="H29" s="8">
        <v>0</v>
      </c>
      <c r="I29" s="8">
        <v>34113</v>
      </c>
      <c r="J29" s="8">
        <v>68406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68406</v>
      </c>
      <c r="X29" s="8">
        <v>189313</v>
      </c>
      <c r="Y29" s="8">
        <v>-120907</v>
      </c>
      <c r="Z29" s="2">
        <v>-63.87</v>
      </c>
      <c r="AA29" s="6">
        <v>591575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199036601</v>
      </c>
      <c r="F30" s="8">
        <v>199036601</v>
      </c>
      <c r="G30" s="8">
        <v>862147</v>
      </c>
      <c r="H30" s="8">
        <v>917249</v>
      </c>
      <c r="I30" s="8">
        <v>613454</v>
      </c>
      <c r="J30" s="8">
        <v>2392850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2392850</v>
      </c>
      <c r="X30" s="8">
        <v>52872861</v>
      </c>
      <c r="Y30" s="8">
        <v>-50480011</v>
      </c>
      <c r="Z30" s="2">
        <v>-95.47</v>
      </c>
      <c r="AA30" s="6">
        <v>199036601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12384460</v>
      </c>
      <c r="F32" s="8">
        <v>12384460</v>
      </c>
      <c r="G32" s="8">
        <v>-285120</v>
      </c>
      <c r="H32" s="8">
        <v>1200000</v>
      </c>
      <c r="I32" s="8">
        <v>402632</v>
      </c>
      <c r="J32" s="8">
        <v>1317512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1317512</v>
      </c>
      <c r="X32" s="8">
        <v>2973000</v>
      </c>
      <c r="Y32" s="8">
        <v>-1655488</v>
      </c>
      <c r="Z32" s="2">
        <v>-55.68</v>
      </c>
      <c r="AA32" s="6">
        <v>12384460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1309307</v>
      </c>
      <c r="F33" s="8">
        <v>1309307</v>
      </c>
      <c r="G33" s="8">
        <v>-118497</v>
      </c>
      <c r="H33" s="8">
        <v>101150</v>
      </c>
      <c r="I33" s="8">
        <v>0</v>
      </c>
      <c r="J33" s="8">
        <v>-17347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-17347</v>
      </c>
      <c r="X33" s="8">
        <v>576327</v>
      </c>
      <c r="Y33" s="8">
        <v>-593674</v>
      </c>
      <c r="Z33" s="2">
        <v>-103.01</v>
      </c>
      <c r="AA33" s="6">
        <v>1309307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179279056</v>
      </c>
      <c r="F34" s="8">
        <v>179279056</v>
      </c>
      <c r="G34" s="8">
        <v>5088327</v>
      </c>
      <c r="H34" s="8">
        <v>5642648</v>
      </c>
      <c r="I34" s="8">
        <v>6396922</v>
      </c>
      <c r="J34" s="8">
        <v>17127897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17127897</v>
      </c>
      <c r="X34" s="8">
        <v>40464000</v>
      </c>
      <c r="Y34" s="8">
        <v>-23336103</v>
      </c>
      <c r="Z34" s="2">
        <v>-57.67</v>
      </c>
      <c r="AA34" s="6">
        <v>179279056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735159950</v>
      </c>
      <c r="F36" s="39">
        <f t="shared" si="1"/>
        <v>735159950</v>
      </c>
      <c r="G36" s="39">
        <f t="shared" si="1"/>
        <v>22534270</v>
      </c>
      <c r="H36" s="39">
        <f t="shared" si="1"/>
        <v>27580387</v>
      </c>
      <c r="I36" s="39">
        <f t="shared" si="1"/>
        <v>7447008</v>
      </c>
      <c r="J36" s="39">
        <f t="shared" si="1"/>
        <v>57561665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57561665</v>
      </c>
      <c r="X36" s="39">
        <f t="shared" si="1"/>
        <v>175245434</v>
      </c>
      <c r="Y36" s="39">
        <f t="shared" si="1"/>
        <v>-117683769</v>
      </c>
      <c r="Z36" s="40">
        <f>+IF(X36&lt;&gt;0,+(Y36/X36)*100,0)</f>
        <v>-67.15368629804072</v>
      </c>
      <c r="AA36" s="37">
        <f>SUM(AA25:AA35)</f>
        <v>735159950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-10923503</v>
      </c>
      <c r="F38" s="52">
        <f t="shared" si="2"/>
        <v>-10923503</v>
      </c>
      <c r="G38" s="52">
        <f t="shared" si="2"/>
        <v>77419913</v>
      </c>
      <c r="H38" s="52">
        <f t="shared" si="2"/>
        <v>70910564</v>
      </c>
      <c r="I38" s="52">
        <f t="shared" si="2"/>
        <v>40416016</v>
      </c>
      <c r="J38" s="52">
        <f t="shared" si="2"/>
        <v>188746493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188746493</v>
      </c>
      <c r="X38" s="52">
        <f>IF(F22=F36,0,X22-X36)</f>
        <v>-4438170</v>
      </c>
      <c r="Y38" s="52">
        <f t="shared" si="2"/>
        <v>193184663</v>
      </c>
      <c r="Z38" s="53">
        <f>+IF(X38&lt;&gt;0,+(Y38/X38)*100,0)</f>
        <v>-4352.799982875825</v>
      </c>
      <c r="AA38" s="50">
        <f>+AA22-AA36</f>
        <v>-10923503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120352734</v>
      </c>
      <c r="F39" s="8">
        <v>120352734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6689615</v>
      </c>
      <c r="Y39" s="8">
        <v>-6689615</v>
      </c>
      <c r="Z39" s="2">
        <v>-100</v>
      </c>
      <c r="AA39" s="6">
        <v>120352734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109429231</v>
      </c>
      <c r="F42" s="61">
        <f t="shared" si="3"/>
        <v>109429231</v>
      </c>
      <c r="G42" s="61">
        <f t="shared" si="3"/>
        <v>77419913</v>
      </c>
      <c r="H42" s="61">
        <f t="shared" si="3"/>
        <v>70910564</v>
      </c>
      <c r="I42" s="61">
        <f t="shared" si="3"/>
        <v>40416016</v>
      </c>
      <c r="J42" s="61">
        <f t="shared" si="3"/>
        <v>188746493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188746493</v>
      </c>
      <c r="X42" s="61">
        <f t="shared" si="3"/>
        <v>2251445</v>
      </c>
      <c r="Y42" s="61">
        <f t="shared" si="3"/>
        <v>186495048</v>
      </c>
      <c r="Z42" s="62">
        <f>+IF(X42&lt;&gt;0,+(Y42/X42)*100,0)</f>
        <v>8283.349049166201</v>
      </c>
      <c r="AA42" s="59">
        <f>SUM(AA38:AA41)</f>
        <v>109429231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109429231</v>
      </c>
      <c r="F44" s="69">
        <f t="shared" si="4"/>
        <v>109429231</v>
      </c>
      <c r="G44" s="69">
        <f t="shared" si="4"/>
        <v>77419913</v>
      </c>
      <c r="H44" s="69">
        <f t="shared" si="4"/>
        <v>70910564</v>
      </c>
      <c r="I44" s="69">
        <f t="shared" si="4"/>
        <v>40416016</v>
      </c>
      <c r="J44" s="69">
        <f t="shared" si="4"/>
        <v>188746493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188746493</v>
      </c>
      <c r="X44" s="69">
        <f t="shared" si="4"/>
        <v>2251445</v>
      </c>
      <c r="Y44" s="69">
        <f t="shared" si="4"/>
        <v>186495048</v>
      </c>
      <c r="Z44" s="70">
        <f>+IF(X44&lt;&gt;0,+(Y44/X44)*100,0)</f>
        <v>8283.349049166201</v>
      </c>
      <c r="AA44" s="67">
        <f>+AA42-AA43</f>
        <v>109429231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109429231</v>
      </c>
      <c r="F46" s="61">
        <f t="shared" si="5"/>
        <v>109429231</v>
      </c>
      <c r="G46" s="61">
        <f t="shared" si="5"/>
        <v>77419913</v>
      </c>
      <c r="H46" s="61">
        <f t="shared" si="5"/>
        <v>70910564</v>
      </c>
      <c r="I46" s="61">
        <f t="shared" si="5"/>
        <v>40416016</v>
      </c>
      <c r="J46" s="61">
        <f t="shared" si="5"/>
        <v>188746493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188746493</v>
      </c>
      <c r="X46" s="61">
        <f t="shared" si="5"/>
        <v>2251445</v>
      </c>
      <c r="Y46" s="61">
        <f t="shared" si="5"/>
        <v>186495048</v>
      </c>
      <c r="Z46" s="62">
        <f>+IF(X46&lt;&gt;0,+(Y46/X46)*100,0)</f>
        <v>8283.349049166201</v>
      </c>
      <c r="AA46" s="59">
        <f>SUM(AA44:AA45)</f>
        <v>109429231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109429231</v>
      </c>
      <c r="F48" s="77">
        <f t="shared" si="6"/>
        <v>109429231</v>
      </c>
      <c r="G48" s="77">
        <f t="shared" si="6"/>
        <v>77419913</v>
      </c>
      <c r="H48" s="78">
        <f t="shared" si="6"/>
        <v>70910564</v>
      </c>
      <c r="I48" s="78">
        <f t="shared" si="6"/>
        <v>40416016</v>
      </c>
      <c r="J48" s="78">
        <f t="shared" si="6"/>
        <v>188746493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188746493</v>
      </c>
      <c r="X48" s="78">
        <f t="shared" si="6"/>
        <v>2251445</v>
      </c>
      <c r="Y48" s="78">
        <f t="shared" si="6"/>
        <v>186495048</v>
      </c>
      <c r="Z48" s="79">
        <f>+IF(X48&lt;&gt;0,+(Y48/X48)*100,0)</f>
        <v>8283.349049166201</v>
      </c>
      <c r="AA48" s="80">
        <f>SUM(AA46:AA47)</f>
        <v>109429231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141363201</v>
      </c>
      <c r="D8" s="6">
        <v>0</v>
      </c>
      <c r="E8" s="7">
        <v>159377567</v>
      </c>
      <c r="F8" s="8">
        <v>159377567</v>
      </c>
      <c r="G8" s="8">
        <v>40312000</v>
      </c>
      <c r="H8" s="8">
        <v>13667500</v>
      </c>
      <c r="I8" s="8">
        <v>17552000</v>
      </c>
      <c r="J8" s="8">
        <v>71531500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71531500</v>
      </c>
      <c r="X8" s="8">
        <v>39844392</v>
      </c>
      <c r="Y8" s="8">
        <v>31687108</v>
      </c>
      <c r="Z8" s="2">
        <v>79.53</v>
      </c>
      <c r="AA8" s="6">
        <v>159377567</v>
      </c>
    </row>
    <row r="9" spans="1:27" ht="12.75">
      <c r="A9" s="29" t="s">
        <v>36</v>
      </c>
      <c r="B9" s="28"/>
      <c r="C9" s="6">
        <v>16900445</v>
      </c>
      <c r="D9" s="6">
        <v>0</v>
      </c>
      <c r="E9" s="7">
        <v>17550757</v>
      </c>
      <c r="F9" s="8">
        <v>17550757</v>
      </c>
      <c r="G9" s="8">
        <v>1631000</v>
      </c>
      <c r="H9" s="8">
        <v>1508000</v>
      </c>
      <c r="I9" s="8">
        <v>1502000</v>
      </c>
      <c r="J9" s="8">
        <v>4641000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4641000</v>
      </c>
      <c r="X9" s="8">
        <v>4387689</v>
      </c>
      <c r="Y9" s="8">
        <v>253311</v>
      </c>
      <c r="Z9" s="2">
        <v>5.77</v>
      </c>
      <c r="AA9" s="6">
        <v>17550757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2.75">
      <c r="A13" s="27" t="s">
        <v>40</v>
      </c>
      <c r="B13" s="33"/>
      <c r="C13" s="6">
        <v>11991453</v>
      </c>
      <c r="D13" s="6">
        <v>0</v>
      </c>
      <c r="E13" s="7">
        <v>10670790</v>
      </c>
      <c r="F13" s="8">
        <v>10670790</v>
      </c>
      <c r="G13" s="8">
        <v>0</v>
      </c>
      <c r="H13" s="8">
        <v>73000</v>
      </c>
      <c r="I13" s="8">
        <v>0</v>
      </c>
      <c r="J13" s="8">
        <v>73000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73000</v>
      </c>
      <c r="X13" s="8">
        <v>2667696</v>
      </c>
      <c r="Y13" s="8">
        <v>-2594696</v>
      </c>
      <c r="Z13" s="2">
        <v>-97.26</v>
      </c>
      <c r="AA13" s="6">
        <v>10670790</v>
      </c>
    </row>
    <row r="14" spans="1:27" ht="12.75">
      <c r="A14" s="27" t="s">
        <v>41</v>
      </c>
      <c r="B14" s="33"/>
      <c r="C14" s="6">
        <v>20214647</v>
      </c>
      <c r="D14" s="6">
        <v>0</v>
      </c>
      <c r="E14" s="7">
        <v>28321372</v>
      </c>
      <c r="F14" s="8">
        <v>28321372</v>
      </c>
      <c r="G14" s="8">
        <v>3319000</v>
      </c>
      <c r="H14" s="8">
        <v>3399000</v>
      </c>
      <c r="I14" s="8">
        <v>3400000</v>
      </c>
      <c r="J14" s="8">
        <v>10118000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10118000</v>
      </c>
      <c r="X14" s="8">
        <v>7080342</v>
      </c>
      <c r="Y14" s="8">
        <v>3037658</v>
      </c>
      <c r="Z14" s="2">
        <v>42.9</v>
      </c>
      <c r="AA14" s="6">
        <v>28321372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322989343</v>
      </c>
      <c r="D19" s="6">
        <v>0</v>
      </c>
      <c r="E19" s="7">
        <v>338198100</v>
      </c>
      <c r="F19" s="8">
        <v>338198100</v>
      </c>
      <c r="G19" s="8">
        <v>138487000</v>
      </c>
      <c r="H19" s="8">
        <v>923799</v>
      </c>
      <c r="I19" s="8">
        <v>345200</v>
      </c>
      <c r="J19" s="8">
        <v>139755999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139755999</v>
      </c>
      <c r="X19" s="8">
        <v>154272250</v>
      </c>
      <c r="Y19" s="8">
        <v>-14516251</v>
      </c>
      <c r="Z19" s="2">
        <v>-9.41</v>
      </c>
      <c r="AA19" s="6">
        <v>338198100</v>
      </c>
    </row>
    <row r="20" spans="1:27" ht="12.75">
      <c r="A20" s="27" t="s">
        <v>47</v>
      </c>
      <c r="B20" s="33"/>
      <c r="C20" s="6">
        <v>3566813</v>
      </c>
      <c r="D20" s="6">
        <v>0</v>
      </c>
      <c r="E20" s="7">
        <v>1913935</v>
      </c>
      <c r="F20" s="30">
        <v>1913935</v>
      </c>
      <c r="G20" s="30">
        <v>131000</v>
      </c>
      <c r="H20" s="30">
        <v>129000</v>
      </c>
      <c r="I20" s="30">
        <v>20300</v>
      </c>
      <c r="J20" s="30">
        <v>280300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280300</v>
      </c>
      <c r="X20" s="30">
        <v>478434</v>
      </c>
      <c r="Y20" s="30">
        <v>-198134</v>
      </c>
      <c r="Z20" s="31">
        <v>-41.41</v>
      </c>
      <c r="AA20" s="32">
        <v>1913935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517025902</v>
      </c>
      <c r="D22" s="37">
        <f>SUM(D5:D21)</f>
        <v>0</v>
      </c>
      <c r="E22" s="38">
        <f t="shared" si="0"/>
        <v>556032521</v>
      </c>
      <c r="F22" s="39">
        <f t="shared" si="0"/>
        <v>556032521</v>
      </c>
      <c r="G22" s="39">
        <f t="shared" si="0"/>
        <v>183880000</v>
      </c>
      <c r="H22" s="39">
        <f t="shared" si="0"/>
        <v>19700299</v>
      </c>
      <c r="I22" s="39">
        <f t="shared" si="0"/>
        <v>22819500</v>
      </c>
      <c r="J22" s="39">
        <f t="shared" si="0"/>
        <v>226399799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226399799</v>
      </c>
      <c r="X22" s="39">
        <f t="shared" si="0"/>
        <v>208730803</v>
      </c>
      <c r="Y22" s="39">
        <f t="shared" si="0"/>
        <v>17668996</v>
      </c>
      <c r="Z22" s="40">
        <f>+IF(X22&lt;&gt;0,+(Y22/X22)*100,0)</f>
        <v>8.464968153262937</v>
      </c>
      <c r="AA22" s="37">
        <f>SUM(AA5:AA21)</f>
        <v>556032521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199177604</v>
      </c>
      <c r="D25" s="6">
        <v>0</v>
      </c>
      <c r="E25" s="7">
        <v>195149848</v>
      </c>
      <c r="F25" s="8">
        <v>195149848</v>
      </c>
      <c r="G25" s="8">
        <v>0</v>
      </c>
      <c r="H25" s="8">
        <v>31837610</v>
      </c>
      <c r="I25" s="8">
        <v>20193000</v>
      </c>
      <c r="J25" s="8">
        <v>52030610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52030610</v>
      </c>
      <c r="X25" s="8">
        <v>48787233</v>
      </c>
      <c r="Y25" s="8">
        <v>3243377</v>
      </c>
      <c r="Z25" s="2">
        <v>6.65</v>
      </c>
      <c r="AA25" s="6">
        <v>195149848</v>
      </c>
    </row>
    <row r="26" spans="1:27" ht="12.75">
      <c r="A26" s="29" t="s">
        <v>52</v>
      </c>
      <c r="B26" s="28"/>
      <c r="C26" s="6">
        <v>6381097</v>
      </c>
      <c r="D26" s="6">
        <v>0</v>
      </c>
      <c r="E26" s="7">
        <v>6551503</v>
      </c>
      <c r="F26" s="8">
        <v>6551503</v>
      </c>
      <c r="G26" s="8">
        <v>0</v>
      </c>
      <c r="H26" s="8">
        <v>610189</v>
      </c>
      <c r="I26" s="8">
        <v>610000</v>
      </c>
      <c r="J26" s="8">
        <v>1220189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1220189</v>
      </c>
      <c r="X26" s="8">
        <v>1637877</v>
      </c>
      <c r="Y26" s="8">
        <v>-417688</v>
      </c>
      <c r="Z26" s="2">
        <v>-25.5</v>
      </c>
      <c r="AA26" s="6">
        <v>6551503</v>
      </c>
    </row>
    <row r="27" spans="1:27" ht="12.75">
      <c r="A27" s="29" t="s">
        <v>53</v>
      </c>
      <c r="B27" s="28"/>
      <c r="C27" s="6">
        <v>98203350</v>
      </c>
      <c r="D27" s="6">
        <v>0</v>
      </c>
      <c r="E27" s="7">
        <v>36459628</v>
      </c>
      <c r="F27" s="8">
        <v>36459628</v>
      </c>
      <c r="G27" s="8">
        <v>129000</v>
      </c>
      <c r="H27" s="8">
        <v>260000</v>
      </c>
      <c r="I27" s="8">
        <v>0</v>
      </c>
      <c r="J27" s="8">
        <v>389000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389000</v>
      </c>
      <c r="X27" s="8">
        <v>9114906</v>
      </c>
      <c r="Y27" s="8">
        <v>-8725906</v>
      </c>
      <c r="Z27" s="2">
        <v>-95.73</v>
      </c>
      <c r="AA27" s="6">
        <v>36459628</v>
      </c>
    </row>
    <row r="28" spans="1:27" ht="12.75">
      <c r="A28" s="29" t="s">
        <v>54</v>
      </c>
      <c r="B28" s="28"/>
      <c r="C28" s="6">
        <v>49197065</v>
      </c>
      <c r="D28" s="6">
        <v>0</v>
      </c>
      <c r="E28" s="7">
        <v>57676000</v>
      </c>
      <c r="F28" s="8">
        <v>57676000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14418999</v>
      </c>
      <c r="Y28" s="8">
        <v>-14418999</v>
      </c>
      <c r="Z28" s="2">
        <v>-100</v>
      </c>
      <c r="AA28" s="6">
        <v>57676000</v>
      </c>
    </row>
    <row r="29" spans="1:27" ht="12.75">
      <c r="A29" s="29" t="s">
        <v>55</v>
      </c>
      <c r="B29" s="28"/>
      <c r="C29" s="6">
        <v>1125317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1639239</v>
      </c>
      <c r="D30" s="6">
        <v>0</v>
      </c>
      <c r="E30" s="7">
        <v>5900807</v>
      </c>
      <c r="F30" s="8">
        <v>5900807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1475202</v>
      </c>
      <c r="Y30" s="8">
        <v>-1475202</v>
      </c>
      <c r="Z30" s="2">
        <v>-100</v>
      </c>
      <c r="AA30" s="6">
        <v>5900807</v>
      </c>
    </row>
    <row r="31" spans="1:27" ht="12.75">
      <c r="A31" s="29" t="s">
        <v>57</v>
      </c>
      <c r="B31" s="28"/>
      <c r="C31" s="6">
        <v>28822388</v>
      </c>
      <c r="D31" s="6">
        <v>0</v>
      </c>
      <c r="E31" s="7">
        <v>44505824</v>
      </c>
      <c r="F31" s="8">
        <v>44505824</v>
      </c>
      <c r="G31" s="8">
        <v>0</v>
      </c>
      <c r="H31" s="8">
        <v>5622000</v>
      </c>
      <c r="I31" s="8">
        <v>1598580</v>
      </c>
      <c r="J31" s="8">
        <v>7220580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7220580</v>
      </c>
      <c r="X31" s="8">
        <v>11126613</v>
      </c>
      <c r="Y31" s="8">
        <v>-3906033</v>
      </c>
      <c r="Z31" s="2">
        <v>-35.11</v>
      </c>
      <c r="AA31" s="6">
        <v>44505824</v>
      </c>
    </row>
    <row r="32" spans="1:27" ht="12.75">
      <c r="A32" s="29" t="s">
        <v>58</v>
      </c>
      <c r="B32" s="28"/>
      <c r="C32" s="6">
        <v>65268422</v>
      </c>
      <c r="D32" s="6">
        <v>0</v>
      </c>
      <c r="E32" s="7">
        <v>37412135</v>
      </c>
      <c r="F32" s="8">
        <v>37412135</v>
      </c>
      <c r="G32" s="8">
        <v>0</v>
      </c>
      <c r="H32" s="8">
        <v>5942000</v>
      </c>
      <c r="I32" s="8">
        <v>4282308</v>
      </c>
      <c r="J32" s="8">
        <v>10224308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10224308</v>
      </c>
      <c r="X32" s="8">
        <v>9353034</v>
      </c>
      <c r="Y32" s="8">
        <v>871274</v>
      </c>
      <c r="Z32" s="2">
        <v>9.32</v>
      </c>
      <c r="AA32" s="6">
        <v>37412135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10512200</v>
      </c>
      <c r="F33" s="8">
        <v>10512200</v>
      </c>
      <c r="G33" s="8">
        <v>0</v>
      </c>
      <c r="H33" s="8">
        <v>5148000</v>
      </c>
      <c r="I33" s="8">
        <v>6638382</v>
      </c>
      <c r="J33" s="8">
        <v>11786382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11786382</v>
      </c>
      <c r="X33" s="8">
        <v>2628051</v>
      </c>
      <c r="Y33" s="8">
        <v>9158331</v>
      </c>
      <c r="Z33" s="2">
        <v>348.48</v>
      </c>
      <c r="AA33" s="6">
        <v>10512200</v>
      </c>
    </row>
    <row r="34" spans="1:27" ht="12.75">
      <c r="A34" s="29" t="s">
        <v>60</v>
      </c>
      <c r="B34" s="28"/>
      <c r="C34" s="6">
        <v>238092312</v>
      </c>
      <c r="D34" s="6">
        <v>0</v>
      </c>
      <c r="E34" s="7">
        <v>154188498</v>
      </c>
      <c r="F34" s="8">
        <v>154188498</v>
      </c>
      <c r="G34" s="8">
        <v>1152000</v>
      </c>
      <c r="H34" s="8">
        <v>15873201</v>
      </c>
      <c r="I34" s="8">
        <v>13942730</v>
      </c>
      <c r="J34" s="8">
        <v>30967931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30967931</v>
      </c>
      <c r="X34" s="8">
        <v>38547198</v>
      </c>
      <c r="Y34" s="8">
        <v>-7579267</v>
      </c>
      <c r="Z34" s="2">
        <v>-19.66</v>
      </c>
      <c r="AA34" s="6">
        <v>154188498</v>
      </c>
    </row>
    <row r="35" spans="1:27" ht="12.75">
      <c r="A35" s="27" t="s">
        <v>61</v>
      </c>
      <c r="B35" s="33"/>
      <c r="C35" s="6">
        <v>1231708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689138502</v>
      </c>
      <c r="D36" s="37">
        <f>SUM(D25:D35)</f>
        <v>0</v>
      </c>
      <c r="E36" s="38">
        <f t="shared" si="1"/>
        <v>548356443</v>
      </c>
      <c r="F36" s="39">
        <f t="shared" si="1"/>
        <v>548356443</v>
      </c>
      <c r="G36" s="39">
        <f t="shared" si="1"/>
        <v>1281000</v>
      </c>
      <c r="H36" s="39">
        <f t="shared" si="1"/>
        <v>65293000</v>
      </c>
      <c r="I36" s="39">
        <f t="shared" si="1"/>
        <v>47265000</v>
      </c>
      <c r="J36" s="39">
        <f t="shared" si="1"/>
        <v>113839000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113839000</v>
      </c>
      <c r="X36" s="39">
        <f t="shared" si="1"/>
        <v>137089113</v>
      </c>
      <c r="Y36" s="39">
        <f t="shared" si="1"/>
        <v>-23250113</v>
      </c>
      <c r="Z36" s="40">
        <f>+IF(X36&lt;&gt;0,+(Y36/X36)*100,0)</f>
        <v>-16.959853697499668</v>
      </c>
      <c r="AA36" s="37">
        <f>SUM(AA25:AA35)</f>
        <v>548356443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-172112600</v>
      </c>
      <c r="D38" s="50">
        <f>+D22-D36</f>
        <v>0</v>
      </c>
      <c r="E38" s="51">
        <f t="shared" si="2"/>
        <v>7676078</v>
      </c>
      <c r="F38" s="52">
        <f t="shared" si="2"/>
        <v>7676078</v>
      </c>
      <c r="G38" s="52">
        <f t="shared" si="2"/>
        <v>182599000</v>
      </c>
      <c r="H38" s="52">
        <f t="shared" si="2"/>
        <v>-45592701</v>
      </c>
      <c r="I38" s="52">
        <f t="shared" si="2"/>
        <v>-24445500</v>
      </c>
      <c r="J38" s="52">
        <f t="shared" si="2"/>
        <v>112560799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112560799</v>
      </c>
      <c r="X38" s="52">
        <f>IF(F22=F36,0,X22-X36)</f>
        <v>71641690</v>
      </c>
      <c r="Y38" s="52">
        <f t="shared" si="2"/>
        <v>40919109</v>
      </c>
      <c r="Z38" s="53">
        <f>+IF(X38&lt;&gt;0,+(Y38/X38)*100,0)</f>
        <v>57.11633687033346</v>
      </c>
      <c r="AA38" s="50">
        <f>+AA22-AA36</f>
        <v>7676078</v>
      </c>
    </row>
    <row r="39" spans="1:27" ht="12.75">
      <c r="A39" s="27" t="s">
        <v>64</v>
      </c>
      <c r="B39" s="33"/>
      <c r="C39" s="6">
        <v>245341913</v>
      </c>
      <c r="D39" s="6">
        <v>0</v>
      </c>
      <c r="E39" s="7">
        <v>262691000</v>
      </c>
      <c r="F39" s="8">
        <v>262691000</v>
      </c>
      <c r="G39" s="8">
        <v>0</v>
      </c>
      <c r="H39" s="8">
        <v>27040000</v>
      </c>
      <c r="I39" s="8">
        <v>16934000</v>
      </c>
      <c r="J39" s="8">
        <v>43974000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43974000</v>
      </c>
      <c r="X39" s="8">
        <v>65672799</v>
      </c>
      <c r="Y39" s="8">
        <v>-21698799</v>
      </c>
      <c r="Z39" s="2">
        <v>-33.04</v>
      </c>
      <c r="AA39" s="6">
        <v>262691000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73229313</v>
      </c>
      <c r="D42" s="59">
        <f>SUM(D38:D41)</f>
        <v>0</v>
      </c>
      <c r="E42" s="60">
        <f t="shared" si="3"/>
        <v>270367078</v>
      </c>
      <c r="F42" s="61">
        <f t="shared" si="3"/>
        <v>270367078</v>
      </c>
      <c r="G42" s="61">
        <f t="shared" si="3"/>
        <v>182599000</v>
      </c>
      <c r="H42" s="61">
        <f t="shared" si="3"/>
        <v>-18552701</v>
      </c>
      <c r="I42" s="61">
        <f t="shared" si="3"/>
        <v>-7511500</v>
      </c>
      <c r="J42" s="61">
        <f t="shared" si="3"/>
        <v>156534799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156534799</v>
      </c>
      <c r="X42" s="61">
        <f t="shared" si="3"/>
        <v>137314489</v>
      </c>
      <c r="Y42" s="61">
        <f t="shared" si="3"/>
        <v>19220310</v>
      </c>
      <c r="Z42" s="62">
        <f>+IF(X42&lt;&gt;0,+(Y42/X42)*100,0)</f>
        <v>13.9972920119158</v>
      </c>
      <c r="AA42" s="59">
        <f>SUM(AA38:AA41)</f>
        <v>270367078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73229313</v>
      </c>
      <c r="D44" s="67">
        <f>+D42-D43</f>
        <v>0</v>
      </c>
      <c r="E44" s="68">
        <f t="shared" si="4"/>
        <v>270367078</v>
      </c>
      <c r="F44" s="69">
        <f t="shared" si="4"/>
        <v>270367078</v>
      </c>
      <c r="G44" s="69">
        <f t="shared" si="4"/>
        <v>182599000</v>
      </c>
      <c r="H44" s="69">
        <f t="shared" si="4"/>
        <v>-18552701</v>
      </c>
      <c r="I44" s="69">
        <f t="shared" si="4"/>
        <v>-7511500</v>
      </c>
      <c r="J44" s="69">
        <f t="shared" si="4"/>
        <v>156534799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156534799</v>
      </c>
      <c r="X44" s="69">
        <f t="shared" si="4"/>
        <v>137314489</v>
      </c>
      <c r="Y44" s="69">
        <f t="shared" si="4"/>
        <v>19220310</v>
      </c>
      <c r="Z44" s="70">
        <f>+IF(X44&lt;&gt;0,+(Y44/X44)*100,0)</f>
        <v>13.9972920119158</v>
      </c>
      <c r="AA44" s="67">
        <f>+AA42-AA43</f>
        <v>270367078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73229313</v>
      </c>
      <c r="D46" s="59">
        <f>SUM(D44:D45)</f>
        <v>0</v>
      </c>
      <c r="E46" s="60">
        <f t="shared" si="5"/>
        <v>270367078</v>
      </c>
      <c r="F46" s="61">
        <f t="shared" si="5"/>
        <v>270367078</v>
      </c>
      <c r="G46" s="61">
        <f t="shared" si="5"/>
        <v>182599000</v>
      </c>
      <c r="H46" s="61">
        <f t="shared" si="5"/>
        <v>-18552701</v>
      </c>
      <c r="I46" s="61">
        <f t="shared" si="5"/>
        <v>-7511500</v>
      </c>
      <c r="J46" s="61">
        <f t="shared" si="5"/>
        <v>156534799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156534799</v>
      </c>
      <c r="X46" s="61">
        <f t="shared" si="5"/>
        <v>137314489</v>
      </c>
      <c r="Y46" s="61">
        <f t="shared" si="5"/>
        <v>19220310</v>
      </c>
      <c r="Z46" s="62">
        <f>+IF(X46&lt;&gt;0,+(Y46/X46)*100,0)</f>
        <v>13.9972920119158</v>
      </c>
      <c r="AA46" s="59">
        <f>SUM(AA44:AA45)</f>
        <v>270367078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73229313</v>
      </c>
      <c r="D48" s="75">
        <f>SUM(D46:D47)</f>
        <v>0</v>
      </c>
      <c r="E48" s="76">
        <f t="shared" si="6"/>
        <v>270367078</v>
      </c>
      <c r="F48" s="77">
        <f t="shared" si="6"/>
        <v>270367078</v>
      </c>
      <c r="G48" s="77">
        <f t="shared" si="6"/>
        <v>182599000</v>
      </c>
      <c r="H48" s="78">
        <f t="shared" si="6"/>
        <v>-18552701</v>
      </c>
      <c r="I48" s="78">
        <f t="shared" si="6"/>
        <v>-7511500</v>
      </c>
      <c r="J48" s="78">
        <f t="shared" si="6"/>
        <v>156534799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156534799</v>
      </c>
      <c r="X48" s="78">
        <f t="shared" si="6"/>
        <v>137314489</v>
      </c>
      <c r="Y48" s="78">
        <f t="shared" si="6"/>
        <v>19220310</v>
      </c>
      <c r="Z48" s="79">
        <f>+IF(X48&lt;&gt;0,+(Y48/X48)*100,0)</f>
        <v>13.9972920119158</v>
      </c>
      <c r="AA48" s="80">
        <f>SUM(AA46:AA47)</f>
        <v>270367078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57681385</v>
      </c>
      <c r="D5" s="6">
        <v>0</v>
      </c>
      <c r="E5" s="7">
        <v>60073210</v>
      </c>
      <c r="F5" s="8">
        <v>60073210</v>
      </c>
      <c r="G5" s="8">
        <v>0</v>
      </c>
      <c r="H5" s="8">
        <v>3197395</v>
      </c>
      <c r="I5" s="8">
        <v>20606536</v>
      </c>
      <c r="J5" s="8">
        <v>23803931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23803931</v>
      </c>
      <c r="X5" s="8">
        <v>15018303</v>
      </c>
      <c r="Y5" s="8">
        <v>8785628</v>
      </c>
      <c r="Z5" s="2">
        <v>58.5</v>
      </c>
      <c r="AA5" s="6">
        <v>60073210</v>
      </c>
    </row>
    <row r="6" spans="1:27" ht="12.75">
      <c r="A6" s="27" t="s">
        <v>33</v>
      </c>
      <c r="B6" s="28"/>
      <c r="C6" s="6">
        <v>6418838</v>
      </c>
      <c r="D6" s="6">
        <v>0</v>
      </c>
      <c r="E6" s="7">
        <v>6960000</v>
      </c>
      <c r="F6" s="8">
        <v>6960000</v>
      </c>
      <c r="G6" s="8">
        <v>179721</v>
      </c>
      <c r="H6" s="8">
        <v>672456</v>
      </c>
      <c r="I6" s="8">
        <v>716640</v>
      </c>
      <c r="J6" s="8">
        <v>1568817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1568817</v>
      </c>
      <c r="X6" s="8">
        <v>1740000</v>
      </c>
      <c r="Y6" s="8">
        <v>-171183</v>
      </c>
      <c r="Z6" s="2">
        <v>-9.84</v>
      </c>
      <c r="AA6" s="6">
        <v>6960000</v>
      </c>
    </row>
    <row r="7" spans="1:27" ht="12.75">
      <c r="A7" s="29" t="s">
        <v>34</v>
      </c>
      <c r="B7" s="28"/>
      <c r="C7" s="6">
        <v>103511064</v>
      </c>
      <c r="D7" s="6">
        <v>0</v>
      </c>
      <c r="E7" s="7">
        <v>113156523</v>
      </c>
      <c r="F7" s="8">
        <v>113156523</v>
      </c>
      <c r="G7" s="8">
        <v>3931762</v>
      </c>
      <c r="H7" s="8">
        <v>10317642</v>
      </c>
      <c r="I7" s="8">
        <v>13670388</v>
      </c>
      <c r="J7" s="8">
        <v>27919792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27919792</v>
      </c>
      <c r="X7" s="8">
        <v>28289130</v>
      </c>
      <c r="Y7" s="8">
        <v>-369338</v>
      </c>
      <c r="Z7" s="2">
        <v>-1.31</v>
      </c>
      <c r="AA7" s="6">
        <v>113156523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17019800</v>
      </c>
      <c r="D10" s="6">
        <v>0</v>
      </c>
      <c r="E10" s="7">
        <v>18713120</v>
      </c>
      <c r="F10" s="30">
        <v>18713120</v>
      </c>
      <c r="G10" s="30">
        <v>0</v>
      </c>
      <c r="H10" s="30">
        <v>1628723</v>
      </c>
      <c r="I10" s="30">
        <v>3304990</v>
      </c>
      <c r="J10" s="30">
        <v>4933713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4933713</v>
      </c>
      <c r="X10" s="30">
        <v>4677822</v>
      </c>
      <c r="Y10" s="30">
        <v>255891</v>
      </c>
      <c r="Z10" s="31">
        <v>5.47</v>
      </c>
      <c r="AA10" s="32">
        <v>18713120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-2222</v>
      </c>
      <c r="J11" s="8">
        <v>-2222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-2222</v>
      </c>
      <c r="X11" s="8"/>
      <c r="Y11" s="8">
        <v>-2222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1578751</v>
      </c>
      <c r="D12" s="6">
        <v>0</v>
      </c>
      <c r="E12" s="7">
        <v>1014017</v>
      </c>
      <c r="F12" s="8">
        <v>1014017</v>
      </c>
      <c r="G12" s="8">
        <v>6742</v>
      </c>
      <c r="H12" s="8">
        <v>48994</v>
      </c>
      <c r="I12" s="8">
        <v>-62655</v>
      </c>
      <c r="J12" s="8">
        <v>-6919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-6919</v>
      </c>
      <c r="X12" s="8">
        <v>253503</v>
      </c>
      <c r="Y12" s="8">
        <v>-260422</v>
      </c>
      <c r="Z12" s="2">
        <v>-102.73</v>
      </c>
      <c r="AA12" s="6">
        <v>1014017</v>
      </c>
    </row>
    <row r="13" spans="1:27" ht="12.75">
      <c r="A13" s="27" t="s">
        <v>40</v>
      </c>
      <c r="B13" s="33"/>
      <c r="C13" s="6">
        <v>3984499</v>
      </c>
      <c r="D13" s="6">
        <v>0</v>
      </c>
      <c r="E13" s="7">
        <v>2928000</v>
      </c>
      <c r="F13" s="8">
        <v>2928000</v>
      </c>
      <c r="G13" s="8">
        <v>257439</v>
      </c>
      <c r="H13" s="8">
        <v>349531</v>
      </c>
      <c r="I13" s="8">
        <v>361993</v>
      </c>
      <c r="J13" s="8">
        <v>968963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968963</v>
      </c>
      <c r="X13" s="8">
        <v>732000</v>
      </c>
      <c r="Y13" s="8">
        <v>236963</v>
      </c>
      <c r="Z13" s="2">
        <v>32.37</v>
      </c>
      <c r="AA13" s="6">
        <v>2928000</v>
      </c>
    </row>
    <row r="14" spans="1:27" ht="12.75">
      <c r="A14" s="27" t="s">
        <v>41</v>
      </c>
      <c r="B14" s="33"/>
      <c r="C14" s="6">
        <v>2505</v>
      </c>
      <c r="D14" s="6">
        <v>0</v>
      </c>
      <c r="E14" s="7">
        <v>4200</v>
      </c>
      <c r="F14" s="8">
        <v>4200</v>
      </c>
      <c r="G14" s="8">
        <v>3477</v>
      </c>
      <c r="H14" s="8">
        <v>745</v>
      </c>
      <c r="I14" s="8">
        <v>-4222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1050</v>
      </c>
      <c r="Y14" s="8">
        <v>-1050</v>
      </c>
      <c r="Z14" s="2">
        <v>-100</v>
      </c>
      <c r="AA14" s="6">
        <v>4200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2753701</v>
      </c>
      <c r="D16" s="6">
        <v>0</v>
      </c>
      <c r="E16" s="7">
        <v>1320880</v>
      </c>
      <c r="F16" s="8">
        <v>1320880</v>
      </c>
      <c r="G16" s="8">
        <v>35557</v>
      </c>
      <c r="H16" s="8">
        <v>43383</v>
      </c>
      <c r="I16" s="8">
        <v>499872</v>
      </c>
      <c r="J16" s="8">
        <v>578812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578812</v>
      </c>
      <c r="X16" s="8">
        <v>330219</v>
      </c>
      <c r="Y16" s="8">
        <v>248593</v>
      </c>
      <c r="Z16" s="2">
        <v>75.28</v>
      </c>
      <c r="AA16" s="6">
        <v>1320880</v>
      </c>
    </row>
    <row r="17" spans="1:27" ht="12.75">
      <c r="A17" s="27" t="s">
        <v>44</v>
      </c>
      <c r="B17" s="33"/>
      <c r="C17" s="6">
        <v>4284502</v>
      </c>
      <c r="D17" s="6">
        <v>0</v>
      </c>
      <c r="E17" s="7">
        <v>4546700</v>
      </c>
      <c r="F17" s="8">
        <v>4546700</v>
      </c>
      <c r="G17" s="8">
        <v>151124</v>
      </c>
      <c r="H17" s="8">
        <v>166586</v>
      </c>
      <c r="I17" s="8">
        <v>178582</v>
      </c>
      <c r="J17" s="8">
        <v>496292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496292</v>
      </c>
      <c r="X17" s="8">
        <v>1136676</v>
      </c>
      <c r="Y17" s="8">
        <v>-640384</v>
      </c>
      <c r="Z17" s="2">
        <v>-56.34</v>
      </c>
      <c r="AA17" s="6">
        <v>4546700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68520753</v>
      </c>
      <c r="D19" s="6">
        <v>0</v>
      </c>
      <c r="E19" s="7">
        <v>43214001</v>
      </c>
      <c r="F19" s="8">
        <v>43214001</v>
      </c>
      <c r="G19" s="8">
        <v>0</v>
      </c>
      <c r="H19" s="8">
        <v>13991765</v>
      </c>
      <c r="I19" s="8">
        <v>-8756710</v>
      </c>
      <c r="J19" s="8">
        <v>5235055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5235055</v>
      </c>
      <c r="X19" s="8">
        <v>22000000</v>
      </c>
      <c r="Y19" s="8">
        <v>-16764945</v>
      </c>
      <c r="Z19" s="2">
        <v>-76.2</v>
      </c>
      <c r="AA19" s="6">
        <v>43214001</v>
      </c>
    </row>
    <row r="20" spans="1:27" ht="12.75">
      <c r="A20" s="27" t="s">
        <v>47</v>
      </c>
      <c r="B20" s="33"/>
      <c r="C20" s="6">
        <v>4606124</v>
      </c>
      <c r="D20" s="6">
        <v>0</v>
      </c>
      <c r="E20" s="7">
        <v>1907166</v>
      </c>
      <c r="F20" s="30">
        <v>1907166</v>
      </c>
      <c r="G20" s="30">
        <v>33885</v>
      </c>
      <c r="H20" s="30">
        <v>88839</v>
      </c>
      <c r="I20" s="30">
        <v>678366</v>
      </c>
      <c r="J20" s="30">
        <v>801090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801090</v>
      </c>
      <c r="X20" s="30">
        <v>476793</v>
      </c>
      <c r="Y20" s="30">
        <v>324297</v>
      </c>
      <c r="Z20" s="31">
        <v>68.02</v>
      </c>
      <c r="AA20" s="32">
        <v>1907166</v>
      </c>
    </row>
    <row r="21" spans="1:27" ht="12.75">
      <c r="A21" s="27" t="s">
        <v>48</v>
      </c>
      <c r="B21" s="33"/>
      <c r="C21" s="6">
        <v>452973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-8524</v>
      </c>
      <c r="J21" s="8">
        <v>-8524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-8524</v>
      </c>
      <c r="X21" s="8"/>
      <c r="Y21" s="8">
        <v>-8524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270814895</v>
      </c>
      <c r="D22" s="37">
        <f>SUM(D5:D21)</f>
        <v>0</v>
      </c>
      <c r="E22" s="38">
        <f t="shared" si="0"/>
        <v>253837817</v>
      </c>
      <c r="F22" s="39">
        <f t="shared" si="0"/>
        <v>253837817</v>
      </c>
      <c r="G22" s="39">
        <f t="shared" si="0"/>
        <v>4599707</v>
      </c>
      <c r="H22" s="39">
        <f t="shared" si="0"/>
        <v>30506059</v>
      </c>
      <c r="I22" s="39">
        <f t="shared" si="0"/>
        <v>31183034</v>
      </c>
      <c r="J22" s="39">
        <f t="shared" si="0"/>
        <v>66288800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66288800</v>
      </c>
      <c r="X22" s="39">
        <f t="shared" si="0"/>
        <v>74655496</v>
      </c>
      <c r="Y22" s="39">
        <f t="shared" si="0"/>
        <v>-8366696</v>
      </c>
      <c r="Z22" s="40">
        <f>+IF(X22&lt;&gt;0,+(Y22/X22)*100,0)</f>
        <v>-11.207073086755729</v>
      </c>
      <c r="AA22" s="37">
        <f>SUM(AA5:AA21)</f>
        <v>253837817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79692570</v>
      </c>
      <c r="D25" s="6">
        <v>0</v>
      </c>
      <c r="E25" s="7">
        <v>98562272</v>
      </c>
      <c r="F25" s="8">
        <v>98562272</v>
      </c>
      <c r="G25" s="8">
        <v>7395409</v>
      </c>
      <c r="H25" s="8">
        <v>6572346</v>
      </c>
      <c r="I25" s="8">
        <v>7649599</v>
      </c>
      <c r="J25" s="8">
        <v>21617354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21617354</v>
      </c>
      <c r="X25" s="8">
        <v>25101318</v>
      </c>
      <c r="Y25" s="8">
        <v>-3483964</v>
      </c>
      <c r="Z25" s="2">
        <v>-13.88</v>
      </c>
      <c r="AA25" s="6">
        <v>98562272</v>
      </c>
    </row>
    <row r="26" spans="1:27" ht="12.75">
      <c r="A26" s="29" t="s">
        <v>52</v>
      </c>
      <c r="B26" s="28"/>
      <c r="C26" s="6">
        <v>3559888</v>
      </c>
      <c r="D26" s="6">
        <v>0</v>
      </c>
      <c r="E26" s="7">
        <v>4023362</v>
      </c>
      <c r="F26" s="8">
        <v>4023362</v>
      </c>
      <c r="G26" s="8">
        <v>335280</v>
      </c>
      <c r="H26" s="8">
        <v>335280</v>
      </c>
      <c r="I26" s="8">
        <v>335280</v>
      </c>
      <c r="J26" s="8">
        <v>1005840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1005840</v>
      </c>
      <c r="X26" s="8">
        <v>1005840</v>
      </c>
      <c r="Y26" s="8">
        <v>0</v>
      </c>
      <c r="Z26" s="2">
        <v>0</v>
      </c>
      <c r="AA26" s="6">
        <v>4023362</v>
      </c>
    </row>
    <row r="27" spans="1:27" ht="12.75">
      <c r="A27" s="29" t="s">
        <v>53</v>
      </c>
      <c r="B27" s="28"/>
      <c r="C27" s="6">
        <v>9521014</v>
      </c>
      <c r="D27" s="6">
        <v>0</v>
      </c>
      <c r="E27" s="7">
        <v>6061932</v>
      </c>
      <c r="F27" s="8">
        <v>6061932</v>
      </c>
      <c r="G27" s="8">
        <v>31850</v>
      </c>
      <c r="H27" s="8">
        <v>0</v>
      </c>
      <c r="I27" s="8">
        <v>-31850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1515483</v>
      </c>
      <c r="Y27" s="8">
        <v>-1515483</v>
      </c>
      <c r="Z27" s="2">
        <v>-100</v>
      </c>
      <c r="AA27" s="6">
        <v>6061932</v>
      </c>
    </row>
    <row r="28" spans="1:27" ht="12.75">
      <c r="A28" s="29" t="s">
        <v>54</v>
      </c>
      <c r="B28" s="28"/>
      <c r="C28" s="6">
        <v>8354017</v>
      </c>
      <c r="D28" s="6">
        <v>0</v>
      </c>
      <c r="E28" s="7">
        <v>9253060</v>
      </c>
      <c r="F28" s="8">
        <v>9253060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2313264</v>
      </c>
      <c r="Y28" s="8">
        <v>-2313264</v>
      </c>
      <c r="Z28" s="2">
        <v>-100</v>
      </c>
      <c r="AA28" s="6">
        <v>9253060</v>
      </c>
    </row>
    <row r="29" spans="1:27" ht="12.75">
      <c r="A29" s="29" t="s">
        <v>55</v>
      </c>
      <c r="B29" s="28"/>
      <c r="C29" s="6">
        <v>790392</v>
      </c>
      <c r="D29" s="6">
        <v>0</v>
      </c>
      <c r="E29" s="7">
        <v>585043</v>
      </c>
      <c r="F29" s="8">
        <v>585043</v>
      </c>
      <c r="G29" s="8">
        <v>0</v>
      </c>
      <c r="H29" s="8">
        <v>0</v>
      </c>
      <c r="I29" s="8">
        <v>329492</v>
      </c>
      <c r="J29" s="8">
        <v>329492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329492</v>
      </c>
      <c r="X29" s="8">
        <v>146262</v>
      </c>
      <c r="Y29" s="8">
        <v>183230</v>
      </c>
      <c r="Z29" s="2">
        <v>125.28</v>
      </c>
      <c r="AA29" s="6">
        <v>585043</v>
      </c>
    </row>
    <row r="30" spans="1:27" ht="12.75">
      <c r="A30" s="29" t="s">
        <v>56</v>
      </c>
      <c r="B30" s="28"/>
      <c r="C30" s="6">
        <v>75592335</v>
      </c>
      <c r="D30" s="6">
        <v>0</v>
      </c>
      <c r="E30" s="7">
        <v>76485821</v>
      </c>
      <c r="F30" s="8">
        <v>76485821</v>
      </c>
      <c r="G30" s="8">
        <v>0</v>
      </c>
      <c r="H30" s="8">
        <v>10915351</v>
      </c>
      <c r="I30" s="8">
        <v>10350805</v>
      </c>
      <c r="J30" s="8">
        <v>21266156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21266156</v>
      </c>
      <c r="X30" s="8">
        <v>19121454</v>
      </c>
      <c r="Y30" s="8">
        <v>2144702</v>
      </c>
      <c r="Z30" s="2">
        <v>11.22</v>
      </c>
      <c r="AA30" s="6">
        <v>76485821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467679</v>
      </c>
      <c r="F31" s="8">
        <v>467679</v>
      </c>
      <c r="G31" s="8">
        <v>25965</v>
      </c>
      <c r="H31" s="8">
        <v>23548</v>
      </c>
      <c r="I31" s="8">
        <v>47268</v>
      </c>
      <c r="J31" s="8">
        <v>96781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96781</v>
      </c>
      <c r="X31" s="8">
        <v>114669</v>
      </c>
      <c r="Y31" s="8">
        <v>-17888</v>
      </c>
      <c r="Z31" s="2">
        <v>-15.6</v>
      </c>
      <c r="AA31" s="6">
        <v>467679</v>
      </c>
    </row>
    <row r="32" spans="1:27" ht="12.75">
      <c r="A32" s="29" t="s">
        <v>58</v>
      </c>
      <c r="B32" s="28"/>
      <c r="C32" s="6">
        <v>4899285</v>
      </c>
      <c r="D32" s="6">
        <v>0</v>
      </c>
      <c r="E32" s="7">
        <v>18294732</v>
      </c>
      <c r="F32" s="8">
        <v>18294732</v>
      </c>
      <c r="G32" s="8">
        <v>501147</v>
      </c>
      <c r="H32" s="8">
        <v>319609</v>
      </c>
      <c r="I32" s="8">
        <v>1499709</v>
      </c>
      <c r="J32" s="8">
        <v>2320465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2320465</v>
      </c>
      <c r="X32" s="8">
        <v>4498683</v>
      </c>
      <c r="Y32" s="8">
        <v>-2178218</v>
      </c>
      <c r="Z32" s="2">
        <v>-48.42</v>
      </c>
      <c r="AA32" s="6">
        <v>18294732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4024180</v>
      </c>
      <c r="F33" s="8">
        <v>4024180</v>
      </c>
      <c r="G33" s="8">
        <v>13162</v>
      </c>
      <c r="H33" s="8">
        <v>14684</v>
      </c>
      <c r="I33" s="8">
        <v>550417</v>
      </c>
      <c r="J33" s="8">
        <v>578263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578263</v>
      </c>
      <c r="X33" s="8">
        <v>1006044</v>
      </c>
      <c r="Y33" s="8">
        <v>-427781</v>
      </c>
      <c r="Z33" s="2">
        <v>-42.52</v>
      </c>
      <c r="AA33" s="6">
        <v>4024180</v>
      </c>
    </row>
    <row r="34" spans="1:27" ht="12.75">
      <c r="A34" s="29" t="s">
        <v>60</v>
      </c>
      <c r="B34" s="28"/>
      <c r="C34" s="6">
        <v>71802815</v>
      </c>
      <c r="D34" s="6">
        <v>0</v>
      </c>
      <c r="E34" s="7">
        <v>37976579</v>
      </c>
      <c r="F34" s="8">
        <v>37976579</v>
      </c>
      <c r="G34" s="8">
        <v>2234832</v>
      </c>
      <c r="H34" s="8">
        <v>3285545</v>
      </c>
      <c r="I34" s="8">
        <v>7261074</v>
      </c>
      <c r="J34" s="8">
        <v>12781451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12781451</v>
      </c>
      <c r="X34" s="8">
        <v>8924790</v>
      </c>
      <c r="Y34" s="8">
        <v>3856661</v>
      </c>
      <c r="Z34" s="2">
        <v>43.21</v>
      </c>
      <c r="AA34" s="6">
        <v>37976579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446867</v>
      </c>
      <c r="I35" s="8">
        <v>-446867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254212316</v>
      </c>
      <c r="D36" s="37">
        <f>SUM(D25:D35)</f>
        <v>0</v>
      </c>
      <c r="E36" s="38">
        <f t="shared" si="1"/>
        <v>255734660</v>
      </c>
      <c r="F36" s="39">
        <f t="shared" si="1"/>
        <v>255734660</v>
      </c>
      <c r="G36" s="39">
        <f t="shared" si="1"/>
        <v>10537645</v>
      </c>
      <c r="H36" s="39">
        <f t="shared" si="1"/>
        <v>21913230</v>
      </c>
      <c r="I36" s="39">
        <f t="shared" si="1"/>
        <v>27544927</v>
      </c>
      <c r="J36" s="39">
        <f t="shared" si="1"/>
        <v>59995802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59995802</v>
      </c>
      <c r="X36" s="39">
        <f t="shared" si="1"/>
        <v>63747807</v>
      </c>
      <c r="Y36" s="39">
        <f t="shared" si="1"/>
        <v>-3752005</v>
      </c>
      <c r="Z36" s="40">
        <f>+IF(X36&lt;&gt;0,+(Y36/X36)*100,0)</f>
        <v>-5.885700507313138</v>
      </c>
      <c r="AA36" s="37">
        <f>SUM(AA25:AA35)</f>
        <v>255734660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16602579</v>
      </c>
      <c r="D38" s="50">
        <f>+D22-D36</f>
        <v>0</v>
      </c>
      <c r="E38" s="51">
        <f t="shared" si="2"/>
        <v>-1896843</v>
      </c>
      <c r="F38" s="52">
        <f t="shared" si="2"/>
        <v>-1896843</v>
      </c>
      <c r="G38" s="52">
        <f t="shared" si="2"/>
        <v>-5937938</v>
      </c>
      <c r="H38" s="52">
        <f t="shared" si="2"/>
        <v>8592829</v>
      </c>
      <c r="I38" s="52">
        <f t="shared" si="2"/>
        <v>3638107</v>
      </c>
      <c r="J38" s="52">
        <f t="shared" si="2"/>
        <v>6292998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6292998</v>
      </c>
      <c r="X38" s="52">
        <f>IF(F22=F36,0,X22-X36)</f>
        <v>10907689</v>
      </c>
      <c r="Y38" s="52">
        <f t="shared" si="2"/>
        <v>-4614691</v>
      </c>
      <c r="Z38" s="53">
        <f>+IF(X38&lt;&gt;0,+(Y38/X38)*100,0)</f>
        <v>-42.30677093928879</v>
      </c>
      <c r="AA38" s="50">
        <f>+AA22-AA36</f>
        <v>-1896843</v>
      </c>
    </row>
    <row r="39" spans="1:27" ht="12.75">
      <c r="A39" s="27" t="s">
        <v>64</v>
      </c>
      <c r="B39" s="33"/>
      <c r="C39" s="6">
        <v>14823769</v>
      </c>
      <c r="D39" s="6">
        <v>0</v>
      </c>
      <c r="E39" s="7">
        <v>24551000</v>
      </c>
      <c r="F39" s="8">
        <v>24551000</v>
      </c>
      <c r="G39" s="8">
        <v>1510234</v>
      </c>
      <c r="H39" s="8">
        <v>197741</v>
      </c>
      <c r="I39" s="8">
        <v>9939493</v>
      </c>
      <c r="J39" s="8">
        <v>11647468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11647468</v>
      </c>
      <c r="X39" s="8">
        <v>8000000</v>
      </c>
      <c r="Y39" s="8">
        <v>3647468</v>
      </c>
      <c r="Z39" s="2">
        <v>45.59</v>
      </c>
      <c r="AA39" s="6">
        <v>24551000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31426348</v>
      </c>
      <c r="D42" s="59">
        <f>SUM(D38:D41)</f>
        <v>0</v>
      </c>
      <c r="E42" s="60">
        <f t="shared" si="3"/>
        <v>22654157</v>
      </c>
      <c r="F42" s="61">
        <f t="shared" si="3"/>
        <v>22654157</v>
      </c>
      <c r="G42" s="61">
        <f t="shared" si="3"/>
        <v>-4427704</v>
      </c>
      <c r="H42" s="61">
        <f t="shared" si="3"/>
        <v>8790570</v>
      </c>
      <c r="I42" s="61">
        <f t="shared" si="3"/>
        <v>13577600</v>
      </c>
      <c r="J42" s="61">
        <f t="shared" si="3"/>
        <v>17940466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17940466</v>
      </c>
      <c r="X42" s="61">
        <f t="shared" si="3"/>
        <v>18907689</v>
      </c>
      <c r="Y42" s="61">
        <f t="shared" si="3"/>
        <v>-967223</v>
      </c>
      <c r="Z42" s="62">
        <f>+IF(X42&lt;&gt;0,+(Y42/X42)*100,0)</f>
        <v>-5.115500894900482</v>
      </c>
      <c r="AA42" s="59">
        <f>SUM(AA38:AA41)</f>
        <v>22654157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31426348</v>
      </c>
      <c r="D44" s="67">
        <f>+D42-D43</f>
        <v>0</v>
      </c>
      <c r="E44" s="68">
        <f t="shared" si="4"/>
        <v>22654157</v>
      </c>
      <c r="F44" s="69">
        <f t="shared" si="4"/>
        <v>22654157</v>
      </c>
      <c r="G44" s="69">
        <f t="shared" si="4"/>
        <v>-4427704</v>
      </c>
      <c r="H44" s="69">
        <f t="shared" si="4"/>
        <v>8790570</v>
      </c>
      <c r="I44" s="69">
        <f t="shared" si="4"/>
        <v>13577600</v>
      </c>
      <c r="J44" s="69">
        <f t="shared" si="4"/>
        <v>17940466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17940466</v>
      </c>
      <c r="X44" s="69">
        <f t="shared" si="4"/>
        <v>18907689</v>
      </c>
      <c r="Y44" s="69">
        <f t="shared" si="4"/>
        <v>-967223</v>
      </c>
      <c r="Z44" s="70">
        <f>+IF(X44&lt;&gt;0,+(Y44/X44)*100,0)</f>
        <v>-5.115500894900482</v>
      </c>
      <c r="AA44" s="67">
        <f>+AA42-AA43</f>
        <v>22654157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31426348</v>
      </c>
      <c r="D46" s="59">
        <f>SUM(D44:D45)</f>
        <v>0</v>
      </c>
      <c r="E46" s="60">
        <f t="shared" si="5"/>
        <v>22654157</v>
      </c>
      <c r="F46" s="61">
        <f t="shared" si="5"/>
        <v>22654157</v>
      </c>
      <c r="G46" s="61">
        <f t="shared" si="5"/>
        <v>-4427704</v>
      </c>
      <c r="H46" s="61">
        <f t="shared" si="5"/>
        <v>8790570</v>
      </c>
      <c r="I46" s="61">
        <f t="shared" si="5"/>
        <v>13577600</v>
      </c>
      <c r="J46" s="61">
        <f t="shared" si="5"/>
        <v>17940466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17940466</v>
      </c>
      <c r="X46" s="61">
        <f t="shared" si="5"/>
        <v>18907689</v>
      </c>
      <c r="Y46" s="61">
        <f t="shared" si="5"/>
        <v>-967223</v>
      </c>
      <c r="Z46" s="62">
        <f>+IF(X46&lt;&gt;0,+(Y46/X46)*100,0)</f>
        <v>-5.115500894900482</v>
      </c>
      <c r="AA46" s="59">
        <f>SUM(AA44:AA45)</f>
        <v>22654157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31426348</v>
      </c>
      <c r="D48" s="75">
        <f>SUM(D46:D47)</f>
        <v>0</v>
      </c>
      <c r="E48" s="76">
        <f t="shared" si="6"/>
        <v>22654157</v>
      </c>
      <c r="F48" s="77">
        <f t="shared" si="6"/>
        <v>22654157</v>
      </c>
      <c r="G48" s="77">
        <f t="shared" si="6"/>
        <v>-4427704</v>
      </c>
      <c r="H48" s="78">
        <f t="shared" si="6"/>
        <v>8790570</v>
      </c>
      <c r="I48" s="78">
        <f t="shared" si="6"/>
        <v>13577600</v>
      </c>
      <c r="J48" s="78">
        <f t="shared" si="6"/>
        <v>17940466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17940466</v>
      </c>
      <c r="X48" s="78">
        <f t="shared" si="6"/>
        <v>18907689</v>
      </c>
      <c r="Y48" s="78">
        <f t="shared" si="6"/>
        <v>-967223</v>
      </c>
      <c r="Z48" s="79">
        <f>+IF(X48&lt;&gt;0,+(Y48/X48)*100,0)</f>
        <v>-5.115500894900482</v>
      </c>
      <c r="AA48" s="80">
        <f>SUM(AA46:AA47)</f>
        <v>22654157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69360002</v>
      </c>
      <c r="D5" s="6">
        <v>0</v>
      </c>
      <c r="E5" s="7">
        <v>72916451</v>
      </c>
      <c r="F5" s="8">
        <v>72916451</v>
      </c>
      <c r="G5" s="8">
        <v>73098780</v>
      </c>
      <c r="H5" s="8">
        <v>-175936</v>
      </c>
      <c r="I5" s="8">
        <v>-344539</v>
      </c>
      <c r="J5" s="8">
        <v>72578305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72578305</v>
      </c>
      <c r="X5" s="8">
        <v>17670495</v>
      </c>
      <c r="Y5" s="8">
        <v>54907810</v>
      </c>
      <c r="Z5" s="2">
        <v>310.73</v>
      </c>
      <c r="AA5" s="6">
        <v>72916451</v>
      </c>
    </row>
    <row r="6" spans="1:27" ht="12.75">
      <c r="A6" s="27" t="s">
        <v>33</v>
      </c>
      <c r="B6" s="28"/>
      <c r="C6" s="6">
        <v>2404536</v>
      </c>
      <c r="D6" s="6">
        <v>0</v>
      </c>
      <c r="E6" s="7">
        <v>2150000</v>
      </c>
      <c r="F6" s="8">
        <v>2150000</v>
      </c>
      <c r="G6" s="8">
        <v>198716</v>
      </c>
      <c r="H6" s="8">
        <v>204900</v>
      </c>
      <c r="I6" s="8">
        <v>285170</v>
      </c>
      <c r="J6" s="8">
        <v>688786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688786</v>
      </c>
      <c r="X6" s="8">
        <v>350001</v>
      </c>
      <c r="Y6" s="8">
        <v>338785</v>
      </c>
      <c r="Z6" s="2">
        <v>96.8</v>
      </c>
      <c r="AA6" s="6">
        <v>2150000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8136385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2165625</v>
      </c>
      <c r="Y10" s="30">
        <v>-2165625</v>
      </c>
      <c r="Z10" s="31">
        <v>-100</v>
      </c>
      <c r="AA10" s="32">
        <v>0</v>
      </c>
    </row>
    <row r="11" spans="1:27" ht="12.75">
      <c r="A11" s="29" t="s">
        <v>38</v>
      </c>
      <c r="B11" s="33"/>
      <c r="C11" s="6">
        <v>96</v>
      </c>
      <c r="D11" s="6">
        <v>0</v>
      </c>
      <c r="E11" s="7">
        <v>8662500</v>
      </c>
      <c r="F11" s="8">
        <v>8662500</v>
      </c>
      <c r="G11" s="8">
        <v>8134264</v>
      </c>
      <c r="H11" s="8">
        <v>31916</v>
      </c>
      <c r="I11" s="8">
        <v>-8776</v>
      </c>
      <c r="J11" s="8">
        <v>8157404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8157404</v>
      </c>
      <c r="X11" s="8"/>
      <c r="Y11" s="8">
        <v>8157404</v>
      </c>
      <c r="Z11" s="2">
        <v>0</v>
      </c>
      <c r="AA11" s="6">
        <v>8662500</v>
      </c>
    </row>
    <row r="12" spans="1:27" ht="12.75">
      <c r="A12" s="29" t="s">
        <v>39</v>
      </c>
      <c r="B12" s="33"/>
      <c r="C12" s="6">
        <v>4665342</v>
      </c>
      <c r="D12" s="6">
        <v>0</v>
      </c>
      <c r="E12" s="7">
        <v>5240273</v>
      </c>
      <c r="F12" s="8">
        <v>5240273</v>
      </c>
      <c r="G12" s="8">
        <v>461767</v>
      </c>
      <c r="H12" s="8">
        <v>438587</v>
      </c>
      <c r="I12" s="8">
        <v>464264</v>
      </c>
      <c r="J12" s="8">
        <v>1364618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1364618</v>
      </c>
      <c r="X12" s="8">
        <v>1236000</v>
      </c>
      <c r="Y12" s="8">
        <v>128618</v>
      </c>
      <c r="Z12" s="2">
        <v>10.41</v>
      </c>
      <c r="AA12" s="6">
        <v>5240273</v>
      </c>
    </row>
    <row r="13" spans="1:27" ht="12.75">
      <c r="A13" s="27" t="s">
        <v>40</v>
      </c>
      <c r="B13" s="33"/>
      <c r="C13" s="6">
        <v>7220470</v>
      </c>
      <c r="D13" s="6">
        <v>0</v>
      </c>
      <c r="E13" s="7">
        <v>9500000</v>
      </c>
      <c r="F13" s="8">
        <v>9500000</v>
      </c>
      <c r="G13" s="8">
        <v>0</v>
      </c>
      <c r="H13" s="8">
        <v>13228</v>
      </c>
      <c r="I13" s="8">
        <v>6401</v>
      </c>
      <c r="J13" s="8">
        <v>19629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19629</v>
      </c>
      <c r="X13" s="8">
        <v>1875000</v>
      </c>
      <c r="Y13" s="8">
        <v>-1855371</v>
      </c>
      <c r="Z13" s="2">
        <v>-98.95</v>
      </c>
      <c r="AA13" s="6">
        <v>9500000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12000</v>
      </c>
      <c r="F14" s="8">
        <v>12000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12000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366718</v>
      </c>
      <c r="D16" s="6">
        <v>0</v>
      </c>
      <c r="E16" s="7">
        <v>1520000</v>
      </c>
      <c r="F16" s="8">
        <v>1520000</v>
      </c>
      <c r="G16" s="8">
        <v>46466</v>
      </c>
      <c r="H16" s="8">
        <v>46338</v>
      </c>
      <c r="I16" s="8">
        <v>50934</v>
      </c>
      <c r="J16" s="8">
        <v>143738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143738</v>
      </c>
      <c r="X16" s="8">
        <v>380001</v>
      </c>
      <c r="Y16" s="8">
        <v>-236263</v>
      </c>
      <c r="Z16" s="2">
        <v>-62.17</v>
      </c>
      <c r="AA16" s="6">
        <v>1520000</v>
      </c>
    </row>
    <row r="17" spans="1:27" ht="12.75">
      <c r="A17" s="27" t="s">
        <v>44</v>
      </c>
      <c r="B17" s="33"/>
      <c r="C17" s="6">
        <v>7044927</v>
      </c>
      <c r="D17" s="6">
        <v>0</v>
      </c>
      <c r="E17" s="7">
        <v>6805000</v>
      </c>
      <c r="F17" s="8">
        <v>6805000</v>
      </c>
      <c r="G17" s="8">
        <v>532817</v>
      </c>
      <c r="H17" s="8">
        <v>666148</v>
      </c>
      <c r="I17" s="8">
        <v>608987</v>
      </c>
      <c r="J17" s="8">
        <v>1807952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1807952</v>
      </c>
      <c r="X17" s="8">
        <v>1701249</v>
      </c>
      <c r="Y17" s="8">
        <v>106703</v>
      </c>
      <c r="Z17" s="2">
        <v>6.27</v>
      </c>
      <c r="AA17" s="6">
        <v>6805000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112391433</v>
      </c>
      <c r="D19" s="6">
        <v>0</v>
      </c>
      <c r="E19" s="7">
        <v>142611537</v>
      </c>
      <c r="F19" s="8">
        <v>142611537</v>
      </c>
      <c r="G19" s="8">
        <v>11859000</v>
      </c>
      <c r="H19" s="8">
        <v>30286000</v>
      </c>
      <c r="I19" s="8">
        <v>0</v>
      </c>
      <c r="J19" s="8">
        <v>42145000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42145000</v>
      </c>
      <c r="X19" s="8">
        <v>19678668</v>
      </c>
      <c r="Y19" s="8">
        <v>22466332</v>
      </c>
      <c r="Z19" s="2">
        <v>114.17</v>
      </c>
      <c r="AA19" s="6">
        <v>142611537</v>
      </c>
    </row>
    <row r="20" spans="1:27" ht="12.75">
      <c r="A20" s="27" t="s">
        <v>47</v>
      </c>
      <c r="B20" s="33"/>
      <c r="C20" s="6">
        <v>5268389</v>
      </c>
      <c r="D20" s="6">
        <v>0</v>
      </c>
      <c r="E20" s="7">
        <v>5720038</v>
      </c>
      <c r="F20" s="30">
        <v>5720038</v>
      </c>
      <c r="G20" s="30">
        <v>161598</v>
      </c>
      <c r="H20" s="30">
        <v>326863</v>
      </c>
      <c r="I20" s="30">
        <v>192559</v>
      </c>
      <c r="J20" s="30">
        <v>681020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681020</v>
      </c>
      <c r="X20" s="30">
        <v>1426011</v>
      </c>
      <c r="Y20" s="30">
        <v>-744991</v>
      </c>
      <c r="Z20" s="31">
        <v>-52.24</v>
      </c>
      <c r="AA20" s="32">
        <v>5720038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216858298</v>
      </c>
      <c r="D22" s="37">
        <f>SUM(D5:D21)</f>
        <v>0</v>
      </c>
      <c r="E22" s="38">
        <f t="shared" si="0"/>
        <v>255137799</v>
      </c>
      <c r="F22" s="39">
        <f t="shared" si="0"/>
        <v>255137799</v>
      </c>
      <c r="G22" s="39">
        <f t="shared" si="0"/>
        <v>94493408</v>
      </c>
      <c r="H22" s="39">
        <f t="shared" si="0"/>
        <v>31838044</v>
      </c>
      <c r="I22" s="39">
        <f t="shared" si="0"/>
        <v>1255000</v>
      </c>
      <c r="J22" s="39">
        <f t="shared" si="0"/>
        <v>127586452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127586452</v>
      </c>
      <c r="X22" s="39">
        <f t="shared" si="0"/>
        <v>46483050</v>
      </c>
      <c r="Y22" s="39">
        <f t="shared" si="0"/>
        <v>81103402</v>
      </c>
      <c r="Z22" s="40">
        <f>+IF(X22&lt;&gt;0,+(Y22/X22)*100,0)</f>
        <v>174.47951887838687</v>
      </c>
      <c r="AA22" s="37">
        <f>SUM(AA5:AA21)</f>
        <v>255137799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62914914</v>
      </c>
      <c r="D25" s="6">
        <v>0</v>
      </c>
      <c r="E25" s="7">
        <v>89275840</v>
      </c>
      <c r="F25" s="8">
        <v>89275840</v>
      </c>
      <c r="G25" s="8">
        <v>5739544</v>
      </c>
      <c r="H25" s="8">
        <v>6177577</v>
      </c>
      <c r="I25" s="8">
        <v>6039810</v>
      </c>
      <c r="J25" s="8">
        <v>17956931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17956931</v>
      </c>
      <c r="X25" s="8">
        <v>17438382</v>
      </c>
      <c r="Y25" s="8">
        <v>518549</v>
      </c>
      <c r="Z25" s="2">
        <v>2.97</v>
      </c>
      <c r="AA25" s="6">
        <v>89275840</v>
      </c>
    </row>
    <row r="26" spans="1:27" ht="12.75">
      <c r="A26" s="29" t="s">
        <v>52</v>
      </c>
      <c r="B26" s="28"/>
      <c r="C26" s="6">
        <v>6474700</v>
      </c>
      <c r="D26" s="6">
        <v>0</v>
      </c>
      <c r="E26" s="7">
        <v>14231114</v>
      </c>
      <c r="F26" s="8">
        <v>14231114</v>
      </c>
      <c r="G26" s="8">
        <v>0</v>
      </c>
      <c r="H26" s="8">
        <v>0</v>
      </c>
      <c r="I26" s="8">
        <v>938044</v>
      </c>
      <c r="J26" s="8">
        <v>938044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938044</v>
      </c>
      <c r="X26" s="8">
        <v>1832658</v>
      </c>
      <c r="Y26" s="8">
        <v>-894614</v>
      </c>
      <c r="Z26" s="2">
        <v>-48.82</v>
      </c>
      <c r="AA26" s="6">
        <v>14231114</v>
      </c>
    </row>
    <row r="27" spans="1:27" ht="12.75">
      <c r="A27" s="29" t="s">
        <v>53</v>
      </c>
      <c r="B27" s="28"/>
      <c r="C27" s="6">
        <v>3093580</v>
      </c>
      <c r="D27" s="6">
        <v>0</v>
      </c>
      <c r="E27" s="7">
        <v>3734000</v>
      </c>
      <c r="F27" s="8">
        <v>3734000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375000</v>
      </c>
      <c r="Y27" s="8">
        <v>-375000</v>
      </c>
      <c r="Z27" s="2">
        <v>-100</v>
      </c>
      <c r="AA27" s="6">
        <v>3734000</v>
      </c>
    </row>
    <row r="28" spans="1:27" ht="12.75">
      <c r="A28" s="29" t="s">
        <v>54</v>
      </c>
      <c r="B28" s="28"/>
      <c r="C28" s="6">
        <v>30451989</v>
      </c>
      <c r="D28" s="6">
        <v>0</v>
      </c>
      <c r="E28" s="7">
        <v>41127086</v>
      </c>
      <c r="F28" s="8">
        <v>41127086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7345320</v>
      </c>
      <c r="Y28" s="8">
        <v>-7345320</v>
      </c>
      <c r="Z28" s="2">
        <v>-100</v>
      </c>
      <c r="AA28" s="6">
        <v>41127086</v>
      </c>
    </row>
    <row r="29" spans="1:27" ht="12.75">
      <c r="A29" s="29" t="s">
        <v>55</v>
      </c>
      <c r="B29" s="28"/>
      <c r="C29" s="6">
        <v>505465</v>
      </c>
      <c r="D29" s="6">
        <v>0</v>
      </c>
      <c r="E29" s="7">
        <v>401323</v>
      </c>
      <c r="F29" s="8">
        <v>401323</v>
      </c>
      <c r="G29" s="8">
        <v>36358</v>
      </c>
      <c r="H29" s="8">
        <v>36800</v>
      </c>
      <c r="I29" s="8">
        <v>36034</v>
      </c>
      <c r="J29" s="8">
        <v>109192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109192</v>
      </c>
      <c r="X29" s="8">
        <v>98001</v>
      </c>
      <c r="Y29" s="8">
        <v>11191</v>
      </c>
      <c r="Z29" s="2">
        <v>11.42</v>
      </c>
      <c r="AA29" s="6">
        <v>401323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18088616</v>
      </c>
      <c r="D32" s="6">
        <v>0</v>
      </c>
      <c r="E32" s="7">
        <v>27522171</v>
      </c>
      <c r="F32" s="8">
        <v>27522171</v>
      </c>
      <c r="G32" s="8">
        <v>723275</v>
      </c>
      <c r="H32" s="8">
        <v>1258612</v>
      </c>
      <c r="I32" s="8">
        <v>1042346</v>
      </c>
      <c r="J32" s="8">
        <v>3024233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3024233</v>
      </c>
      <c r="X32" s="8">
        <v>5718039</v>
      </c>
      <c r="Y32" s="8">
        <v>-2693806</v>
      </c>
      <c r="Z32" s="2">
        <v>-47.11</v>
      </c>
      <c r="AA32" s="6">
        <v>27522171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5715000</v>
      </c>
      <c r="F33" s="8">
        <v>5715000</v>
      </c>
      <c r="G33" s="8">
        <v>275316</v>
      </c>
      <c r="H33" s="8">
        <v>316166</v>
      </c>
      <c r="I33" s="8">
        <v>329602</v>
      </c>
      <c r="J33" s="8">
        <v>921084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921084</v>
      </c>
      <c r="X33" s="8">
        <v>1403751</v>
      </c>
      <c r="Y33" s="8">
        <v>-482667</v>
      </c>
      <c r="Z33" s="2">
        <v>-34.38</v>
      </c>
      <c r="AA33" s="6">
        <v>5715000</v>
      </c>
    </row>
    <row r="34" spans="1:27" ht="12.75">
      <c r="A34" s="29" t="s">
        <v>60</v>
      </c>
      <c r="B34" s="28"/>
      <c r="C34" s="6">
        <v>57432182</v>
      </c>
      <c r="D34" s="6">
        <v>0</v>
      </c>
      <c r="E34" s="7">
        <v>103769524</v>
      </c>
      <c r="F34" s="8">
        <v>103769524</v>
      </c>
      <c r="G34" s="8">
        <v>1032058</v>
      </c>
      <c r="H34" s="8">
        <v>2336612</v>
      </c>
      <c r="I34" s="8">
        <v>5825351</v>
      </c>
      <c r="J34" s="8">
        <v>9194021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9194021</v>
      </c>
      <c r="X34" s="8">
        <v>19931463</v>
      </c>
      <c r="Y34" s="8">
        <v>-10737442</v>
      </c>
      <c r="Z34" s="2">
        <v>-53.87</v>
      </c>
      <c r="AA34" s="6">
        <v>103769524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178961446</v>
      </c>
      <c r="D36" s="37">
        <f>SUM(D25:D35)</f>
        <v>0</v>
      </c>
      <c r="E36" s="38">
        <f t="shared" si="1"/>
        <v>285776058</v>
      </c>
      <c r="F36" s="39">
        <f t="shared" si="1"/>
        <v>285776058</v>
      </c>
      <c r="G36" s="39">
        <f t="shared" si="1"/>
        <v>7806551</v>
      </c>
      <c r="H36" s="39">
        <f t="shared" si="1"/>
        <v>10125767</v>
      </c>
      <c r="I36" s="39">
        <f t="shared" si="1"/>
        <v>14211187</v>
      </c>
      <c r="J36" s="39">
        <f t="shared" si="1"/>
        <v>32143505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32143505</v>
      </c>
      <c r="X36" s="39">
        <f t="shared" si="1"/>
        <v>54142614</v>
      </c>
      <c r="Y36" s="39">
        <f t="shared" si="1"/>
        <v>-21999109</v>
      </c>
      <c r="Z36" s="40">
        <f>+IF(X36&lt;&gt;0,+(Y36/X36)*100,0)</f>
        <v>-40.63178220394013</v>
      </c>
      <c r="AA36" s="37">
        <f>SUM(AA25:AA35)</f>
        <v>285776058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37896852</v>
      </c>
      <c r="D38" s="50">
        <f>+D22-D36</f>
        <v>0</v>
      </c>
      <c r="E38" s="51">
        <f t="shared" si="2"/>
        <v>-30638259</v>
      </c>
      <c r="F38" s="52">
        <f t="shared" si="2"/>
        <v>-30638259</v>
      </c>
      <c r="G38" s="52">
        <f t="shared" si="2"/>
        <v>86686857</v>
      </c>
      <c r="H38" s="52">
        <f t="shared" si="2"/>
        <v>21712277</v>
      </c>
      <c r="I38" s="52">
        <f t="shared" si="2"/>
        <v>-12956187</v>
      </c>
      <c r="J38" s="52">
        <f t="shared" si="2"/>
        <v>95442947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95442947</v>
      </c>
      <c r="X38" s="52">
        <f>IF(F22=F36,0,X22-X36)</f>
        <v>-7659564</v>
      </c>
      <c r="Y38" s="52">
        <f t="shared" si="2"/>
        <v>103102511</v>
      </c>
      <c r="Z38" s="53">
        <f>+IF(X38&lt;&gt;0,+(Y38/X38)*100,0)</f>
        <v>-1346.0623998963908</v>
      </c>
      <c r="AA38" s="50">
        <f>+AA22-AA36</f>
        <v>-30638259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77008463</v>
      </c>
      <c r="F39" s="8">
        <v>77008463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7659816</v>
      </c>
      <c r="Y39" s="8">
        <v>-7659816</v>
      </c>
      <c r="Z39" s="2">
        <v>-100</v>
      </c>
      <c r="AA39" s="6">
        <v>77008463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37896852</v>
      </c>
      <c r="D42" s="59">
        <f>SUM(D38:D41)</f>
        <v>0</v>
      </c>
      <c r="E42" s="60">
        <f t="shared" si="3"/>
        <v>46370204</v>
      </c>
      <c r="F42" s="61">
        <f t="shared" si="3"/>
        <v>46370204</v>
      </c>
      <c r="G42" s="61">
        <f t="shared" si="3"/>
        <v>86686857</v>
      </c>
      <c r="H42" s="61">
        <f t="shared" si="3"/>
        <v>21712277</v>
      </c>
      <c r="I42" s="61">
        <f t="shared" si="3"/>
        <v>-12956187</v>
      </c>
      <c r="J42" s="61">
        <f t="shared" si="3"/>
        <v>95442947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95442947</v>
      </c>
      <c r="X42" s="61">
        <f t="shared" si="3"/>
        <v>252</v>
      </c>
      <c r="Y42" s="61">
        <f t="shared" si="3"/>
        <v>95442695</v>
      </c>
      <c r="Z42" s="62">
        <f>+IF(X42&lt;&gt;0,+(Y42/X42)*100,0)</f>
        <v>37874085.31746032</v>
      </c>
      <c r="AA42" s="59">
        <f>SUM(AA38:AA41)</f>
        <v>46370204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37896852</v>
      </c>
      <c r="D44" s="67">
        <f>+D42-D43</f>
        <v>0</v>
      </c>
      <c r="E44" s="68">
        <f t="shared" si="4"/>
        <v>46370204</v>
      </c>
      <c r="F44" s="69">
        <f t="shared" si="4"/>
        <v>46370204</v>
      </c>
      <c r="G44" s="69">
        <f t="shared" si="4"/>
        <v>86686857</v>
      </c>
      <c r="H44" s="69">
        <f t="shared" si="4"/>
        <v>21712277</v>
      </c>
      <c r="I44" s="69">
        <f t="shared" si="4"/>
        <v>-12956187</v>
      </c>
      <c r="J44" s="69">
        <f t="shared" si="4"/>
        <v>95442947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95442947</v>
      </c>
      <c r="X44" s="69">
        <f t="shared" si="4"/>
        <v>252</v>
      </c>
      <c r="Y44" s="69">
        <f t="shared" si="4"/>
        <v>95442695</v>
      </c>
      <c r="Z44" s="70">
        <f>+IF(X44&lt;&gt;0,+(Y44/X44)*100,0)</f>
        <v>37874085.31746032</v>
      </c>
      <c r="AA44" s="67">
        <f>+AA42-AA43</f>
        <v>46370204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37896852</v>
      </c>
      <c r="D46" s="59">
        <f>SUM(D44:D45)</f>
        <v>0</v>
      </c>
      <c r="E46" s="60">
        <f t="shared" si="5"/>
        <v>46370204</v>
      </c>
      <c r="F46" s="61">
        <f t="shared" si="5"/>
        <v>46370204</v>
      </c>
      <c r="G46" s="61">
        <f t="shared" si="5"/>
        <v>86686857</v>
      </c>
      <c r="H46" s="61">
        <f t="shared" si="5"/>
        <v>21712277</v>
      </c>
      <c r="I46" s="61">
        <f t="shared" si="5"/>
        <v>-12956187</v>
      </c>
      <c r="J46" s="61">
        <f t="shared" si="5"/>
        <v>95442947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95442947</v>
      </c>
      <c r="X46" s="61">
        <f t="shared" si="5"/>
        <v>252</v>
      </c>
      <c r="Y46" s="61">
        <f t="shared" si="5"/>
        <v>95442695</v>
      </c>
      <c r="Z46" s="62">
        <f>+IF(X46&lt;&gt;0,+(Y46/X46)*100,0)</f>
        <v>37874085.31746032</v>
      </c>
      <c r="AA46" s="59">
        <f>SUM(AA44:AA45)</f>
        <v>46370204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37896852</v>
      </c>
      <c r="D48" s="75">
        <f>SUM(D46:D47)</f>
        <v>0</v>
      </c>
      <c r="E48" s="76">
        <f t="shared" si="6"/>
        <v>46370204</v>
      </c>
      <c r="F48" s="77">
        <f t="shared" si="6"/>
        <v>46370204</v>
      </c>
      <c r="G48" s="77">
        <f t="shared" si="6"/>
        <v>86686857</v>
      </c>
      <c r="H48" s="78">
        <f t="shared" si="6"/>
        <v>21712277</v>
      </c>
      <c r="I48" s="78">
        <f t="shared" si="6"/>
        <v>-12956187</v>
      </c>
      <c r="J48" s="78">
        <f t="shared" si="6"/>
        <v>95442947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95442947</v>
      </c>
      <c r="X48" s="78">
        <f t="shared" si="6"/>
        <v>252</v>
      </c>
      <c r="Y48" s="78">
        <f t="shared" si="6"/>
        <v>95442695</v>
      </c>
      <c r="Z48" s="79">
        <f>+IF(X48&lt;&gt;0,+(Y48/X48)*100,0)</f>
        <v>37874085.31746032</v>
      </c>
      <c r="AA48" s="80">
        <f>SUM(AA46:AA47)</f>
        <v>46370204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20493450</v>
      </c>
      <c r="D5" s="6">
        <v>0</v>
      </c>
      <c r="E5" s="7">
        <v>22718833</v>
      </c>
      <c r="F5" s="8">
        <v>22718833</v>
      </c>
      <c r="G5" s="8">
        <v>21507698</v>
      </c>
      <c r="H5" s="8">
        <v>-4771</v>
      </c>
      <c r="I5" s="8">
        <v>-7435</v>
      </c>
      <c r="J5" s="8">
        <v>21495492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21495492</v>
      </c>
      <c r="X5" s="8">
        <v>4259781</v>
      </c>
      <c r="Y5" s="8">
        <v>17235711</v>
      </c>
      <c r="Z5" s="2">
        <v>404.61</v>
      </c>
      <c r="AA5" s="6">
        <v>22718833</v>
      </c>
    </row>
    <row r="6" spans="1:27" ht="12.75">
      <c r="A6" s="27" t="s">
        <v>33</v>
      </c>
      <c r="B6" s="28"/>
      <c r="C6" s="6">
        <v>1513460</v>
      </c>
      <c r="D6" s="6">
        <v>0</v>
      </c>
      <c r="E6" s="7">
        <v>624768</v>
      </c>
      <c r="F6" s="8">
        <v>624768</v>
      </c>
      <c r="G6" s="8">
        <v>82888</v>
      </c>
      <c r="H6" s="8">
        <v>89627</v>
      </c>
      <c r="I6" s="8">
        <v>94762</v>
      </c>
      <c r="J6" s="8">
        <v>267277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267277</v>
      </c>
      <c r="X6" s="8">
        <v>156192</v>
      </c>
      <c r="Y6" s="8">
        <v>111085</v>
      </c>
      <c r="Z6" s="2">
        <v>71.12</v>
      </c>
      <c r="AA6" s="6">
        <v>624768</v>
      </c>
    </row>
    <row r="7" spans="1:27" ht="12.75">
      <c r="A7" s="29" t="s">
        <v>34</v>
      </c>
      <c r="B7" s="28"/>
      <c r="C7" s="6">
        <v>11728412</v>
      </c>
      <c r="D7" s="6">
        <v>0</v>
      </c>
      <c r="E7" s="7">
        <v>19000000</v>
      </c>
      <c r="F7" s="8">
        <v>19000000</v>
      </c>
      <c r="G7" s="8">
        <v>1081952</v>
      </c>
      <c r="H7" s="8">
        <v>1223948</v>
      </c>
      <c r="I7" s="8">
        <v>1246751</v>
      </c>
      <c r="J7" s="8">
        <v>3552651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3552651</v>
      </c>
      <c r="X7" s="8"/>
      <c r="Y7" s="8">
        <v>3552651</v>
      </c>
      <c r="Z7" s="2">
        <v>0</v>
      </c>
      <c r="AA7" s="6">
        <v>19000000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1903053</v>
      </c>
      <c r="D10" s="6">
        <v>0</v>
      </c>
      <c r="E10" s="7">
        <v>2455764</v>
      </c>
      <c r="F10" s="30">
        <v>2455764</v>
      </c>
      <c r="G10" s="30">
        <v>178099</v>
      </c>
      <c r="H10" s="30">
        <v>179853</v>
      </c>
      <c r="I10" s="30">
        <v>168339</v>
      </c>
      <c r="J10" s="30">
        <v>526291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526291</v>
      </c>
      <c r="X10" s="30"/>
      <c r="Y10" s="30">
        <v>526291</v>
      </c>
      <c r="Z10" s="31">
        <v>0</v>
      </c>
      <c r="AA10" s="32">
        <v>2455764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509986</v>
      </c>
      <c r="D12" s="6">
        <v>0</v>
      </c>
      <c r="E12" s="7">
        <v>540492</v>
      </c>
      <c r="F12" s="8">
        <v>540492</v>
      </c>
      <c r="G12" s="8">
        <v>36187</v>
      </c>
      <c r="H12" s="8">
        <v>28587</v>
      </c>
      <c r="I12" s="8">
        <v>34675</v>
      </c>
      <c r="J12" s="8">
        <v>99449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99449</v>
      </c>
      <c r="X12" s="8">
        <v>135123</v>
      </c>
      <c r="Y12" s="8">
        <v>-35674</v>
      </c>
      <c r="Z12" s="2">
        <v>-26.4</v>
      </c>
      <c r="AA12" s="6">
        <v>540492</v>
      </c>
    </row>
    <row r="13" spans="1:27" ht="12.75">
      <c r="A13" s="27" t="s">
        <v>40</v>
      </c>
      <c r="B13" s="33"/>
      <c r="C13" s="6">
        <v>10368197</v>
      </c>
      <c r="D13" s="6">
        <v>0</v>
      </c>
      <c r="E13" s="7">
        <v>10651541</v>
      </c>
      <c r="F13" s="8">
        <v>10651541</v>
      </c>
      <c r="G13" s="8">
        <v>794853</v>
      </c>
      <c r="H13" s="8">
        <v>1080358</v>
      </c>
      <c r="I13" s="8">
        <v>1095784</v>
      </c>
      <c r="J13" s="8">
        <v>2970995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2970995</v>
      </c>
      <c r="X13" s="8">
        <v>2659023</v>
      </c>
      <c r="Y13" s="8">
        <v>311972</v>
      </c>
      <c r="Z13" s="2">
        <v>11.73</v>
      </c>
      <c r="AA13" s="6">
        <v>10651541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412135</v>
      </c>
      <c r="F14" s="8">
        <v>412135</v>
      </c>
      <c r="G14" s="8">
        <v>65108</v>
      </c>
      <c r="H14" s="8">
        <v>65611</v>
      </c>
      <c r="I14" s="8">
        <v>69700</v>
      </c>
      <c r="J14" s="8">
        <v>200419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200419</v>
      </c>
      <c r="X14" s="8">
        <v>103035</v>
      </c>
      <c r="Y14" s="8">
        <v>97384</v>
      </c>
      <c r="Z14" s="2">
        <v>94.52</v>
      </c>
      <c r="AA14" s="6">
        <v>412135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676412</v>
      </c>
      <c r="D16" s="6">
        <v>0</v>
      </c>
      <c r="E16" s="7">
        <v>259992</v>
      </c>
      <c r="F16" s="8">
        <v>259992</v>
      </c>
      <c r="G16" s="8">
        <v>49100</v>
      </c>
      <c r="H16" s="8">
        <v>49030</v>
      </c>
      <c r="I16" s="8">
        <v>-7000</v>
      </c>
      <c r="J16" s="8">
        <v>91130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91130</v>
      </c>
      <c r="X16" s="8">
        <v>64998</v>
      </c>
      <c r="Y16" s="8">
        <v>26132</v>
      </c>
      <c r="Z16" s="2">
        <v>40.2</v>
      </c>
      <c r="AA16" s="6">
        <v>259992</v>
      </c>
    </row>
    <row r="17" spans="1:27" ht="12.75">
      <c r="A17" s="27" t="s">
        <v>44</v>
      </c>
      <c r="B17" s="33"/>
      <c r="C17" s="6">
        <v>762644</v>
      </c>
      <c r="D17" s="6">
        <v>0</v>
      </c>
      <c r="E17" s="7">
        <v>600000</v>
      </c>
      <c r="F17" s="8">
        <v>600000</v>
      </c>
      <c r="G17" s="8">
        <v>48040</v>
      </c>
      <c r="H17" s="8">
        <v>64828</v>
      </c>
      <c r="I17" s="8">
        <v>61526</v>
      </c>
      <c r="J17" s="8">
        <v>174394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174394</v>
      </c>
      <c r="X17" s="8">
        <v>150000</v>
      </c>
      <c r="Y17" s="8">
        <v>24394</v>
      </c>
      <c r="Z17" s="2">
        <v>16.26</v>
      </c>
      <c r="AA17" s="6">
        <v>600000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142294062</v>
      </c>
      <c r="D19" s="6">
        <v>0</v>
      </c>
      <c r="E19" s="7">
        <v>114939000</v>
      </c>
      <c r="F19" s="8">
        <v>114939000</v>
      </c>
      <c r="G19" s="8">
        <v>45940000</v>
      </c>
      <c r="H19" s="8">
        <v>117</v>
      </c>
      <c r="I19" s="8">
        <v>95732</v>
      </c>
      <c r="J19" s="8">
        <v>46035849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46035849</v>
      </c>
      <c r="X19" s="8">
        <v>49754000</v>
      </c>
      <c r="Y19" s="8">
        <v>-3718151</v>
      </c>
      <c r="Z19" s="2">
        <v>-7.47</v>
      </c>
      <c r="AA19" s="6">
        <v>114939000</v>
      </c>
    </row>
    <row r="20" spans="1:27" ht="12.75">
      <c r="A20" s="27" t="s">
        <v>47</v>
      </c>
      <c r="B20" s="33"/>
      <c r="C20" s="6">
        <v>1149661</v>
      </c>
      <c r="D20" s="6">
        <v>0</v>
      </c>
      <c r="E20" s="7">
        <v>603168</v>
      </c>
      <c r="F20" s="30">
        <v>603168</v>
      </c>
      <c r="G20" s="30">
        <v>35300</v>
      </c>
      <c r="H20" s="30">
        <v>46525</v>
      </c>
      <c r="I20" s="30">
        <v>295757</v>
      </c>
      <c r="J20" s="30">
        <v>377582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377582</v>
      </c>
      <c r="X20" s="30">
        <v>160976</v>
      </c>
      <c r="Y20" s="30">
        <v>216606</v>
      </c>
      <c r="Z20" s="31">
        <v>134.56</v>
      </c>
      <c r="AA20" s="32">
        <v>603168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191399337</v>
      </c>
      <c r="D22" s="37">
        <f>SUM(D5:D21)</f>
        <v>0</v>
      </c>
      <c r="E22" s="38">
        <f t="shared" si="0"/>
        <v>172805693</v>
      </c>
      <c r="F22" s="39">
        <f t="shared" si="0"/>
        <v>172805693</v>
      </c>
      <c r="G22" s="39">
        <f t="shared" si="0"/>
        <v>69819225</v>
      </c>
      <c r="H22" s="39">
        <f t="shared" si="0"/>
        <v>2823713</v>
      </c>
      <c r="I22" s="39">
        <f t="shared" si="0"/>
        <v>3148591</v>
      </c>
      <c r="J22" s="39">
        <f t="shared" si="0"/>
        <v>75791529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75791529</v>
      </c>
      <c r="X22" s="39">
        <f t="shared" si="0"/>
        <v>57443128</v>
      </c>
      <c r="Y22" s="39">
        <f t="shared" si="0"/>
        <v>18348401</v>
      </c>
      <c r="Z22" s="40">
        <f>+IF(X22&lt;&gt;0,+(Y22/X22)*100,0)</f>
        <v>31.94185560368509</v>
      </c>
      <c r="AA22" s="37">
        <f>SUM(AA5:AA21)</f>
        <v>172805693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38218628</v>
      </c>
      <c r="D25" s="6">
        <v>0</v>
      </c>
      <c r="E25" s="7">
        <v>52998967</v>
      </c>
      <c r="F25" s="8">
        <v>52998967</v>
      </c>
      <c r="G25" s="8">
        <v>0</v>
      </c>
      <c r="H25" s="8">
        <v>6159003</v>
      </c>
      <c r="I25" s="8">
        <v>2996331</v>
      </c>
      <c r="J25" s="8">
        <v>9155334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9155334</v>
      </c>
      <c r="X25" s="8"/>
      <c r="Y25" s="8">
        <v>9155334</v>
      </c>
      <c r="Z25" s="2">
        <v>0</v>
      </c>
      <c r="AA25" s="6">
        <v>52998967</v>
      </c>
    </row>
    <row r="26" spans="1:27" ht="12.75">
      <c r="A26" s="29" t="s">
        <v>52</v>
      </c>
      <c r="B26" s="28"/>
      <c r="C26" s="6">
        <v>10015903</v>
      </c>
      <c r="D26" s="6">
        <v>0</v>
      </c>
      <c r="E26" s="7">
        <v>10687844</v>
      </c>
      <c r="F26" s="8">
        <v>10687844</v>
      </c>
      <c r="G26" s="8">
        <v>0</v>
      </c>
      <c r="H26" s="8">
        <v>1273822</v>
      </c>
      <c r="I26" s="8">
        <v>936002</v>
      </c>
      <c r="J26" s="8">
        <v>2209824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2209824</v>
      </c>
      <c r="X26" s="8">
        <v>2324591</v>
      </c>
      <c r="Y26" s="8">
        <v>-114767</v>
      </c>
      <c r="Z26" s="2">
        <v>-4.94</v>
      </c>
      <c r="AA26" s="6">
        <v>10687844</v>
      </c>
    </row>
    <row r="27" spans="1:27" ht="12.75">
      <c r="A27" s="29" t="s">
        <v>53</v>
      </c>
      <c r="B27" s="28"/>
      <c r="C27" s="6">
        <v>1124372</v>
      </c>
      <c r="D27" s="6">
        <v>0</v>
      </c>
      <c r="E27" s="7">
        <v>1000000</v>
      </c>
      <c r="F27" s="8">
        <v>1000000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1000000</v>
      </c>
    </row>
    <row r="28" spans="1:27" ht="12.75">
      <c r="A28" s="29" t="s">
        <v>54</v>
      </c>
      <c r="B28" s="28"/>
      <c r="C28" s="6">
        <v>11158660</v>
      </c>
      <c r="D28" s="6">
        <v>0</v>
      </c>
      <c r="E28" s="7">
        <v>9200000</v>
      </c>
      <c r="F28" s="8">
        <v>9200000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9200000</v>
      </c>
    </row>
    <row r="29" spans="1:27" ht="12.75">
      <c r="A29" s="29" t="s">
        <v>55</v>
      </c>
      <c r="B29" s="28"/>
      <c r="C29" s="6">
        <v>15442</v>
      </c>
      <c r="D29" s="6">
        <v>0</v>
      </c>
      <c r="E29" s="7">
        <v>6222</v>
      </c>
      <c r="F29" s="8">
        <v>6222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6222</v>
      </c>
    </row>
    <row r="30" spans="1:27" ht="12.75">
      <c r="A30" s="29" t="s">
        <v>56</v>
      </c>
      <c r="B30" s="28"/>
      <c r="C30" s="6">
        <v>16138484</v>
      </c>
      <c r="D30" s="6">
        <v>0</v>
      </c>
      <c r="E30" s="7">
        <v>21104880</v>
      </c>
      <c r="F30" s="8">
        <v>21104880</v>
      </c>
      <c r="G30" s="8">
        <v>2171460</v>
      </c>
      <c r="H30" s="8">
        <v>2148712</v>
      </c>
      <c r="I30" s="8">
        <v>1562143</v>
      </c>
      <c r="J30" s="8">
        <v>5882315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5882315</v>
      </c>
      <c r="X30" s="8"/>
      <c r="Y30" s="8">
        <v>5882315</v>
      </c>
      <c r="Z30" s="2">
        <v>0</v>
      </c>
      <c r="AA30" s="6">
        <v>21104880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1034667</v>
      </c>
      <c r="F31" s="8">
        <v>1034667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1034667</v>
      </c>
    </row>
    <row r="32" spans="1:27" ht="12.75">
      <c r="A32" s="29" t="s">
        <v>58</v>
      </c>
      <c r="B32" s="28"/>
      <c r="C32" s="6">
        <v>3257113</v>
      </c>
      <c r="D32" s="6">
        <v>0</v>
      </c>
      <c r="E32" s="7">
        <v>9437101</v>
      </c>
      <c r="F32" s="8">
        <v>9437101</v>
      </c>
      <c r="G32" s="8">
        <v>727901</v>
      </c>
      <c r="H32" s="8">
        <v>791877</v>
      </c>
      <c r="I32" s="8">
        <v>375064</v>
      </c>
      <c r="J32" s="8">
        <v>1894842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1894842</v>
      </c>
      <c r="X32" s="8">
        <v>2273150</v>
      </c>
      <c r="Y32" s="8">
        <v>-378308</v>
      </c>
      <c r="Z32" s="2">
        <v>-16.64</v>
      </c>
      <c r="AA32" s="6">
        <v>9437101</v>
      </c>
    </row>
    <row r="33" spans="1:27" ht="12.75">
      <c r="A33" s="29" t="s">
        <v>59</v>
      </c>
      <c r="B33" s="28"/>
      <c r="C33" s="6">
        <v>6243189</v>
      </c>
      <c r="D33" s="6">
        <v>0</v>
      </c>
      <c r="E33" s="7">
        <v>3300000</v>
      </c>
      <c r="F33" s="8">
        <v>3300000</v>
      </c>
      <c r="G33" s="8">
        <v>5404</v>
      </c>
      <c r="H33" s="8">
        <v>342929</v>
      </c>
      <c r="I33" s="8">
        <v>18499</v>
      </c>
      <c r="J33" s="8">
        <v>366832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366832</v>
      </c>
      <c r="X33" s="8">
        <v>825000</v>
      </c>
      <c r="Y33" s="8">
        <v>-458168</v>
      </c>
      <c r="Z33" s="2">
        <v>-55.54</v>
      </c>
      <c r="AA33" s="6">
        <v>3300000</v>
      </c>
    </row>
    <row r="34" spans="1:27" ht="12.75">
      <c r="A34" s="29" t="s">
        <v>60</v>
      </c>
      <c r="B34" s="28"/>
      <c r="C34" s="6">
        <v>38160481</v>
      </c>
      <c r="D34" s="6">
        <v>0</v>
      </c>
      <c r="E34" s="7">
        <v>49692082</v>
      </c>
      <c r="F34" s="8">
        <v>49692082</v>
      </c>
      <c r="G34" s="8">
        <v>566724</v>
      </c>
      <c r="H34" s="8">
        <v>1019865</v>
      </c>
      <c r="I34" s="8">
        <v>3965254</v>
      </c>
      <c r="J34" s="8">
        <v>5551843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5551843</v>
      </c>
      <c r="X34" s="8">
        <v>2272108</v>
      </c>
      <c r="Y34" s="8">
        <v>3279735</v>
      </c>
      <c r="Z34" s="2">
        <v>144.35</v>
      </c>
      <c r="AA34" s="6">
        <v>49692082</v>
      </c>
    </row>
    <row r="35" spans="1:27" ht="12.75">
      <c r="A35" s="27" t="s">
        <v>61</v>
      </c>
      <c r="B35" s="33"/>
      <c r="C35" s="6">
        <v>187672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124519944</v>
      </c>
      <c r="D36" s="37">
        <f>SUM(D25:D35)</f>
        <v>0</v>
      </c>
      <c r="E36" s="38">
        <f t="shared" si="1"/>
        <v>158461763</v>
      </c>
      <c r="F36" s="39">
        <f t="shared" si="1"/>
        <v>158461763</v>
      </c>
      <c r="G36" s="39">
        <f t="shared" si="1"/>
        <v>3471489</v>
      </c>
      <c r="H36" s="39">
        <f t="shared" si="1"/>
        <v>11736208</v>
      </c>
      <c r="I36" s="39">
        <f t="shared" si="1"/>
        <v>9853293</v>
      </c>
      <c r="J36" s="39">
        <f t="shared" si="1"/>
        <v>25060990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25060990</v>
      </c>
      <c r="X36" s="39">
        <f t="shared" si="1"/>
        <v>7694849</v>
      </c>
      <c r="Y36" s="39">
        <f t="shared" si="1"/>
        <v>17366141</v>
      </c>
      <c r="Z36" s="40">
        <f>+IF(X36&lt;&gt;0,+(Y36/X36)*100,0)</f>
        <v>225.68527335624128</v>
      </c>
      <c r="AA36" s="37">
        <f>SUM(AA25:AA35)</f>
        <v>158461763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66879393</v>
      </c>
      <c r="D38" s="50">
        <f>+D22-D36</f>
        <v>0</v>
      </c>
      <c r="E38" s="51">
        <f t="shared" si="2"/>
        <v>14343930</v>
      </c>
      <c r="F38" s="52">
        <f t="shared" si="2"/>
        <v>14343930</v>
      </c>
      <c r="G38" s="52">
        <f t="shared" si="2"/>
        <v>66347736</v>
      </c>
      <c r="H38" s="52">
        <f t="shared" si="2"/>
        <v>-8912495</v>
      </c>
      <c r="I38" s="52">
        <f t="shared" si="2"/>
        <v>-6704702</v>
      </c>
      <c r="J38" s="52">
        <f t="shared" si="2"/>
        <v>50730539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50730539</v>
      </c>
      <c r="X38" s="52">
        <f>IF(F22=F36,0,X22-X36)</f>
        <v>49748279</v>
      </c>
      <c r="Y38" s="52">
        <f t="shared" si="2"/>
        <v>982260</v>
      </c>
      <c r="Z38" s="53">
        <f>+IF(X38&lt;&gt;0,+(Y38/X38)*100,0)</f>
        <v>1.974460262233393</v>
      </c>
      <c r="AA38" s="50">
        <f>+AA22-AA36</f>
        <v>14343930</v>
      </c>
    </row>
    <row r="39" spans="1:27" ht="12.75">
      <c r="A39" s="27" t="s">
        <v>64</v>
      </c>
      <c r="B39" s="33"/>
      <c r="C39" s="6">
        <v>66936126</v>
      </c>
      <c r="D39" s="6">
        <v>0</v>
      </c>
      <c r="E39" s="7">
        <v>56389000</v>
      </c>
      <c r="F39" s="8">
        <v>56389000</v>
      </c>
      <c r="G39" s="8">
        <v>0</v>
      </c>
      <c r="H39" s="8">
        <v>0</v>
      </c>
      <c r="I39" s="8">
        <v>12715947</v>
      </c>
      <c r="J39" s="8">
        <v>12715947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12715947</v>
      </c>
      <c r="X39" s="8">
        <v>13164428</v>
      </c>
      <c r="Y39" s="8">
        <v>-448481</v>
      </c>
      <c r="Z39" s="2">
        <v>-3.41</v>
      </c>
      <c r="AA39" s="6">
        <v>56389000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133815519</v>
      </c>
      <c r="D42" s="59">
        <f>SUM(D38:D41)</f>
        <v>0</v>
      </c>
      <c r="E42" s="60">
        <f t="shared" si="3"/>
        <v>70732930</v>
      </c>
      <c r="F42" s="61">
        <f t="shared" si="3"/>
        <v>70732930</v>
      </c>
      <c r="G42" s="61">
        <f t="shared" si="3"/>
        <v>66347736</v>
      </c>
      <c r="H42" s="61">
        <f t="shared" si="3"/>
        <v>-8912495</v>
      </c>
      <c r="I42" s="61">
        <f t="shared" si="3"/>
        <v>6011245</v>
      </c>
      <c r="J42" s="61">
        <f t="shared" si="3"/>
        <v>63446486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63446486</v>
      </c>
      <c r="X42" s="61">
        <f t="shared" si="3"/>
        <v>62912707</v>
      </c>
      <c r="Y42" s="61">
        <f t="shared" si="3"/>
        <v>533779</v>
      </c>
      <c r="Z42" s="62">
        <f>+IF(X42&lt;&gt;0,+(Y42/X42)*100,0)</f>
        <v>0.8484438604748004</v>
      </c>
      <c r="AA42" s="59">
        <f>SUM(AA38:AA41)</f>
        <v>70732930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133815519</v>
      </c>
      <c r="D44" s="67">
        <f>+D42-D43</f>
        <v>0</v>
      </c>
      <c r="E44" s="68">
        <f t="shared" si="4"/>
        <v>70732930</v>
      </c>
      <c r="F44" s="69">
        <f t="shared" si="4"/>
        <v>70732930</v>
      </c>
      <c r="G44" s="69">
        <f t="shared" si="4"/>
        <v>66347736</v>
      </c>
      <c r="H44" s="69">
        <f t="shared" si="4"/>
        <v>-8912495</v>
      </c>
      <c r="I44" s="69">
        <f t="shared" si="4"/>
        <v>6011245</v>
      </c>
      <c r="J44" s="69">
        <f t="shared" si="4"/>
        <v>63446486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63446486</v>
      </c>
      <c r="X44" s="69">
        <f t="shared" si="4"/>
        <v>62912707</v>
      </c>
      <c r="Y44" s="69">
        <f t="shared" si="4"/>
        <v>533779</v>
      </c>
      <c r="Z44" s="70">
        <f>+IF(X44&lt;&gt;0,+(Y44/X44)*100,0)</f>
        <v>0.8484438604748004</v>
      </c>
      <c r="AA44" s="67">
        <f>+AA42-AA43</f>
        <v>70732930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133815519</v>
      </c>
      <c r="D46" s="59">
        <f>SUM(D44:D45)</f>
        <v>0</v>
      </c>
      <c r="E46" s="60">
        <f t="shared" si="5"/>
        <v>70732930</v>
      </c>
      <c r="F46" s="61">
        <f t="shared" si="5"/>
        <v>70732930</v>
      </c>
      <c r="G46" s="61">
        <f t="shared" si="5"/>
        <v>66347736</v>
      </c>
      <c r="H46" s="61">
        <f t="shared" si="5"/>
        <v>-8912495</v>
      </c>
      <c r="I46" s="61">
        <f t="shared" si="5"/>
        <v>6011245</v>
      </c>
      <c r="J46" s="61">
        <f t="shared" si="5"/>
        <v>63446486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63446486</v>
      </c>
      <c r="X46" s="61">
        <f t="shared" si="5"/>
        <v>62912707</v>
      </c>
      <c r="Y46" s="61">
        <f t="shared" si="5"/>
        <v>533779</v>
      </c>
      <c r="Z46" s="62">
        <f>+IF(X46&lt;&gt;0,+(Y46/X46)*100,0)</f>
        <v>0.8484438604748004</v>
      </c>
      <c r="AA46" s="59">
        <f>SUM(AA44:AA45)</f>
        <v>70732930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133815519</v>
      </c>
      <c r="D48" s="75">
        <f>SUM(D46:D47)</f>
        <v>0</v>
      </c>
      <c r="E48" s="76">
        <f t="shared" si="6"/>
        <v>70732930</v>
      </c>
      <c r="F48" s="77">
        <f t="shared" si="6"/>
        <v>70732930</v>
      </c>
      <c r="G48" s="77">
        <f t="shared" si="6"/>
        <v>66347736</v>
      </c>
      <c r="H48" s="78">
        <f t="shared" si="6"/>
        <v>-8912495</v>
      </c>
      <c r="I48" s="78">
        <f t="shared" si="6"/>
        <v>6011245</v>
      </c>
      <c r="J48" s="78">
        <f t="shared" si="6"/>
        <v>63446486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63446486</v>
      </c>
      <c r="X48" s="78">
        <f t="shared" si="6"/>
        <v>62912707</v>
      </c>
      <c r="Y48" s="78">
        <f t="shared" si="6"/>
        <v>533779</v>
      </c>
      <c r="Z48" s="79">
        <f>+IF(X48&lt;&gt;0,+(Y48/X48)*100,0)</f>
        <v>0.8484438604748004</v>
      </c>
      <c r="AA48" s="80">
        <f>SUM(AA46:AA47)</f>
        <v>70732930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10466334</v>
      </c>
      <c r="F5" s="8">
        <v>10466334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10466334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177108</v>
      </c>
      <c r="F10" s="30">
        <v>177108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177108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280900</v>
      </c>
      <c r="F12" s="8">
        <v>280900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280900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1848320</v>
      </c>
      <c r="F13" s="8">
        <v>1848320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/>
      <c r="Y13" s="8">
        <v>0</v>
      </c>
      <c r="Z13" s="2">
        <v>0</v>
      </c>
      <c r="AA13" s="6">
        <v>1848320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160715000</v>
      </c>
      <c r="F19" s="8">
        <v>160715000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/>
      <c r="Y19" s="8">
        <v>0</v>
      </c>
      <c r="Z19" s="2">
        <v>0</v>
      </c>
      <c r="AA19" s="6">
        <v>160715000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51265</v>
      </c>
      <c r="F20" s="30">
        <v>51265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/>
      <c r="Y20" s="30">
        <v>0</v>
      </c>
      <c r="Z20" s="31">
        <v>0</v>
      </c>
      <c r="AA20" s="32">
        <v>51265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173538927</v>
      </c>
      <c r="F22" s="39">
        <f t="shared" si="0"/>
        <v>173538927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0</v>
      </c>
      <c r="X22" s="39">
        <f t="shared" si="0"/>
        <v>0</v>
      </c>
      <c r="Y22" s="39">
        <f t="shared" si="0"/>
        <v>0</v>
      </c>
      <c r="Z22" s="40">
        <f>+IF(X22&lt;&gt;0,+(Y22/X22)*100,0)</f>
        <v>0</v>
      </c>
      <c r="AA22" s="37">
        <f>SUM(AA5:AA21)</f>
        <v>173538927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35268075</v>
      </c>
      <c r="F25" s="8">
        <v>35268075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/>
      <c r="Y25" s="8">
        <v>0</v>
      </c>
      <c r="Z25" s="2">
        <v>0</v>
      </c>
      <c r="AA25" s="6">
        <v>35268075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11164938</v>
      </c>
      <c r="F26" s="8">
        <v>11164938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/>
      <c r="Y26" s="8">
        <v>0</v>
      </c>
      <c r="Z26" s="2">
        <v>0</v>
      </c>
      <c r="AA26" s="6">
        <v>11164938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1500000</v>
      </c>
      <c r="F27" s="8">
        <v>1500000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1500000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23600249</v>
      </c>
      <c r="F28" s="8">
        <v>23600249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23600249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5074297</v>
      </c>
      <c r="F32" s="8">
        <v>5074297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5074297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1300000</v>
      </c>
      <c r="F33" s="8">
        <v>1300000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1300000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105711079</v>
      </c>
      <c r="F34" s="8">
        <v>105711079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/>
      <c r="Y34" s="8">
        <v>0</v>
      </c>
      <c r="Z34" s="2">
        <v>0</v>
      </c>
      <c r="AA34" s="6">
        <v>105711079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183618638</v>
      </c>
      <c r="F36" s="39">
        <f t="shared" si="1"/>
        <v>183618638</v>
      </c>
      <c r="G36" s="39">
        <f t="shared" si="1"/>
        <v>0</v>
      </c>
      <c r="H36" s="39">
        <f t="shared" si="1"/>
        <v>0</v>
      </c>
      <c r="I36" s="39">
        <f t="shared" si="1"/>
        <v>0</v>
      </c>
      <c r="J36" s="39">
        <f t="shared" si="1"/>
        <v>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0</v>
      </c>
      <c r="X36" s="39">
        <f t="shared" si="1"/>
        <v>0</v>
      </c>
      <c r="Y36" s="39">
        <f t="shared" si="1"/>
        <v>0</v>
      </c>
      <c r="Z36" s="40">
        <f>+IF(X36&lt;&gt;0,+(Y36/X36)*100,0)</f>
        <v>0</v>
      </c>
      <c r="AA36" s="37">
        <f>SUM(AA25:AA35)</f>
        <v>183618638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-10079711</v>
      </c>
      <c r="F38" s="52">
        <f t="shared" si="2"/>
        <v>-10079711</v>
      </c>
      <c r="G38" s="52">
        <f t="shared" si="2"/>
        <v>0</v>
      </c>
      <c r="H38" s="52">
        <f t="shared" si="2"/>
        <v>0</v>
      </c>
      <c r="I38" s="52">
        <f t="shared" si="2"/>
        <v>0</v>
      </c>
      <c r="J38" s="52">
        <f t="shared" si="2"/>
        <v>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0</v>
      </c>
      <c r="X38" s="52">
        <f>IF(F22=F36,0,X22-X36)</f>
        <v>0</v>
      </c>
      <c r="Y38" s="52">
        <f t="shared" si="2"/>
        <v>0</v>
      </c>
      <c r="Z38" s="53">
        <f>+IF(X38&lt;&gt;0,+(Y38/X38)*100,0)</f>
        <v>0</v>
      </c>
      <c r="AA38" s="50">
        <f>+AA22-AA36</f>
        <v>-10079711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35800000</v>
      </c>
      <c r="F39" s="8">
        <v>35800000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35800000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25720289</v>
      </c>
      <c r="F42" s="61">
        <f t="shared" si="3"/>
        <v>25720289</v>
      </c>
      <c r="G42" s="61">
        <f t="shared" si="3"/>
        <v>0</v>
      </c>
      <c r="H42" s="61">
        <f t="shared" si="3"/>
        <v>0</v>
      </c>
      <c r="I42" s="61">
        <f t="shared" si="3"/>
        <v>0</v>
      </c>
      <c r="J42" s="61">
        <f t="shared" si="3"/>
        <v>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0</v>
      </c>
      <c r="X42" s="61">
        <f t="shared" si="3"/>
        <v>0</v>
      </c>
      <c r="Y42" s="61">
        <f t="shared" si="3"/>
        <v>0</v>
      </c>
      <c r="Z42" s="62">
        <f>+IF(X42&lt;&gt;0,+(Y42/X42)*100,0)</f>
        <v>0</v>
      </c>
      <c r="AA42" s="59">
        <f>SUM(AA38:AA41)</f>
        <v>25720289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25720289</v>
      </c>
      <c r="F44" s="69">
        <f t="shared" si="4"/>
        <v>25720289</v>
      </c>
      <c r="G44" s="69">
        <f t="shared" si="4"/>
        <v>0</v>
      </c>
      <c r="H44" s="69">
        <f t="shared" si="4"/>
        <v>0</v>
      </c>
      <c r="I44" s="69">
        <f t="shared" si="4"/>
        <v>0</v>
      </c>
      <c r="J44" s="69">
        <f t="shared" si="4"/>
        <v>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0</v>
      </c>
      <c r="X44" s="69">
        <f t="shared" si="4"/>
        <v>0</v>
      </c>
      <c r="Y44" s="69">
        <f t="shared" si="4"/>
        <v>0</v>
      </c>
      <c r="Z44" s="70">
        <f>+IF(X44&lt;&gt;0,+(Y44/X44)*100,0)</f>
        <v>0</v>
      </c>
      <c r="AA44" s="67">
        <f>+AA42-AA43</f>
        <v>25720289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25720289</v>
      </c>
      <c r="F46" s="61">
        <f t="shared" si="5"/>
        <v>25720289</v>
      </c>
      <c r="G46" s="61">
        <f t="shared" si="5"/>
        <v>0</v>
      </c>
      <c r="H46" s="61">
        <f t="shared" si="5"/>
        <v>0</v>
      </c>
      <c r="I46" s="61">
        <f t="shared" si="5"/>
        <v>0</v>
      </c>
      <c r="J46" s="61">
        <f t="shared" si="5"/>
        <v>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0</v>
      </c>
      <c r="X46" s="61">
        <f t="shared" si="5"/>
        <v>0</v>
      </c>
      <c r="Y46" s="61">
        <f t="shared" si="5"/>
        <v>0</v>
      </c>
      <c r="Z46" s="62">
        <f>+IF(X46&lt;&gt;0,+(Y46/X46)*100,0)</f>
        <v>0</v>
      </c>
      <c r="AA46" s="59">
        <f>SUM(AA44:AA45)</f>
        <v>25720289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25720289</v>
      </c>
      <c r="F48" s="77">
        <f t="shared" si="6"/>
        <v>25720289</v>
      </c>
      <c r="G48" s="77">
        <f t="shared" si="6"/>
        <v>0</v>
      </c>
      <c r="H48" s="78">
        <f t="shared" si="6"/>
        <v>0</v>
      </c>
      <c r="I48" s="78">
        <f t="shared" si="6"/>
        <v>0</v>
      </c>
      <c r="J48" s="78">
        <f t="shared" si="6"/>
        <v>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0</v>
      </c>
      <c r="X48" s="78">
        <f t="shared" si="6"/>
        <v>0</v>
      </c>
      <c r="Y48" s="78">
        <f t="shared" si="6"/>
        <v>0</v>
      </c>
      <c r="Z48" s="79">
        <f>+IF(X48&lt;&gt;0,+(Y48/X48)*100,0)</f>
        <v>0</v>
      </c>
      <c r="AA48" s="80">
        <f>SUM(AA46:AA47)</f>
        <v>25720289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31431427</v>
      </c>
      <c r="D5" s="6">
        <v>0</v>
      </c>
      <c r="E5" s="7">
        <v>34046000</v>
      </c>
      <c r="F5" s="8">
        <v>34046000</v>
      </c>
      <c r="G5" s="8">
        <v>4017914</v>
      </c>
      <c r="H5" s="8">
        <v>2863438</v>
      </c>
      <c r="I5" s="8">
        <v>2836603</v>
      </c>
      <c r="J5" s="8">
        <v>9717955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9717955</v>
      </c>
      <c r="X5" s="8">
        <v>8511500</v>
      </c>
      <c r="Y5" s="8">
        <v>1206455</v>
      </c>
      <c r="Z5" s="2">
        <v>14.17</v>
      </c>
      <c r="AA5" s="6">
        <v>34046000</v>
      </c>
    </row>
    <row r="6" spans="1:27" ht="12.75">
      <c r="A6" s="27" t="s">
        <v>33</v>
      </c>
      <c r="B6" s="28"/>
      <c r="C6" s="6">
        <v>1721240</v>
      </c>
      <c r="D6" s="6">
        <v>0</v>
      </c>
      <c r="E6" s="7">
        <v>1460680</v>
      </c>
      <c r="F6" s="8">
        <v>1460680</v>
      </c>
      <c r="G6" s="8">
        <v>256723</v>
      </c>
      <c r="H6" s="8">
        <v>278176</v>
      </c>
      <c r="I6" s="8">
        <v>263301</v>
      </c>
      <c r="J6" s="8">
        <v>798200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798200</v>
      </c>
      <c r="X6" s="8">
        <v>365170</v>
      </c>
      <c r="Y6" s="8">
        <v>433030</v>
      </c>
      <c r="Z6" s="2">
        <v>118.58</v>
      </c>
      <c r="AA6" s="6">
        <v>1460680</v>
      </c>
    </row>
    <row r="7" spans="1:27" ht="12.75">
      <c r="A7" s="29" t="s">
        <v>34</v>
      </c>
      <c r="B7" s="28"/>
      <c r="C7" s="6">
        <v>58257951</v>
      </c>
      <c r="D7" s="6">
        <v>0</v>
      </c>
      <c r="E7" s="7">
        <v>72057281</v>
      </c>
      <c r="F7" s="8">
        <v>72057281</v>
      </c>
      <c r="G7" s="8">
        <v>4821337</v>
      </c>
      <c r="H7" s="8">
        <v>5955259</v>
      </c>
      <c r="I7" s="8">
        <v>5475210</v>
      </c>
      <c r="J7" s="8">
        <v>16251806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16251806</v>
      </c>
      <c r="X7" s="8">
        <v>18014320</v>
      </c>
      <c r="Y7" s="8">
        <v>-1762514</v>
      </c>
      <c r="Z7" s="2">
        <v>-9.78</v>
      </c>
      <c r="AA7" s="6">
        <v>72057281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7757127</v>
      </c>
      <c r="D10" s="6">
        <v>0</v>
      </c>
      <c r="E10" s="7">
        <v>8064846</v>
      </c>
      <c r="F10" s="30">
        <v>8064846</v>
      </c>
      <c r="G10" s="30">
        <v>692139</v>
      </c>
      <c r="H10" s="30">
        <v>682200</v>
      </c>
      <c r="I10" s="30">
        <v>690673</v>
      </c>
      <c r="J10" s="30">
        <v>2065012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2065012</v>
      </c>
      <c r="X10" s="30">
        <v>2016212</v>
      </c>
      <c r="Y10" s="30">
        <v>48800</v>
      </c>
      <c r="Z10" s="31">
        <v>2.42</v>
      </c>
      <c r="AA10" s="32">
        <v>8064846</v>
      </c>
    </row>
    <row r="11" spans="1:27" ht="12.75">
      <c r="A11" s="29" t="s">
        <v>38</v>
      </c>
      <c r="B11" s="33"/>
      <c r="C11" s="6">
        <v>290571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3300893</v>
      </c>
      <c r="D12" s="6">
        <v>0</v>
      </c>
      <c r="E12" s="7">
        <v>4458181</v>
      </c>
      <c r="F12" s="8">
        <v>4458181</v>
      </c>
      <c r="G12" s="8">
        <v>172917</v>
      </c>
      <c r="H12" s="8">
        <v>67405</v>
      </c>
      <c r="I12" s="8">
        <v>1437167</v>
      </c>
      <c r="J12" s="8">
        <v>1677489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1677489</v>
      </c>
      <c r="X12" s="8">
        <v>1114545</v>
      </c>
      <c r="Y12" s="8">
        <v>562944</v>
      </c>
      <c r="Z12" s="2">
        <v>50.51</v>
      </c>
      <c r="AA12" s="6">
        <v>4458181</v>
      </c>
    </row>
    <row r="13" spans="1:27" ht="12.75">
      <c r="A13" s="27" t="s">
        <v>40</v>
      </c>
      <c r="B13" s="33"/>
      <c r="C13" s="6">
        <v>2121815</v>
      </c>
      <c r="D13" s="6">
        <v>0</v>
      </c>
      <c r="E13" s="7">
        <v>1590000</v>
      </c>
      <c r="F13" s="8">
        <v>1590000</v>
      </c>
      <c r="G13" s="8">
        <v>31118</v>
      </c>
      <c r="H13" s="8">
        <v>78605</v>
      </c>
      <c r="I13" s="8">
        <v>651917</v>
      </c>
      <c r="J13" s="8">
        <v>761640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761640</v>
      </c>
      <c r="X13" s="8">
        <v>397500</v>
      </c>
      <c r="Y13" s="8">
        <v>364140</v>
      </c>
      <c r="Z13" s="2">
        <v>91.61</v>
      </c>
      <c r="AA13" s="6">
        <v>1590000</v>
      </c>
    </row>
    <row r="14" spans="1:27" ht="12.75">
      <c r="A14" s="27" t="s">
        <v>41</v>
      </c>
      <c r="B14" s="33"/>
      <c r="C14" s="6">
        <v>896710</v>
      </c>
      <c r="D14" s="6">
        <v>0</v>
      </c>
      <c r="E14" s="7">
        <v>0</v>
      </c>
      <c r="F14" s="8">
        <v>0</v>
      </c>
      <c r="G14" s="8">
        <v>94677</v>
      </c>
      <c r="H14" s="8">
        <v>33764</v>
      </c>
      <c r="I14" s="8">
        <v>34499</v>
      </c>
      <c r="J14" s="8">
        <v>162940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162940</v>
      </c>
      <c r="X14" s="8"/>
      <c r="Y14" s="8">
        <v>162940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2342469</v>
      </c>
      <c r="D16" s="6">
        <v>0</v>
      </c>
      <c r="E16" s="7">
        <v>243783</v>
      </c>
      <c r="F16" s="8">
        <v>243783</v>
      </c>
      <c r="G16" s="8">
        <v>11032</v>
      </c>
      <c r="H16" s="8">
        <v>7689</v>
      </c>
      <c r="I16" s="8">
        <v>7136</v>
      </c>
      <c r="J16" s="8">
        <v>25857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25857</v>
      </c>
      <c r="X16" s="8">
        <v>60946</v>
      </c>
      <c r="Y16" s="8">
        <v>-35089</v>
      </c>
      <c r="Z16" s="2">
        <v>-57.57</v>
      </c>
      <c r="AA16" s="6">
        <v>243783</v>
      </c>
    </row>
    <row r="17" spans="1:27" ht="12.75">
      <c r="A17" s="27" t="s">
        <v>44</v>
      </c>
      <c r="B17" s="33"/>
      <c r="C17" s="6">
        <v>1690008</v>
      </c>
      <c r="D17" s="6">
        <v>0</v>
      </c>
      <c r="E17" s="7">
        <v>2280605</v>
      </c>
      <c r="F17" s="8">
        <v>2280605</v>
      </c>
      <c r="G17" s="8">
        <v>133486</v>
      </c>
      <c r="H17" s="8">
        <v>138879</v>
      </c>
      <c r="I17" s="8">
        <v>142473</v>
      </c>
      <c r="J17" s="8">
        <v>414838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414838</v>
      </c>
      <c r="X17" s="8">
        <v>570151</v>
      </c>
      <c r="Y17" s="8">
        <v>-155313</v>
      </c>
      <c r="Z17" s="2">
        <v>-27.24</v>
      </c>
      <c r="AA17" s="6">
        <v>2280605</v>
      </c>
    </row>
    <row r="18" spans="1:27" ht="12.75">
      <c r="A18" s="29" t="s">
        <v>45</v>
      </c>
      <c r="B18" s="28"/>
      <c r="C18" s="6">
        <v>1268754</v>
      </c>
      <c r="D18" s="6">
        <v>0</v>
      </c>
      <c r="E18" s="7">
        <v>1219000</v>
      </c>
      <c r="F18" s="8">
        <v>1219000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304750</v>
      </c>
      <c r="Y18" s="8">
        <v>-304750</v>
      </c>
      <c r="Z18" s="2">
        <v>-100</v>
      </c>
      <c r="AA18" s="6">
        <v>1219000</v>
      </c>
    </row>
    <row r="19" spans="1:27" ht="12.75">
      <c r="A19" s="27" t="s">
        <v>46</v>
      </c>
      <c r="B19" s="33"/>
      <c r="C19" s="6">
        <v>175337284</v>
      </c>
      <c r="D19" s="6">
        <v>0</v>
      </c>
      <c r="E19" s="7">
        <v>131543000</v>
      </c>
      <c r="F19" s="8">
        <v>131543000</v>
      </c>
      <c r="G19" s="8">
        <v>40910905</v>
      </c>
      <c r="H19" s="8">
        <v>970906</v>
      </c>
      <c r="I19" s="8">
        <v>331197</v>
      </c>
      <c r="J19" s="8">
        <v>42213008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42213008</v>
      </c>
      <c r="X19" s="8">
        <v>32885750</v>
      </c>
      <c r="Y19" s="8">
        <v>9327258</v>
      </c>
      <c r="Z19" s="2">
        <v>28.36</v>
      </c>
      <c r="AA19" s="6">
        <v>131543000</v>
      </c>
    </row>
    <row r="20" spans="1:27" ht="12.75">
      <c r="A20" s="27" t="s">
        <v>47</v>
      </c>
      <c r="B20" s="33"/>
      <c r="C20" s="6">
        <v>347651</v>
      </c>
      <c r="D20" s="6">
        <v>0</v>
      </c>
      <c r="E20" s="7">
        <v>1639347</v>
      </c>
      <c r="F20" s="30">
        <v>1639347</v>
      </c>
      <c r="G20" s="30">
        <v>159961</v>
      </c>
      <c r="H20" s="30">
        <v>166386</v>
      </c>
      <c r="I20" s="30">
        <v>178881</v>
      </c>
      <c r="J20" s="30">
        <v>505228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505228</v>
      </c>
      <c r="X20" s="30">
        <v>409837</v>
      </c>
      <c r="Y20" s="30">
        <v>95391</v>
      </c>
      <c r="Z20" s="31">
        <v>23.28</v>
      </c>
      <c r="AA20" s="32">
        <v>1639347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286763900</v>
      </c>
      <c r="D22" s="37">
        <f>SUM(D5:D21)</f>
        <v>0</v>
      </c>
      <c r="E22" s="38">
        <f t="shared" si="0"/>
        <v>258602723</v>
      </c>
      <c r="F22" s="39">
        <f t="shared" si="0"/>
        <v>258602723</v>
      </c>
      <c r="G22" s="39">
        <f t="shared" si="0"/>
        <v>51302209</v>
      </c>
      <c r="H22" s="39">
        <f t="shared" si="0"/>
        <v>11242707</v>
      </c>
      <c r="I22" s="39">
        <f t="shared" si="0"/>
        <v>12049057</v>
      </c>
      <c r="J22" s="39">
        <f t="shared" si="0"/>
        <v>74593973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74593973</v>
      </c>
      <c r="X22" s="39">
        <f t="shared" si="0"/>
        <v>64650681</v>
      </c>
      <c r="Y22" s="39">
        <f t="shared" si="0"/>
        <v>9943292</v>
      </c>
      <c r="Z22" s="40">
        <f>+IF(X22&lt;&gt;0,+(Y22/X22)*100,0)</f>
        <v>15.380026700724159</v>
      </c>
      <c r="AA22" s="37">
        <f>SUM(AA5:AA21)</f>
        <v>258602723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78459121</v>
      </c>
      <c r="D25" s="6">
        <v>0</v>
      </c>
      <c r="E25" s="7">
        <v>99299071</v>
      </c>
      <c r="F25" s="8">
        <v>99299071</v>
      </c>
      <c r="G25" s="8">
        <v>7146136</v>
      </c>
      <c r="H25" s="8">
        <v>6986754</v>
      </c>
      <c r="I25" s="8">
        <v>7384151</v>
      </c>
      <c r="J25" s="8">
        <v>21517041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21517041</v>
      </c>
      <c r="X25" s="8">
        <v>24824768</v>
      </c>
      <c r="Y25" s="8">
        <v>-3307727</v>
      </c>
      <c r="Z25" s="2">
        <v>-13.32</v>
      </c>
      <c r="AA25" s="6">
        <v>99299071</v>
      </c>
    </row>
    <row r="26" spans="1:27" ht="12.75">
      <c r="A26" s="29" t="s">
        <v>52</v>
      </c>
      <c r="B26" s="28"/>
      <c r="C26" s="6">
        <v>7439463</v>
      </c>
      <c r="D26" s="6">
        <v>0</v>
      </c>
      <c r="E26" s="7">
        <v>9030847</v>
      </c>
      <c r="F26" s="8">
        <v>9030847</v>
      </c>
      <c r="G26" s="8">
        <v>712234</v>
      </c>
      <c r="H26" s="8">
        <v>726735</v>
      </c>
      <c r="I26" s="8">
        <v>732121</v>
      </c>
      <c r="J26" s="8">
        <v>2171090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2171090</v>
      </c>
      <c r="X26" s="8">
        <v>2257712</v>
      </c>
      <c r="Y26" s="8">
        <v>-86622</v>
      </c>
      <c r="Z26" s="2">
        <v>-3.84</v>
      </c>
      <c r="AA26" s="6">
        <v>9030847</v>
      </c>
    </row>
    <row r="27" spans="1:27" ht="12.75">
      <c r="A27" s="29" t="s">
        <v>53</v>
      </c>
      <c r="B27" s="28"/>
      <c r="C27" s="6">
        <v>4836632</v>
      </c>
      <c r="D27" s="6">
        <v>0</v>
      </c>
      <c r="E27" s="7">
        <v>2100000</v>
      </c>
      <c r="F27" s="8">
        <v>2100000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525000</v>
      </c>
      <c r="Y27" s="8">
        <v>-525000</v>
      </c>
      <c r="Z27" s="2">
        <v>-100</v>
      </c>
      <c r="AA27" s="6">
        <v>2100000</v>
      </c>
    </row>
    <row r="28" spans="1:27" ht="12.75">
      <c r="A28" s="29" t="s">
        <v>54</v>
      </c>
      <c r="B28" s="28"/>
      <c r="C28" s="6">
        <v>23372468</v>
      </c>
      <c r="D28" s="6">
        <v>0</v>
      </c>
      <c r="E28" s="7">
        <v>24375000</v>
      </c>
      <c r="F28" s="8">
        <v>24375000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6093750</v>
      </c>
      <c r="Y28" s="8">
        <v>-6093750</v>
      </c>
      <c r="Z28" s="2">
        <v>-100</v>
      </c>
      <c r="AA28" s="6">
        <v>24375000</v>
      </c>
    </row>
    <row r="29" spans="1:27" ht="12.75">
      <c r="A29" s="29" t="s">
        <v>55</v>
      </c>
      <c r="B29" s="28"/>
      <c r="C29" s="6">
        <v>1166366</v>
      </c>
      <c r="D29" s="6">
        <v>0</v>
      </c>
      <c r="E29" s="7">
        <v>1009402</v>
      </c>
      <c r="F29" s="8">
        <v>1009402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252351</v>
      </c>
      <c r="Y29" s="8">
        <v>-252351</v>
      </c>
      <c r="Z29" s="2">
        <v>-100</v>
      </c>
      <c r="AA29" s="6">
        <v>1009402</v>
      </c>
    </row>
    <row r="30" spans="1:27" ht="12.75">
      <c r="A30" s="29" t="s">
        <v>56</v>
      </c>
      <c r="B30" s="28"/>
      <c r="C30" s="6">
        <v>41249614</v>
      </c>
      <c r="D30" s="6">
        <v>0</v>
      </c>
      <c r="E30" s="7">
        <v>50585000</v>
      </c>
      <c r="F30" s="8">
        <v>50585000</v>
      </c>
      <c r="G30" s="8">
        <v>71691</v>
      </c>
      <c r="H30" s="8">
        <v>5978766</v>
      </c>
      <c r="I30" s="8">
        <v>5659088</v>
      </c>
      <c r="J30" s="8">
        <v>11709545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11709545</v>
      </c>
      <c r="X30" s="8">
        <v>12646250</v>
      </c>
      <c r="Y30" s="8">
        <v>-936705</v>
      </c>
      <c r="Z30" s="2">
        <v>-7.41</v>
      </c>
      <c r="AA30" s="6">
        <v>50585000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9314597</v>
      </c>
      <c r="D32" s="6">
        <v>0</v>
      </c>
      <c r="E32" s="7">
        <v>7921800</v>
      </c>
      <c r="F32" s="8">
        <v>7921800</v>
      </c>
      <c r="G32" s="8">
        <v>3440767</v>
      </c>
      <c r="H32" s="8">
        <v>606817</v>
      </c>
      <c r="I32" s="8">
        <v>113812</v>
      </c>
      <c r="J32" s="8">
        <v>4161396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4161396</v>
      </c>
      <c r="X32" s="8">
        <v>1980450</v>
      </c>
      <c r="Y32" s="8">
        <v>2180946</v>
      </c>
      <c r="Z32" s="2">
        <v>110.12</v>
      </c>
      <c r="AA32" s="6">
        <v>7921800</v>
      </c>
    </row>
    <row r="33" spans="1:27" ht="12.75">
      <c r="A33" s="29" t="s">
        <v>59</v>
      </c>
      <c r="B33" s="28"/>
      <c r="C33" s="6">
        <v>90736535</v>
      </c>
      <c r="D33" s="6">
        <v>0</v>
      </c>
      <c r="E33" s="7">
        <v>1159000</v>
      </c>
      <c r="F33" s="8">
        <v>1159000</v>
      </c>
      <c r="G33" s="8">
        <v>226456</v>
      </c>
      <c r="H33" s="8">
        <v>169062</v>
      </c>
      <c r="I33" s="8">
        <v>11620</v>
      </c>
      <c r="J33" s="8">
        <v>407138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407138</v>
      </c>
      <c r="X33" s="8">
        <v>289750</v>
      </c>
      <c r="Y33" s="8">
        <v>117388</v>
      </c>
      <c r="Z33" s="2">
        <v>40.51</v>
      </c>
      <c r="AA33" s="6">
        <v>1159000</v>
      </c>
    </row>
    <row r="34" spans="1:27" ht="12.75">
      <c r="A34" s="29" t="s">
        <v>60</v>
      </c>
      <c r="B34" s="28"/>
      <c r="C34" s="6">
        <v>45022663</v>
      </c>
      <c r="D34" s="6">
        <v>0</v>
      </c>
      <c r="E34" s="7">
        <v>35321000</v>
      </c>
      <c r="F34" s="8">
        <v>35321000</v>
      </c>
      <c r="G34" s="8">
        <v>1907846</v>
      </c>
      <c r="H34" s="8">
        <v>3632345</v>
      </c>
      <c r="I34" s="8">
        <v>5262342</v>
      </c>
      <c r="J34" s="8">
        <v>10802533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10802533</v>
      </c>
      <c r="X34" s="8">
        <v>8830250</v>
      </c>
      <c r="Y34" s="8">
        <v>1972283</v>
      </c>
      <c r="Z34" s="2">
        <v>22.34</v>
      </c>
      <c r="AA34" s="6">
        <v>35321000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301597459</v>
      </c>
      <c r="D36" s="37">
        <f>SUM(D25:D35)</f>
        <v>0</v>
      </c>
      <c r="E36" s="38">
        <f t="shared" si="1"/>
        <v>230801120</v>
      </c>
      <c r="F36" s="39">
        <f t="shared" si="1"/>
        <v>230801120</v>
      </c>
      <c r="G36" s="39">
        <f t="shared" si="1"/>
        <v>13505130</v>
      </c>
      <c r="H36" s="39">
        <f t="shared" si="1"/>
        <v>18100479</v>
      </c>
      <c r="I36" s="39">
        <f t="shared" si="1"/>
        <v>19163134</v>
      </c>
      <c r="J36" s="39">
        <f t="shared" si="1"/>
        <v>50768743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50768743</v>
      </c>
      <c r="X36" s="39">
        <f t="shared" si="1"/>
        <v>57700281</v>
      </c>
      <c r="Y36" s="39">
        <f t="shared" si="1"/>
        <v>-6931538</v>
      </c>
      <c r="Z36" s="40">
        <f>+IF(X36&lt;&gt;0,+(Y36/X36)*100,0)</f>
        <v>-12.01300562123779</v>
      </c>
      <c r="AA36" s="37">
        <f>SUM(AA25:AA35)</f>
        <v>230801120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-14833559</v>
      </c>
      <c r="D38" s="50">
        <f>+D22-D36</f>
        <v>0</v>
      </c>
      <c r="E38" s="51">
        <f t="shared" si="2"/>
        <v>27801603</v>
      </c>
      <c r="F38" s="52">
        <f t="shared" si="2"/>
        <v>27801603</v>
      </c>
      <c r="G38" s="52">
        <f t="shared" si="2"/>
        <v>37797079</v>
      </c>
      <c r="H38" s="52">
        <f t="shared" si="2"/>
        <v>-6857772</v>
      </c>
      <c r="I38" s="52">
        <f t="shared" si="2"/>
        <v>-7114077</v>
      </c>
      <c r="J38" s="52">
        <f t="shared" si="2"/>
        <v>23825230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23825230</v>
      </c>
      <c r="X38" s="52">
        <f>IF(F22=F36,0,X22-X36)</f>
        <v>6950400</v>
      </c>
      <c r="Y38" s="52">
        <f t="shared" si="2"/>
        <v>16874830</v>
      </c>
      <c r="Z38" s="53">
        <f>+IF(X38&lt;&gt;0,+(Y38/X38)*100,0)</f>
        <v>242.7893358655617</v>
      </c>
      <c r="AA38" s="50">
        <f>+AA22-AA36</f>
        <v>27801603</v>
      </c>
    </row>
    <row r="39" spans="1:27" ht="12.75">
      <c r="A39" s="27" t="s">
        <v>64</v>
      </c>
      <c r="B39" s="33"/>
      <c r="C39" s="6">
        <v>26524000</v>
      </c>
      <c r="D39" s="6">
        <v>0</v>
      </c>
      <c r="E39" s="7">
        <v>26311000</v>
      </c>
      <c r="F39" s="8">
        <v>26311000</v>
      </c>
      <c r="G39" s="8">
        <v>0</v>
      </c>
      <c r="H39" s="8">
        <v>0</v>
      </c>
      <c r="I39" s="8">
        <v>296182</v>
      </c>
      <c r="J39" s="8">
        <v>296182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296182</v>
      </c>
      <c r="X39" s="8">
        <v>6577750</v>
      </c>
      <c r="Y39" s="8">
        <v>-6281568</v>
      </c>
      <c r="Z39" s="2">
        <v>-95.5</v>
      </c>
      <c r="AA39" s="6">
        <v>26311000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11690441</v>
      </c>
      <c r="D42" s="59">
        <f>SUM(D38:D41)</f>
        <v>0</v>
      </c>
      <c r="E42" s="60">
        <f t="shared" si="3"/>
        <v>54112603</v>
      </c>
      <c r="F42" s="61">
        <f t="shared" si="3"/>
        <v>54112603</v>
      </c>
      <c r="G42" s="61">
        <f t="shared" si="3"/>
        <v>37797079</v>
      </c>
      <c r="H42" s="61">
        <f t="shared" si="3"/>
        <v>-6857772</v>
      </c>
      <c r="I42" s="61">
        <f t="shared" si="3"/>
        <v>-6817895</v>
      </c>
      <c r="J42" s="61">
        <f t="shared" si="3"/>
        <v>24121412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24121412</v>
      </c>
      <c r="X42" s="61">
        <f t="shared" si="3"/>
        <v>13528150</v>
      </c>
      <c r="Y42" s="61">
        <f t="shared" si="3"/>
        <v>10593262</v>
      </c>
      <c r="Z42" s="62">
        <f>+IF(X42&lt;&gt;0,+(Y42/X42)*100,0)</f>
        <v>78.3053263010833</v>
      </c>
      <c r="AA42" s="59">
        <f>SUM(AA38:AA41)</f>
        <v>54112603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11690441</v>
      </c>
      <c r="D44" s="67">
        <f>+D42-D43</f>
        <v>0</v>
      </c>
      <c r="E44" s="68">
        <f t="shared" si="4"/>
        <v>54112603</v>
      </c>
      <c r="F44" s="69">
        <f t="shared" si="4"/>
        <v>54112603</v>
      </c>
      <c r="G44" s="69">
        <f t="shared" si="4"/>
        <v>37797079</v>
      </c>
      <c r="H44" s="69">
        <f t="shared" si="4"/>
        <v>-6857772</v>
      </c>
      <c r="I44" s="69">
        <f t="shared" si="4"/>
        <v>-6817895</v>
      </c>
      <c r="J44" s="69">
        <f t="shared" si="4"/>
        <v>24121412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24121412</v>
      </c>
      <c r="X44" s="69">
        <f t="shared" si="4"/>
        <v>13528150</v>
      </c>
      <c r="Y44" s="69">
        <f t="shared" si="4"/>
        <v>10593262</v>
      </c>
      <c r="Z44" s="70">
        <f>+IF(X44&lt;&gt;0,+(Y44/X44)*100,0)</f>
        <v>78.3053263010833</v>
      </c>
      <c r="AA44" s="67">
        <f>+AA42-AA43</f>
        <v>54112603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11690441</v>
      </c>
      <c r="D46" s="59">
        <f>SUM(D44:D45)</f>
        <v>0</v>
      </c>
      <c r="E46" s="60">
        <f t="shared" si="5"/>
        <v>54112603</v>
      </c>
      <c r="F46" s="61">
        <f t="shared" si="5"/>
        <v>54112603</v>
      </c>
      <c r="G46" s="61">
        <f t="shared" si="5"/>
        <v>37797079</v>
      </c>
      <c r="H46" s="61">
        <f t="shared" si="5"/>
        <v>-6857772</v>
      </c>
      <c r="I46" s="61">
        <f t="shared" si="5"/>
        <v>-6817895</v>
      </c>
      <c r="J46" s="61">
        <f t="shared" si="5"/>
        <v>24121412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24121412</v>
      </c>
      <c r="X46" s="61">
        <f t="shared" si="5"/>
        <v>13528150</v>
      </c>
      <c r="Y46" s="61">
        <f t="shared" si="5"/>
        <v>10593262</v>
      </c>
      <c r="Z46" s="62">
        <f>+IF(X46&lt;&gt;0,+(Y46/X46)*100,0)</f>
        <v>78.3053263010833</v>
      </c>
      <c r="AA46" s="59">
        <f>SUM(AA44:AA45)</f>
        <v>54112603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11690441</v>
      </c>
      <c r="D48" s="75">
        <f>SUM(D46:D47)</f>
        <v>0</v>
      </c>
      <c r="E48" s="76">
        <f t="shared" si="6"/>
        <v>54112603</v>
      </c>
      <c r="F48" s="77">
        <f t="shared" si="6"/>
        <v>54112603</v>
      </c>
      <c r="G48" s="77">
        <f t="shared" si="6"/>
        <v>37797079</v>
      </c>
      <c r="H48" s="78">
        <f t="shared" si="6"/>
        <v>-6857772</v>
      </c>
      <c r="I48" s="78">
        <f t="shared" si="6"/>
        <v>-6817895</v>
      </c>
      <c r="J48" s="78">
        <f t="shared" si="6"/>
        <v>24121412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24121412</v>
      </c>
      <c r="X48" s="78">
        <f t="shared" si="6"/>
        <v>13528150</v>
      </c>
      <c r="Y48" s="78">
        <f t="shared" si="6"/>
        <v>10593262</v>
      </c>
      <c r="Z48" s="79">
        <f>+IF(X48&lt;&gt;0,+(Y48/X48)*100,0)</f>
        <v>78.3053263010833</v>
      </c>
      <c r="AA48" s="80">
        <f>SUM(AA46:AA47)</f>
        <v>54112603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34890167</v>
      </c>
      <c r="D8" s="6">
        <v>0</v>
      </c>
      <c r="E8" s="7">
        <v>39568801</v>
      </c>
      <c r="F8" s="8">
        <v>39568801</v>
      </c>
      <c r="G8" s="8">
        <v>-147031</v>
      </c>
      <c r="H8" s="8">
        <v>2876736</v>
      </c>
      <c r="I8" s="8">
        <v>3227374</v>
      </c>
      <c r="J8" s="8">
        <v>5957079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5957079</v>
      </c>
      <c r="X8" s="8">
        <v>9892200</v>
      </c>
      <c r="Y8" s="8">
        <v>-3935121</v>
      </c>
      <c r="Z8" s="2">
        <v>-39.78</v>
      </c>
      <c r="AA8" s="6">
        <v>39568801</v>
      </c>
    </row>
    <row r="9" spans="1:27" ht="12.75">
      <c r="A9" s="29" t="s">
        <v>36</v>
      </c>
      <c r="B9" s="28"/>
      <c r="C9" s="6">
        <v>9308598</v>
      </c>
      <c r="D9" s="6">
        <v>0</v>
      </c>
      <c r="E9" s="7">
        <v>11571000</v>
      </c>
      <c r="F9" s="8">
        <v>11571000</v>
      </c>
      <c r="G9" s="8">
        <v>-29696</v>
      </c>
      <c r="H9" s="8">
        <v>713399</v>
      </c>
      <c r="I9" s="8">
        <v>725246</v>
      </c>
      <c r="J9" s="8">
        <v>1408949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1408949</v>
      </c>
      <c r="X9" s="8">
        <v>2892750</v>
      </c>
      <c r="Y9" s="8">
        <v>-1483801</v>
      </c>
      <c r="Z9" s="2">
        <v>-51.29</v>
      </c>
      <c r="AA9" s="6">
        <v>11571000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473359</v>
      </c>
      <c r="D12" s="6">
        <v>0</v>
      </c>
      <c r="E12" s="7">
        <v>659855</v>
      </c>
      <c r="F12" s="8">
        <v>659855</v>
      </c>
      <c r="G12" s="8">
        <v>67847</v>
      </c>
      <c r="H12" s="8">
        <v>29732</v>
      </c>
      <c r="I12" s="8">
        <v>34433</v>
      </c>
      <c r="J12" s="8">
        <v>132012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132012</v>
      </c>
      <c r="X12" s="8">
        <v>161372</v>
      </c>
      <c r="Y12" s="8">
        <v>-29360</v>
      </c>
      <c r="Z12" s="2">
        <v>-18.19</v>
      </c>
      <c r="AA12" s="6">
        <v>659855</v>
      </c>
    </row>
    <row r="13" spans="1:27" ht="12.75">
      <c r="A13" s="27" t="s">
        <v>40</v>
      </c>
      <c r="B13" s="33"/>
      <c r="C13" s="6">
        <v>8007817</v>
      </c>
      <c r="D13" s="6">
        <v>0</v>
      </c>
      <c r="E13" s="7">
        <v>6934486</v>
      </c>
      <c r="F13" s="8">
        <v>6934486</v>
      </c>
      <c r="G13" s="8">
        <v>310556</v>
      </c>
      <c r="H13" s="8">
        <v>881728</v>
      </c>
      <c r="I13" s="8">
        <v>1018059</v>
      </c>
      <c r="J13" s="8">
        <v>2210343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2210343</v>
      </c>
      <c r="X13" s="8">
        <v>1733622</v>
      </c>
      <c r="Y13" s="8">
        <v>476721</v>
      </c>
      <c r="Z13" s="2">
        <v>27.5</v>
      </c>
      <c r="AA13" s="6">
        <v>6934486</v>
      </c>
    </row>
    <row r="14" spans="1:27" ht="12.75">
      <c r="A14" s="27" t="s">
        <v>41</v>
      </c>
      <c r="B14" s="33"/>
      <c r="C14" s="6">
        <v>19920325</v>
      </c>
      <c r="D14" s="6">
        <v>0</v>
      </c>
      <c r="E14" s="7">
        <v>10987300</v>
      </c>
      <c r="F14" s="8">
        <v>10987300</v>
      </c>
      <c r="G14" s="8">
        <v>1737596</v>
      </c>
      <c r="H14" s="8">
        <v>1801490</v>
      </c>
      <c r="I14" s="8">
        <v>832053</v>
      </c>
      <c r="J14" s="8">
        <v>4371139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4371139</v>
      </c>
      <c r="X14" s="8">
        <v>2746824</v>
      </c>
      <c r="Y14" s="8">
        <v>1624315</v>
      </c>
      <c r="Z14" s="2">
        <v>59.13</v>
      </c>
      <c r="AA14" s="6">
        <v>10987300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335924904</v>
      </c>
      <c r="D19" s="6">
        <v>0</v>
      </c>
      <c r="E19" s="7">
        <v>268573000</v>
      </c>
      <c r="F19" s="8">
        <v>268573000</v>
      </c>
      <c r="G19" s="8">
        <v>109885755</v>
      </c>
      <c r="H19" s="8">
        <v>867014</v>
      </c>
      <c r="I19" s="8">
        <v>1263664</v>
      </c>
      <c r="J19" s="8">
        <v>112016433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112016433</v>
      </c>
      <c r="X19" s="8">
        <v>107429200</v>
      </c>
      <c r="Y19" s="8">
        <v>4587233</v>
      </c>
      <c r="Z19" s="2">
        <v>4.27</v>
      </c>
      <c r="AA19" s="6">
        <v>268573000</v>
      </c>
    </row>
    <row r="20" spans="1:27" ht="12.75">
      <c r="A20" s="27" t="s">
        <v>47</v>
      </c>
      <c r="B20" s="33"/>
      <c r="C20" s="6">
        <v>275964</v>
      </c>
      <c r="D20" s="6">
        <v>0</v>
      </c>
      <c r="E20" s="7">
        <v>306954</v>
      </c>
      <c r="F20" s="30">
        <v>306954</v>
      </c>
      <c r="G20" s="30">
        <v>0</v>
      </c>
      <c r="H20" s="30">
        <v>18756</v>
      </c>
      <c r="I20" s="30">
        <v>10264</v>
      </c>
      <c r="J20" s="30">
        <v>29020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29020</v>
      </c>
      <c r="X20" s="30">
        <v>76737</v>
      </c>
      <c r="Y20" s="30">
        <v>-47717</v>
      </c>
      <c r="Z20" s="31">
        <v>-62.18</v>
      </c>
      <c r="AA20" s="32">
        <v>306954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408801134</v>
      </c>
      <c r="D22" s="37">
        <f>SUM(D5:D21)</f>
        <v>0</v>
      </c>
      <c r="E22" s="38">
        <f t="shared" si="0"/>
        <v>338601396</v>
      </c>
      <c r="F22" s="39">
        <f t="shared" si="0"/>
        <v>338601396</v>
      </c>
      <c r="G22" s="39">
        <f t="shared" si="0"/>
        <v>111825027</v>
      </c>
      <c r="H22" s="39">
        <f t="shared" si="0"/>
        <v>7188855</v>
      </c>
      <c r="I22" s="39">
        <f t="shared" si="0"/>
        <v>7111093</v>
      </c>
      <c r="J22" s="39">
        <f t="shared" si="0"/>
        <v>126124975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126124975</v>
      </c>
      <c r="X22" s="39">
        <f t="shared" si="0"/>
        <v>124932705</v>
      </c>
      <c r="Y22" s="39">
        <f t="shared" si="0"/>
        <v>1192270</v>
      </c>
      <c r="Z22" s="40">
        <f>+IF(X22&lt;&gt;0,+(Y22/X22)*100,0)</f>
        <v>0.9543297729765797</v>
      </c>
      <c r="AA22" s="37">
        <f>SUM(AA5:AA21)</f>
        <v>338601396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112576873</v>
      </c>
      <c r="D25" s="6">
        <v>0</v>
      </c>
      <c r="E25" s="7">
        <v>123908353</v>
      </c>
      <c r="F25" s="8">
        <v>123908353</v>
      </c>
      <c r="G25" s="8">
        <v>8287658</v>
      </c>
      <c r="H25" s="8">
        <v>9424475</v>
      </c>
      <c r="I25" s="8">
        <v>8573469</v>
      </c>
      <c r="J25" s="8">
        <v>26285602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26285602</v>
      </c>
      <c r="X25" s="8">
        <v>31766774</v>
      </c>
      <c r="Y25" s="8">
        <v>-5481172</v>
      </c>
      <c r="Z25" s="2">
        <v>-17.25</v>
      </c>
      <c r="AA25" s="6">
        <v>123908353</v>
      </c>
    </row>
    <row r="26" spans="1:27" ht="12.75">
      <c r="A26" s="29" t="s">
        <v>52</v>
      </c>
      <c r="B26" s="28"/>
      <c r="C26" s="6">
        <v>3982550</v>
      </c>
      <c r="D26" s="6">
        <v>0</v>
      </c>
      <c r="E26" s="7">
        <v>4474298</v>
      </c>
      <c r="F26" s="8">
        <v>4474298</v>
      </c>
      <c r="G26" s="8">
        <v>339758</v>
      </c>
      <c r="H26" s="8">
        <v>231179</v>
      </c>
      <c r="I26" s="8">
        <v>378276</v>
      </c>
      <c r="J26" s="8">
        <v>949213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949213</v>
      </c>
      <c r="X26" s="8">
        <v>1093694</v>
      </c>
      <c r="Y26" s="8">
        <v>-144481</v>
      </c>
      <c r="Z26" s="2">
        <v>-13.21</v>
      </c>
      <c r="AA26" s="6">
        <v>4474298</v>
      </c>
    </row>
    <row r="27" spans="1:27" ht="12.75">
      <c r="A27" s="29" t="s">
        <v>53</v>
      </c>
      <c r="B27" s="28"/>
      <c r="C27" s="6">
        <v>30932106</v>
      </c>
      <c r="D27" s="6">
        <v>0</v>
      </c>
      <c r="E27" s="7">
        <v>35114704</v>
      </c>
      <c r="F27" s="8">
        <v>35114704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8778675</v>
      </c>
      <c r="Y27" s="8">
        <v>-8778675</v>
      </c>
      <c r="Z27" s="2">
        <v>-100</v>
      </c>
      <c r="AA27" s="6">
        <v>35114704</v>
      </c>
    </row>
    <row r="28" spans="1:27" ht="12.75">
      <c r="A28" s="29" t="s">
        <v>54</v>
      </c>
      <c r="B28" s="28"/>
      <c r="C28" s="6">
        <v>63750525</v>
      </c>
      <c r="D28" s="6">
        <v>0</v>
      </c>
      <c r="E28" s="7">
        <v>58043842</v>
      </c>
      <c r="F28" s="8">
        <v>58043842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14480087</v>
      </c>
      <c r="Y28" s="8">
        <v>-14480087</v>
      </c>
      <c r="Z28" s="2">
        <v>-100</v>
      </c>
      <c r="AA28" s="6">
        <v>58043842</v>
      </c>
    </row>
    <row r="29" spans="1:27" ht="12.75">
      <c r="A29" s="29" t="s">
        <v>55</v>
      </c>
      <c r="B29" s="28"/>
      <c r="C29" s="6">
        <v>3774904</v>
      </c>
      <c r="D29" s="6">
        <v>0</v>
      </c>
      <c r="E29" s="7">
        <v>600810</v>
      </c>
      <c r="F29" s="8">
        <v>600810</v>
      </c>
      <c r="G29" s="8">
        <v>50283</v>
      </c>
      <c r="H29" s="8">
        <v>52586</v>
      </c>
      <c r="I29" s="8">
        <v>43607</v>
      </c>
      <c r="J29" s="8">
        <v>146476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146476</v>
      </c>
      <c r="X29" s="8">
        <v>150201</v>
      </c>
      <c r="Y29" s="8">
        <v>-3725</v>
      </c>
      <c r="Z29" s="2">
        <v>-2.48</v>
      </c>
      <c r="AA29" s="6">
        <v>600810</v>
      </c>
    </row>
    <row r="30" spans="1:27" ht="12.75">
      <c r="A30" s="29" t="s">
        <v>56</v>
      </c>
      <c r="B30" s="28"/>
      <c r="C30" s="6">
        <v>11366985</v>
      </c>
      <c r="D30" s="6">
        <v>0</v>
      </c>
      <c r="E30" s="7">
        <v>18000000</v>
      </c>
      <c r="F30" s="8">
        <v>18000000</v>
      </c>
      <c r="G30" s="8">
        <v>0</v>
      </c>
      <c r="H30" s="8">
        <v>988187</v>
      </c>
      <c r="I30" s="8">
        <v>1110323</v>
      </c>
      <c r="J30" s="8">
        <v>2098510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2098510</v>
      </c>
      <c r="X30" s="8">
        <v>4500000</v>
      </c>
      <c r="Y30" s="8">
        <v>-2401490</v>
      </c>
      <c r="Z30" s="2">
        <v>-53.37</v>
      </c>
      <c r="AA30" s="6">
        <v>18000000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101240857</v>
      </c>
      <c r="D32" s="6">
        <v>0</v>
      </c>
      <c r="E32" s="7">
        <v>60306008</v>
      </c>
      <c r="F32" s="8">
        <v>60306008</v>
      </c>
      <c r="G32" s="8">
        <v>1227160</v>
      </c>
      <c r="H32" s="8">
        <v>13887186</v>
      </c>
      <c r="I32" s="8">
        <v>9303078</v>
      </c>
      <c r="J32" s="8">
        <v>24417424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24417424</v>
      </c>
      <c r="X32" s="8">
        <v>15076503</v>
      </c>
      <c r="Y32" s="8">
        <v>9340921</v>
      </c>
      <c r="Z32" s="2">
        <v>61.96</v>
      </c>
      <c r="AA32" s="6">
        <v>60306008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202880840</v>
      </c>
      <c r="D34" s="6">
        <v>0</v>
      </c>
      <c r="E34" s="7">
        <v>93900383</v>
      </c>
      <c r="F34" s="8">
        <v>93900383</v>
      </c>
      <c r="G34" s="8">
        <v>4484564</v>
      </c>
      <c r="H34" s="8">
        <v>5632685</v>
      </c>
      <c r="I34" s="8">
        <v>6425777</v>
      </c>
      <c r="J34" s="8">
        <v>16543026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16543026</v>
      </c>
      <c r="X34" s="8">
        <v>22831096</v>
      </c>
      <c r="Y34" s="8">
        <v>-6288070</v>
      </c>
      <c r="Z34" s="2">
        <v>-27.54</v>
      </c>
      <c r="AA34" s="6">
        <v>93900383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530505640</v>
      </c>
      <c r="D36" s="37">
        <f>SUM(D25:D35)</f>
        <v>0</v>
      </c>
      <c r="E36" s="38">
        <f t="shared" si="1"/>
        <v>394348398</v>
      </c>
      <c r="F36" s="39">
        <f t="shared" si="1"/>
        <v>394348398</v>
      </c>
      <c r="G36" s="39">
        <f t="shared" si="1"/>
        <v>14389423</v>
      </c>
      <c r="H36" s="39">
        <f t="shared" si="1"/>
        <v>30216298</v>
      </c>
      <c r="I36" s="39">
        <f t="shared" si="1"/>
        <v>25834530</v>
      </c>
      <c r="J36" s="39">
        <f t="shared" si="1"/>
        <v>70440251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70440251</v>
      </c>
      <c r="X36" s="39">
        <f t="shared" si="1"/>
        <v>98677030</v>
      </c>
      <c r="Y36" s="39">
        <f t="shared" si="1"/>
        <v>-28236779</v>
      </c>
      <c r="Z36" s="40">
        <f>+IF(X36&lt;&gt;0,+(Y36/X36)*100,0)</f>
        <v>-28.61535151595057</v>
      </c>
      <c r="AA36" s="37">
        <f>SUM(AA25:AA35)</f>
        <v>394348398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-121704506</v>
      </c>
      <c r="D38" s="50">
        <f>+D22-D36</f>
        <v>0</v>
      </c>
      <c r="E38" s="51">
        <f t="shared" si="2"/>
        <v>-55747002</v>
      </c>
      <c r="F38" s="52">
        <f t="shared" si="2"/>
        <v>-55747002</v>
      </c>
      <c r="G38" s="52">
        <f t="shared" si="2"/>
        <v>97435604</v>
      </c>
      <c r="H38" s="52">
        <f t="shared" si="2"/>
        <v>-23027443</v>
      </c>
      <c r="I38" s="52">
        <f t="shared" si="2"/>
        <v>-18723437</v>
      </c>
      <c r="J38" s="52">
        <f t="shared" si="2"/>
        <v>55684724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55684724</v>
      </c>
      <c r="X38" s="52">
        <f>IF(F22=F36,0,X22-X36)</f>
        <v>26255675</v>
      </c>
      <c r="Y38" s="52">
        <f t="shared" si="2"/>
        <v>29429049</v>
      </c>
      <c r="Z38" s="53">
        <f>+IF(X38&lt;&gt;0,+(Y38/X38)*100,0)</f>
        <v>112.08643083828545</v>
      </c>
      <c r="AA38" s="50">
        <f>+AA22-AA36</f>
        <v>-55747002</v>
      </c>
    </row>
    <row r="39" spans="1:27" ht="12.75">
      <c r="A39" s="27" t="s">
        <v>64</v>
      </c>
      <c r="B39" s="33"/>
      <c r="C39" s="6">
        <v>372656729</v>
      </c>
      <c r="D39" s="6">
        <v>0</v>
      </c>
      <c r="E39" s="7">
        <v>373735000</v>
      </c>
      <c r="F39" s="8">
        <v>373735000</v>
      </c>
      <c r="G39" s="8">
        <v>82650</v>
      </c>
      <c r="H39" s="8">
        <v>34838979</v>
      </c>
      <c r="I39" s="8">
        <v>51177086</v>
      </c>
      <c r="J39" s="8">
        <v>86098715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86098715</v>
      </c>
      <c r="X39" s="8">
        <v>93433762</v>
      </c>
      <c r="Y39" s="8">
        <v>-7335047</v>
      </c>
      <c r="Z39" s="2">
        <v>-7.85</v>
      </c>
      <c r="AA39" s="6">
        <v>373735000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1757846</v>
      </c>
      <c r="F41" s="8">
        <v>1757846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430295</v>
      </c>
      <c r="Y41" s="55">
        <v>-430295</v>
      </c>
      <c r="Z41" s="56">
        <v>-100</v>
      </c>
      <c r="AA41" s="57">
        <v>1757846</v>
      </c>
    </row>
    <row r="42" spans="1:27" ht="24.75" customHeight="1">
      <c r="A42" s="58" t="s">
        <v>67</v>
      </c>
      <c r="B42" s="33"/>
      <c r="C42" s="59">
        <f aca="true" t="shared" si="3" ref="C42:Y42">SUM(C38:C41)</f>
        <v>250952223</v>
      </c>
      <c r="D42" s="59">
        <f>SUM(D38:D41)</f>
        <v>0</v>
      </c>
      <c r="E42" s="60">
        <f t="shared" si="3"/>
        <v>319745844</v>
      </c>
      <c r="F42" s="61">
        <f t="shared" si="3"/>
        <v>319745844</v>
      </c>
      <c r="G42" s="61">
        <f t="shared" si="3"/>
        <v>97518254</v>
      </c>
      <c r="H42" s="61">
        <f t="shared" si="3"/>
        <v>11811536</v>
      </c>
      <c r="I42" s="61">
        <f t="shared" si="3"/>
        <v>32453649</v>
      </c>
      <c r="J42" s="61">
        <f t="shared" si="3"/>
        <v>141783439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141783439</v>
      </c>
      <c r="X42" s="61">
        <f t="shared" si="3"/>
        <v>120119732</v>
      </c>
      <c r="Y42" s="61">
        <f t="shared" si="3"/>
        <v>21663707</v>
      </c>
      <c r="Z42" s="62">
        <f>+IF(X42&lt;&gt;0,+(Y42/X42)*100,0)</f>
        <v>18.035094350693356</v>
      </c>
      <c r="AA42" s="59">
        <f>SUM(AA38:AA41)</f>
        <v>319745844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250952223</v>
      </c>
      <c r="D44" s="67">
        <f>+D42-D43</f>
        <v>0</v>
      </c>
      <c r="E44" s="68">
        <f t="shared" si="4"/>
        <v>319745844</v>
      </c>
      <c r="F44" s="69">
        <f t="shared" si="4"/>
        <v>319745844</v>
      </c>
      <c r="G44" s="69">
        <f t="shared" si="4"/>
        <v>97518254</v>
      </c>
      <c r="H44" s="69">
        <f t="shared" si="4"/>
        <v>11811536</v>
      </c>
      <c r="I44" s="69">
        <f t="shared" si="4"/>
        <v>32453649</v>
      </c>
      <c r="J44" s="69">
        <f t="shared" si="4"/>
        <v>141783439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141783439</v>
      </c>
      <c r="X44" s="69">
        <f t="shared" si="4"/>
        <v>120119732</v>
      </c>
      <c r="Y44" s="69">
        <f t="shared" si="4"/>
        <v>21663707</v>
      </c>
      <c r="Z44" s="70">
        <f>+IF(X44&lt;&gt;0,+(Y44/X44)*100,0)</f>
        <v>18.035094350693356</v>
      </c>
      <c r="AA44" s="67">
        <f>+AA42-AA43</f>
        <v>319745844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250952223</v>
      </c>
      <c r="D46" s="59">
        <f>SUM(D44:D45)</f>
        <v>0</v>
      </c>
      <c r="E46" s="60">
        <f t="shared" si="5"/>
        <v>319745844</v>
      </c>
      <c r="F46" s="61">
        <f t="shared" si="5"/>
        <v>319745844</v>
      </c>
      <c r="G46" s="61">
        <f t="shared" si="5"/>
        <v>97518254</v>
      </c>
      <c r="H46" s="61">
        <f t="shared" si="5"/>
        <v>11811536</v>
      </c>
      <c r="I46" s="61">
        <f t="shared" si="5"/>
        <v>32453649</v>
      </c>
      <c r="J46" s="61">
        <f t="shared" si="5"/>
        <v>141783439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141783439</v>
      </c>
      <c r="X46" s="61">
        <f t="shared" si="5"/>
        <v>120119732</v>
      </c>
      <c r="Y46" s="61">
        <f t="shared" si="5"/>
        <v>21663707</v>
      </c>
      <c r="Z46" s="62">
        <f>+IF(X46&lt;&gt;0,+(Y46/X46)*100,0)</f>
        <v>18.035094350693356</v>
      </c>
      <c r="AA46" s="59">
        <f>SUM(AA44:AA45)</f>
        <v>319745844</v>
      </c>
    </row>
    <row r="47" spans="1:27" ht="12.75">
      <c r="A47" s="72" t="s">
        <v>72</v>
      </c>
      <c r="B47" s="33"/>
      <c r="C47" s="54">
        <v>-38207401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212744822</v>
      </c>
      <c r="D48" s="75">
        <f>SUM(D46:D47)</f>
        <v>0</v>
      </c>
      <c r="E48" s="76">
        <f t="shared" si="6"/>
        <v>319745844</v>
      </c>
      <c r="F48" s="77">
        <f t="shared" si="6"/>
        <v>319745844</v>
      </c>
      <c r="G48" s="77">
        <f t="shared" si="6"/>
        <v>97518254</v>
      </c>
      <c r="H48" s="78">
        <f t="shared" si="6"/>
        <v>11811536</v>
      </c>
      <c r="I48" s="78">
        <f t="shared" si="6"/>
        <v>32453649</v>
      </c>
      <c r="J48" s="78">
        <f t="shared" si="6"/>
        <v>141783439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141783439</v>
      </c>
      <c r="X48" s="78">
        <f t="shared" si="6"/>
        <v>120119732</v>
      </c>
      <c r="Y48" s="78">
        <f t="shared" si="6"/>
        <v>21663707</v>
      </c>
      <c r="Z48" s="79">
        <f>+IF(X48&lt;&gt;0,+(Y48/X48)*100,0)</f>
        <v>18.035094350693356</v>
      </c>
      <c r="AA48" s="80">
        <f>SUM(AA46:AA47)</f>
        <v>319745844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224853431</v>
      </c>
      <c r="D5" s="6">
        <v>0</v>
      </c>
      <c r="E5" s="7">
        <v>256072025</v>
      </c>
      <c r="F5" s="8">
        <v>256072025</v>
      </c>
      <c r="G5" s="8">
        <v>55734935</v>
      </c>
      <c r="H5" s="8">
        <v>-5969469</v>
      </c>
      <c r="I5" s="8">
        <v>22000367</v>
      </c>
      <c r="J5" s="8">
        <v>71765833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71765833</v>
      </c>
      <c r="X5" s="8">
        <v>64018005</v>
      </c>
      <c r="Y5" s="8">
        <v>7747828</v>
      </c>
      <c r="Z5" s="2">
        <v>12.1</v>
      </c>
      <c r="AA5" s="6">
        <v>256072025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577542335</v>
      </c>
      <c r="D7" s="6">
        <v>0</v>
      </c>
      <c r="E7" s="7">
        <v>712968485</v>
      </c>
      <c r="F7" s="8">
        <v>712968485</v>
      </c>
      <c r="G7" s="8">
        <v>54573085</v>
      </c>
      <c r="H7" s="8">
        <v>32865905</v>
      </c>
      <c r="I7" s="8">
        <v>87257703</v>
      </c>
      <c r="J7" s="8">
        <v>174696693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174696693</v>
      </c>
      <c r="X7" s="8">
        <v>178242120</v>
      </c>
      <c r="Y7" s="8">
        <v>-3545427</v>
      </c>
      <c r="Z7" s="2">
        <v>-1.99</v>
      </c>
      <c r="AA7" s="6">
        <v>712968485</v>
      </c>
    </row>
    <row r="8" spans="1:27" ht="12.75">
      <c r="A8" s="29" t="s">
        <v>35</v>
      </c>
      <c r="B8" s="28"/>
      <c r="C8" s="6">
        <v>164462424</v>
      </c>
      <c r="D8" s="6">
        <v>0</v>
      </c>
      <c r="E8" s="7">
        <v>184731706</v>
      </c>
      <c r="F8" s="8">
        <v>184731706</v>
      </c>
      <c r="G8" s="8">
        <v>26012719</v>
      </c>
      <c r="H8" s="8">
        <v>592518</v>
      </c>
      <c r="I8" s="8">
        <v>14344893</v>
      </c>
      <c r="J8" s="8">
        <v>40950130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40950130</v>
      </c>
      <c r="X8" s="8">
        <v>46182927</v>
      </c>
      <c r="Y8" s="8">
        <v>-5232797</v>
      </c>
      <c r="Z8" s="2">
        <v>-11.33</v>
      </c>
      <c r="AA8" s="6">
        <v>184731706</v>
      </c>
    </row>
    <row r="9" spans="1:27" ht="12.75">
      <c r="A9" s="29" t="s">
        <v>36</v>
      </c>
      <c r="B9" s="28"/>
      <c r="C9" s="6">
        <v>95236587</v>
      </c>
      <c r="D9" s="6">
        <v>0</v>
      </c>
      <c r="E9" s="7">
        <v>102872985</v>
      </c>
      <c r="F9" s="8">
        <v>102872985</v>
      </c>
      <c r="G9" s="8">
        <v>16901281</v>
      </c>
      <c r="H9" s="8">
        <v>-32490</v>
      </c>
      <c r="I9" s="8">
        <v>8458520</v>
      </c>
      <c r="J9" s="8">
        <v>25327311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25327311</v>
      </c>
      <c r="X9" s="8">
        <v>25718247</v>
      </c>
      <c r="Y9" s="8">
        <v>-390936</v>
      </c>
      <c r="Z9" s="2">
        <v>-1.52</v>
      </c>
      <c r="AA9" s="6">
        <v>102872985</v>
      </c>
    </row>
    <row r="10" spans="1:27" ht="12.75">
      <c r="A10" s="29" t="s">
        <v>37</v>
      </c>
      <c r="B10" s="28"/>
      <c r="C10" s="6">
        <v>77509441</v>
      </c>
      <c r="D10" s="6">
        <v>0</v>
      </c>
      <c r="E10" s="7">
        <v>83421008</v>
      </c>
      <c r="F10" s="30">
        <v>83421008</v>
      </c>
      <c r="G10" s="30">
        <v>13426648</v>
      </c>
      <c r="H10" s="30">
        <v>260469</v>
      </c>
      <c r="I10" s="30">
        <v>6885999</v>
      </c>
      <c r="J10" s="30">
        <v>20573116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20573116</v>
      </c>
      <c r="X10" s="30">
        <v>20855253</v>
      </c>
      <c r="Y10" s="30">
        <v>-282137</v>
      </c>
      <c r="Z10" s="31">
        <v>-1.35</v>
      </c>
      <c r="AA10" s="32">
        <v>83421008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7918136</v>
      </c>
      <c r="D12" s="6">
        <v>0</v>
      </c>
      <c r="E12" s="7">
        <v>7326268</v>
      </c>
      <c r="F12" s="8">
        <v>7326268</v>
      </c>
      <c r="G12" s="8">
        <v>1125262</v>
      </c>
      <c r="H12" s="8">
        <v>81682</v>
      </c>
      <c r="I12" s="8">
        <v>577016</v>
      </c>
      <c r="J12" s="8">
        <v>1783960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1783960</v>
      </c>
      <c r="X12" s="8">
        <v>1831566</v>
      </c>
      <c r="Y12" s="8">
        <v>-47606</v>
      </c>
      <c r="Z12" s="2">
        <v>-2.6</v>
      </c>
      <c r="AA12" s="6">
        <v>7326268</v>
      </c>
    </row>
    <row r="13" spans="1:27" ht="12.75">
      <c r="A13" s="27" t="s">
        <v>40</v>
      </c>
      <c r="B13" s="33"/>
      <c r="C13" s="6">
        <v>12292049</v>
      </c>
      <c r="D13" s="6">
        <v>0</v>
      </c>
      <c r="E13" s="7">
        <v>4000000</v>
      </c>
      <c r="F13" s="8">
        <v>4000000</v>
      </c>
      <c r="G13" s="8">
        <v>225378</v>
      </c>
      <c r="H13" s="8">
        <v>362656</v>
      </c>
      <c r="I13" s="8">
        <v>165912</v>
      </c>
      <c r="J13" s="8">
        <v>753946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753946</v>
      </c>
      <c r="X13" s="8">
        <v>999999</v>
      </c>
      <c r="Y13" s="8">
        <v>-246053</v>
      </c>
      <c r="Z13" s="2">
        <v>-24.61</v>
      </c>
      <c r="AA13" s="6">
        <v>4000000</v>
      </c>
    </row>
    <row r="14" spans="1:27" ht="12.75">
      <c r="A14" s="27" t="s">
        <v>41</v>
      </c>
      <c r="B14" s="33"/>
      <c r="C14" s="6">
        <v>7155898</v>
      </c>
      <c r="D14" s="6">
        <v>0</v>
      </c>
      <c r="E14" s="7">
        <v>6099000</v>
      </c>
      <c r="F14" s="8">
        <v>6099000</v>
      </c>
      <c r="G14" s="8">
        <v>1815452</v>
      </c>
      <c r="H14" s="8">
        <v>86649</v>
      </c>
      <c r="I14" s="8">
        <v>843352</v>
      </c>
      <c r="J14" s="8">
        <v>2745453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2745453</v>
      </c>
      <c r="X14" s="8">
        <v>1524750</v>
      </c>
      <c r="Y14" s="8">
        <v>1220703</v>
      </c>
      <c r="Z14" s="2">
        <v>80.06</v>
      </c>
      <c r="AA14" s="6">
        <v>6099000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5205647</v>
      </c>
      <c r="D16" s="6">
        <v>0</v>
      </c>
      <c r="E16" s="7">
        <v>7660160</v>
      </c>
      <c r="F16" s="8">
        <v>7660160</v>
      </c>
      <c r="G16" s="8">
        <v>122779</v>
      </c>
      <c r="H16" s="8">
        <v>307090</v>
      </c>
      <c r="I16" s="8">
        <v>299012</v>
      </c>
      <c r="J16" s="8">
        <v>728881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728881</v>
      </c>
      <c r="X16" s="8">
        <v>1915041</v>
      </c>
      <c r="Y16" s="8">
        <v>-1186160</v>
      </c>
      <c r="Z16" s="2">
        <v>-61.94</v>
      </c>
      <c r="AA16" s="6">
        <v>7660160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12210</v>
      </c>
      <c r="F17" s="8">
        <v>12210</v>
      </c>
      <c r="G17" s="8">
        <v>526</v>
      </c>
      <c r="H17" s="8">
        <v>877</v>
      </c>
      <c r="I17" s="8">
        <v>1404</v>
      </c>
      <c r="J17" s="8">
        <v>2807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2807</v>
      </c>
      <c r="X17" s="8">
        <v>3054</v>
      </c>
      <c r="Y17" s="8">
        <v>-247</v>
      </c>
      <c r="Z17" s="2">
        <v>-8.09</v>
      </c>
      <c r="AA17" s="6">
        <v>12210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467501520</v>
      </c>
      <c r="D19" s="6">
        <v>0</v>
      </c>
      <c r="E19" s="7">
        <v>325438028</v>
      </c>
      <c r="F19" s="8">
        <v>325438028</v>
      </c>
      <c r="G19" s="8">
        <v>128136613</v>
      </c>
      <c r="H19" s="8">
        <v>7904402</v>
      </c>
      <c r="I19" s="8">
        <v>25898723</v>
      </c>
      <c r="J19" s="8">
        <v>161939738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161939738</v>
      </c>
      <c r="X19" s="8">
        <v>200808000</v>
      </c>
      <c r="Y19" s="8">
        <v>-38868262</v>
      </c>
      <c r="Z19" s="2">
        <v>-19.36</v>
      </c>
      <c r="AA19" s="6">
        <v>325438028</v>
      </c>
    </row>
    <row r="20" spans="1:27" ht="12.75">
      <c r="A20" s="27" t="s">
        <v>47</v>
      </c>
      <c r="B20" s="33"/>
      <c r="C20" s="6">
        <v>16521989</v>
      </c>
      <c r="D20" s="6">
        <v>0</v>
      </c>
      <c r="E20" s="7">
        <v>19072222</v>
      </c>
      <c r="F20" s="30">
        <v>19072222</v>
      </c>
      <c r="G20" s="30">
        <v>1402717</v>
      </c>
      <c r="H20" s="30">
        <v>976868</v>
      </c>
      <c r="I20" s="30">
        <v>1284561</v>
      </c>
      <c r="J20" s="30">
        <v>3664146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3664146</v>
      </c>
      <c r="X20" s="30">
        <v>4768056</v>
      </c>
      <c r="Y20" s="30">
        <v>-1103910</v>
      </c>
      <c r="Z20" s="31">
        <v>-23.15</v>
      </c>
      <c r="AA20" s="32">
        <v>19072222</v>
      </c>
    </row>
    <row r="21" spans="1:27" ht="12.75">
      <c r="A21" s="27" t="s">
        <v>48</v>
      </c>
      <c r="B21" s="33"/>
      <c r="C21" s="6">
        <v>769797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1656969254</v>
      </c>
      <c r="D22" s="37">
        <f>SUM(D5:D21)</f>
        <v>0</v>
      </c>
      <c r="E22" s="38">
        <f t="shared" si="0"/>
        <v>1709674097</v>
      </c>
      <c r="F22" s="39">
        <f t="shared" si="0"/>
        <v>1709674097</v>
      </c>
      <c r="G22" s="39">
        <f t="shared" si="0"/>
        <v>299477395</v>
      </c>
      <c r="H22" s="39">
        <f t="shared" si="0"/>
        <v>37437157</v>
      </c>
      <c r="I22" s="39">
        <f t="shared" si="0"/>
        <v>168017462</v>
      </c>
      <c r="J22" s="39">
        <f t="shared" si="0"/>
        <v>504932014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504932014</v>
      </c>
      <c r="X22" s="39">
        <f t="shared" si="0"/>
        <v>546867018</v>
      </c>
      <c r="Y22" s="39">
        <f t="shared" si="0"/>
        <v>-41935004</v>
      </c>
      <c r="Z22" s="40">
        <f>+IF(X22&lt;&gt;0,+(Y22/X22)*100,0)</f>
        <v>-7.668226939954166</v>
      </c>
      <c r="AA22" s="37">
        <f>SUM(AA5:AA21)</f>
        <v>1709674097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484375091</v>
      </c>
      <c r="D25" s="6">
        <v>0</v>
      </c>
      <c r="E25" s="7">
        <v>476620392</v>
      </c>
      <c r="F25" s="8">
        <v>476620392</v>
      </c>
      <c r="G25" s="8">
        <v>35291539</v>
      </c>
      <c r="H25" s="8">
        <v>40287719</v>
      </c>
      <c r="I25" s="8">
        <v>38119876</v>
      </c>
      <c r="J25" s="8">
        <v>113699134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113699134</v>
      </c>
      <c r="X25" s="8">
        <v>119155098</v>
      </c>
      <c r="Y25" s="8">
        <v>-5455964</v>
      </c>
      <c r="Z25" s="2">
        <v>-4.58</v>
      </c>
      <c r="AA25" s="6">
        <v>476620392</v>
      </c>
    </row>
    <row r="26" spans="1:27" ht="12.75">
      <c r="A26" s="29" t="s">
        <v>52</v>
      </c>
      <c r="B26" s="28"/>
      <c r="C26" s="6">
        <v>18453107</v>
      </c>
      <c r="D26" s="6">
        <v>0</v>
      </c>
      <c r="E26" s="7">
        <v>21022584</v>
      </c>
      <c r="F26" s="8">
        <v>21022584</v>
      </c>
      <c r="G26" s="8">
        <v>1867033</v>
      </c>
      <c r="H26" s="8">
        <v>1140358</v>
      </c>
      <c r="I26" s="8">
        <v>2282997</v>
      </c>
      <c r="J26" s="8">
        <v>5290388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5290388</v>
      </c>
      <c r="X26" s="8">
        <v>5255646</v>
      </c>
      <c r="Y26" s="8">
        <v>34742</v>
      </c>
      <c r="Z26" s="2">
        <v>0.66</v>
      </c>
      <c r="AA26" s="6">
        <v>21022584</v>
      </c>
    </row>
    <row r="27" spans="1:27" ht="12.75">
      <c r="A27" s="29" t="s">
        <v>53</v>
      </c>
      <c r="B27" s="28"/>
      <c r="C27" s="6">
        <v>230354857</v>
      </c>
      <c r="D27" s="6">
        <v>0</v>
      </c>
      <c r="E27" s="7">
        <v>61006705</v>
      </c>
      <c r="F27" s="8">
        <v>61006705</v>
      </c>
      <c r="G27" s="8">
        <v>575975</v>
      </c>
      <c r="H27" s="8">
        <v>929640</v>
      </c>
      <c r="I27" s="8">
        <v>2366890</v>
      </c>
      <c r="J27" s="8">
        <v>3872505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3872505</v>
      </c>
      <c r="X27" s="8">
        <v>15251676</v>
      </c>
      <c r="Y27" s="8">
        <v>-11379171</v>
      </c>
      <c r="Z27" s="2">
        <v>-74.61</v>
      </c>
      <c r="AA27" s="6">
        <v>61006705</v>
      </c>
    </row>
    <row r="28" spans="1:27" ht="12.75">
      <c r="A28" s="29" t="s">
        <v>54</v>
      </c>
      <c r="B28" s="28"/>
      <c r="C28" s="6">
        <v>448126992</v>
      </c>
      <c r="D28" s="6">
        <v>0</v>
      </c>
      <c r="E28" s="7">
        <v>330120626</v>
      </c>
      <c r="F28" s="8">
        <v>330120626</v>
      </c>
      <c r="G28" s="8">
        <v>0</v>
      </c>
      <c r="H28" s="8">
        <v>0</v>
      </c>
      <c r="I28" s="8">
        <v>112954067</v>
      </c>
      <c r="J28" s="8">
        <v>112954067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112954067</v>
      </c>
      <c r="X28" s="8">
        <v>82530156</v>
      </c>
      <c r="Y28" s="8">
        <v>30423911</v>
      </c>
      <c r="Z28" s="2">
        <v>36.86</v>
      </c>
      <c r="AA28" s="6">
        <v>330120626</v>
      </c>
    </row>
    <row r="29" spans="1:27" ht="12.75">
      <c r="A29" s="29" t="s">
        <v>55</v>
      </c>
      <c r="B29" s="28"/>
      <c r="C29" s="6">
        <v>66141054</v>
      </c>
      <c r="D29" s="6">
        <v>0</v>
      </c>
      <c r="E29" s="7">
        <v>61899163</v>
      </c>
      <c r="F29" s="8">
        <v>61899163</v>
      </c>
      <c r="G29" s="8">
        <v>4161921</v>
      </c>
      <c r="H29" s="8">
        <v>4509768</v>
      </c>
      <c r="I29" s="8">
        <v>4204979</v>
      </c>
      <c r="J29" s="8">
        <v>12876668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12876668</v>
      </c>
      <c r="X29" s="8">
        <v>15474792</v>
      </c>
      <c r="Y29" s="8">
        <v>-2598124</v>
      </c>
      <c r="Z29" s="2">
        <v>-16.79</v>
      </c>
      <c r="AA29" s="6">
        <v>61899163</v>
      </c>
    </row>
    <row r="30" spans="1:27" ht="12.75">
      <c r="A30" s="29" t="s">
        <v>56</v>
      </c>
      <c r="B30" s="28"/>
      <c r="C30" s="6">
        <v>513530461</v>
      </c>
      <c r="D30" s="6">
        <v>0</v>
      </c>
      <c r="E30" s="7">
        <v>577973394</v>
      </c>
      <c r="F30" s="8">
        <v>577973394</v>
      </c>
      <c r="G30" s="8">
        <v>0</v>
      </c>
      <c r="H30" s="8">
        <v>64627292</v>
      </c>
      <c r="I30" s="8">
        <v>98339001</v>
      </c>
      <c r="J30" s="8">
        <v>162966293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162966293</v>
      </c>
      <c r="X30" s="8">
        <v>144493350</v>
      </c>
      <c r="Y30" s="8">
        <v>18472943</v>
      </c>
      <c r="Z30" s="2">
        <v>12.78</v>
      </c>
      <c r="AA30" s="6">
        <v>577973394</v>
      </c>
    </row>
    <row r="31" spans="1:27" ht="12.75">
      <c r="A31" s="29" t="s">
        <v>57</v>
      </c>
      <c r="B31" s="28"/>
      <c r="C31" s="6">
        <v>2438173</v>
      </c>
      <c r="D31" s="6">
        <v>0</v>
      </c>
      <c r="E31" s="7">
        <v>3061239</v>
      </c>
      <c r="F31" s="8">
        <v>3061239</v>
      </c>
      <c r="G31" s="8">
        <v>160241</v>
      </c>
      <c r="H31" s="8">
        <v>843730</v>
      </c>
      <c r="I31" s="8">
        <v>-436867</v>
      </c>
      <c r="J31" s="8">
        <v>567104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567104</v>
      </c>
      <c r="X31" s="8">
        <v>765309</v>
      </c>
      <c r="Y31" s="8">
        <v>-198205</v>
      </c>
      <c r="Z31" s="2">
        <v>-25.9</v>
      </c>
      <c r="AA31" s="6">
        <v>3061239</v>
      </c>
    </row>
    <row r="32" spans="1:27" ht="12.75">
      <c r="A32" s="29" t="s">
        <v>58</v>
      </c>
      <c r="B32" s="28"/>
      <c r="C32" s="6">
        <v>78718438</v>
      </c>
      <c r="D32" s="6">
        <v>0</v>
      </c>
      <c r="E32" s="7">
        <v>52490350</v>
      </c>
      <c r="F32" s="8">
        <v>52490350</v>
      </c>
      <c r="G32" s="8">
        <v>4114387</v>
      </c>
      <c r="H32" s="8">
        <v>6738482</v>
      </c>
      <c r="I32" s="8">
        <v>4920574</v>
      </c>
      <c r="J32" s="8">
        <v>15773443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15773443</v>
      </c>
      <c r="X32" s="8">
        <v>13122588</v>
      </c>
      <c r="Y32" s="8">
        <v>2650855</v>
      </c>
      <c r="Z32" s="2">
        <v>20.2</v>
      </c>
      <c r="AA32" s="6">
        <v>52490350</v>
      </c>
    </row>
    <row r="33" spans="1:27" ht="12.75">
      <c r="A33" s="29" t="s">
        <v>59</v>
      </c>
      <c r="B33" s="28"/>
      <c r="C33" s="6">
        <v>90763635</v>
      </c>
      <c r="D33" s="6">
        <v>0</v>
      </c>
      <c r="E33" s="7">
        <v>96098483</v>
      </c>
      <c r="F33" s="8">
        <v>96098483</v>
      </c>
      <c r="G33" s="8">
        <v>0</v>
      </c>
      <c r="H33" s="8">
        <v>8042291</v>
      </c>
      <c r="I33" s="8">
        <v>18008357</v>
      </c>
      <c r="J33" s="8">
        <v>26050648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26050648</v>
      </c>
      <c r="X33" s="8">
        <v>24024621</v>
      </c>
      <c r="Y33" s="8">
        <v>2026027</v>
      </c>
      <c r="Z33" s="2">
        <v>8.43</v>
      </c>
      <c r="AA33" s="6">
        <v>96098483</v>
      </c>
    </row>
    <row r="34" spans="1:27" ht="12.75">
      <c r="A34" s="29" t="s">
        <v>60</v>
      </c>
      <c r="B34" s="28"/>
      <c r="C34" s="6">
        <v>277363532</v>
      </c>
      <c r="D34" s="6">
        <v>0</v>
      </c>
      <c r="E34" s="7">
        <v>275438160</v>
      </c>
      <c r="F34" s="8">
        <v>275438160</v>
      </c>
      <c r="G34" s="8">
        <v>28766689</v>
      </c>
      <c r="H34" s="8">
        <v>20969251</v>
      </c>
      <c r="I34" s="8">
        <v>9134283</v>
      </c>
      <c r="J34" s="8">
        <v>58870223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58870223</v>
      </c>
      <c r="X34" s="8">
        <v>68859540</v>
      </c>
      <c r="Y34" s="8">
        <v>-9989317</v>
      </c>
      <c r="Z34" s="2">
        <v>-14.51</v>
      </c>
      <c r="AA34" s="6">
        <v>275438160</v>
      </c>
    </row>
    <row r="35" spans="1:27" ht="12.75">
      <c r="A35" s="27" t="s">
        <v>61</v>
      </c>
      <c r="B35" s="33"/>
      <c r="C35" s="6">
        <v>3472031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2213737371</v>
      </c>
      <c r="D36" s="37">
        <f>SUM(D25:D35)</f>
        <v>0</v>
      </c>
      <c r="E36" s="38">
        <f t="shared" si="1"/>
        <v>1955731096</v>
      </c>
      <c r="F36" s="39">
        <f t="shared" si="1"/>
        <v>1955731096</v>
      </c>
      <c r="G36" s="39">
        <f t="shared" si="1"/>
        <v>74937785</v>
      </c>
      <c r="H36" s="39">
        <f t="shared" si="1"/>
        <v>148088531</v>
      </c>
      <c r="I36" s="39">
        <f t="shared" si="1"/>
        <v>289894157</v>
      </c>
      <c r="J36" s="39">
        <f t="shared" si="1"/>
        <v>512920473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512920473</v>
      </c>
      <c r="X36" s="39">
        <f t="shared" si="1"/>
        <v>488932776</v>
      </c>
      <c r="Y36" s="39">
        <f t="shared" si="1"/>
        <v>23987697</v>
      </c>
      <c r="Z36" s="40">
        <f>+IF(X36&lt;&gt;0,+(Y36/X36)*100,0)</f>
        <v>4.906133967177525</v>
      </c>
      <c r="AA36" s="37">
        <f>SUM(AA25:AA35)</f>
        <v>1955731096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-556768117</v>
      </c>
      <c r="D38" s="50">
        <f>+D22-D36</f>
        <v>0</v>
      </c>
      <c r="E38" s="51">
        <f t="shared" si="2"/>
        <v>-246056999</v>
      </c>
      <c r="F38" s="52">
        <f t="shared" si="2"/>
        <v>-246056999</v>
      </c>
      <c r="G38" s="52">
        <f t="shared" si="2"/>
        <v>224539610</v>
      </c>
      <c r="H38" s="52">
        <f t="shared" si="2"/>
        <v>-110651374</v>
      </c>
      <c r="I38" s="52">
        <f t="shared" si="2"/>
        <v>-121876695</v>
      </c>
      <c r="J38" s="52">
        <f t="shared" si="2"/>
        <v>-7988459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-7988459</v>
      </c>
      <c r="X38" s="52">
        <f>IF(F22=F36,0,X22-X36)</f>
        <v>57934242</v>
      </c>
      <c r="Y38" s="52">
        <f t="shared" si="2"/>
        <v>-65922701</v>
      </c>
      <c r="Z38" s="53">
        <f>+IF(X38&lt;&gt;0,+(Y38/X38)*100,0)</f>
        <v>-113.78883838680413</v>
      </c>
      <c r="AA38" s="50">
        <f>+AA22-AA36</f>
        <v>-246056999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-556768117</v>
      </c>
      <c r="D42" s="59">
        <f>SUM(D38:D41)</f>
        <v>0</v>
      </c>
      <c r="E42" s="60">
        <f t="shared" si="3"/>
        <v>-246056999</v>
      </c>
      <c r="F42" s="61">
        <f t="shared" si="3"/>
        <v>-246056999</v>
      </c>
      <c r="G42" s="61">
        <f t="shared" si="3"/>
        <v>224539610</v>
      </c>
      <c r="H42" s="61">
        <f t="shared" si="3"/>
        <v>-110651374</v>
      </c>
      <c r="I42" s="61">
        <f t="shared" si="3"/>
        <v>-121876695</v>
      </c>
      <c r="J42" s="61">
        <f t="shared" si="3"/>
        <v>-7988459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-7988459</v>
      </c>
      <c r="X42" s="61">
        <f t="shared" si="3"/>
        <v>57934242</v>
      </c>
      <c r="Y42" s="61">
        <f t="shared" si="3"/>
        <v>-65922701</v>
      </c>
      <c r="Z42" s="62">
        <f>+IF(X42&lt;&gt;0,+(Y42/X42)*100,0)</f>
        <v>-113.78883838680413</v>
      </c>
      <c r="AA42" s="59">
        <f>SUM(AA38:AA41)</f>
        <v>-246056999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-556768117</v>
      </c>
      <c r="D44" s="67">
        <f>+D42-D43</f>
        <v>0</v>
      </c>
      <c r="E44" s="68">
        <f t="shared" si="4"/>
        <v>-246056999</v>
      </c>
      <c r="F44" s="69">
        <f t="shared" si="4"/>
        <v>-246056999</v>
      </c>
      <c r="G44" s="69">
        <f t="shared" si="4"/>
        <v>224539610</v>
      </c>
      <c r="H44" s="69">
        <f t="shared" si="4"/>
        <v>-110651374</v>
      </c>
      <c r="I44" s="69">
        <f t="shared" si="4"/>
        <v>-121876695</v>
      </c>
      <c r="J44" s="69">
        <f t="shared" si="4"/>
        <v>-7988459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-7988459</v>
      </c>
      <c r="X44" s="69">
        <f t="shared" si="4"/>
        <v>57934242</v>
      </c>
      <c r="Y44" s="69">
        <f t="shared" si="4"/>
        <v>-65922701</v>
      </c>
      <c r="Z44" s="70">
        <f>+IF(X44&lt;&gt;0,+(Y44/X44)*100,0)</f>
        <v>-113.78883838680413</v>
      </c>
      <c r="AA44" s="67">
        <f>+AA42-AA43</f>
        <v>-246056999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-556768117</v>
      </c>
      <c r="D46" s="59">
        <f>SUM(D44:D45)</f>
        <v>0</v>
      </c>
      <c r="E46" s="60">
        <f t="shared" si="5"/>
        <v>-246056999</v>
      </c>
      <c r="F46" s="61">
        <f t="shared" si="5"/>
        <v>-246056999</v>
      </c>
      <c r="G46" s="61">
        <f t="shared" si="5"/>
        <v>224539610</v>
      </c>
      <c r="H46" s="61">
        <f t="shared" si="5"/>
        <v>-110651374</v>
      </c>
      <c r="I46" s="61">
        <f t="shared" si="5"/>
        <v>-121876695</v>
      </c>
      <c r="J46" s="61">
        <f t="shared" si="5"/>
        <v>-7988459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-7988459</v>
      </c>
      <c r="X46" s="61">
        <f t="shared" si="5"/>
        <v>57934242</v>
      </c>
      <c r="Y46" s="61">
        <f t="shared" si="5"/>
        <v>-65922701</v>
      </c>
      <c r="Z46" s="62">
        <f>+IF(X46&lt;&gt;0,+(Y46/X46)*100,0)</f>
        <v>-113.78883838680413</v>
      </c>
      <c r="AA46" s="59">
        <f>SUM(AA44:AA45)</f>
        <v>-246056999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-556768117</v>
      </c>
      <c r="D48" s="75">
        <f>SUM(D46:D47)</f>
        <v>0</v>
      </c>
      <c r="E48" s="76">
        <f t="shared" si="6"/>
        <v>-246056999</v>
      </c>
      <c r="F48" s="77">
        <f t="shared" si="6"/>
        <v>-246056999</v>
      </c>
      <c r="G48" s="77">
        <f t="shared" si="6"/>
        <v>224539610</v>
      </c>
      <c r="H48" s="78">
        <f t="shared" si="6"/>
        <v>-110651374</v>
      </c>
      <c r="I48" s="78">
        <f t="shared" si="6"/>
        <v>-121876695</v>
      </c>
      <c r="J48" s="78">
        <f t="shared" si="6"/>
        <v>-7988459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-7988459</v>
      </c>
      <c r="X48" s="78">
        <f t="shared" si="6"/>
        <v>57934242</v>
      </c>
      <c r="Y48" s="78">
        <f t="shared" si="6"/>
        <v>-65922701</v>
      </c>
      <c r="Z48" s="79">
        <f>+IF(X48&lt;&gt;0,+(Y48/X48)*100,0)</f>
        <v>-113.78883838680413</v>
      </c>
      <c r="AA48" s="80">
        <f>SUM(AA46:AA47)</f>
        <v>-246056999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13771480</v>
      </c>
      <c r="D5" s="6">
        <v>0</v>
      </c>
      <c r="E5" s="7">
        <v>15031851</v>
      </c>
      <c r="F5" s="8">
        <v>15031851</v>
      </c>
      <c r="G5" s="8">
        <v>1195578</v>
      </c>
      <c r="H5" s="8">
        <v>1195578</v>
      </c>
      <c r="I5" s="8">
        <v>1193747</v>
      </c>
      <c r="J5" s="8">
        <v>3584903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3584903</v>
      </c>
      <c r="X5" s="8">
        <v>3759000</v>
      </c>
      <c r="Y5" s="8">
        <v>-174097</v>
      </c>
      <c r="Z5" s="2">
        <v>-4.63</v>
      </c>
      <c r="AA5" s="6">
        <v>15031851</v>
      </c>
    </row>
    <row r="6" spans="1:27" ht="12.75">
      <c r="A6" s="27" t="s">
        <v>33</v>
      </c>
      <c r="B6" s="28"/>
      <c r="C6" s="6">
        <v>2176977</v>
      </c>
      <c r="D6" s="6">
        <v>0</v>
      </c>
      <c r="E6" s="7">
        <v>2797982</v>
      </c>
      <c r="F6" s="8">
        <v>2797982</v>
      </c>
      <c r="G6" s="8">
        <v>150568</v>
      </c>
      <c r="H6" s="8">
        <v>163242</v>
      </c>
      <c r="I6" s="8">
        <v>167929</v>
      </c>
      <c r="J6" s="8">
        <v>481739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481739</v>
      </c>
      <c r="X6" s="8">
        <v>699000</v>
      </c>
      <c r="Y6" s="8">
        <v>-217261</v>
      </c>
      <c r="Z6" s="2">
        <v>-31.08</v>
      </c>
      <c r="AA6" s="6">
        <v>2797982</v>
      </c>
    </row>
    <row r="7" spans="1:27" ht="12.75">
      <c r="A7" s="29" t="s">
        <v>34</v>
      </c>
      <c r="B7" s="28"/>
      <c r="C7" s="6">
        <v>11825645</v>
      </c>
      <c r="D7" s="6">
        <v>0</v>
      </c>
      <c r="E7" s="7">
        <v>14751308</v>
      </c>
      <c r="F7" s="8">
        <v>14751308</v>
      </c>
      <c r="G7" s="8">
        <v>1130442</v>
      </c>
      <c r="H7" s="8">
        <v>1221165</v>
      </c>
      <c r="I7" s="8">
        <v>882278</v>
      </c>
      <c r="J7" s="8">
        <v>3233885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3233885</v>
      </c>
      <c r="X7" s="8">
        <v>4437000</v>
      </c>
      <c r="Y7" s="8">
        <v>-1203115</v>
      </c>
      <c r="Z7" s="2">
        <v>-27.12</v>
      </c>
      <c r="AA7" s="6">
        <v>14751308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1397377</v>
      </c>
      <c r="D10" s="6">
        <v>0</v>
      </c>
      <c r="E10" s="7">
        <v>1586844</v>
      </c>
      <c r="F10" s="30">
        <v>1586844</v>
      </c>
      <c r="G10" s="30">
        <v>121467</v>
      </c>
      <c r="H10" s="30">
        <v>121217</v>
      </c>
      <c r="I10" s="30">
        <v>121161</v>
      </c>
      <c r="J10" s="30">
        <v>363845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363845</v>
      </c>
      <c r="X10" s="30">
        <v>420000</v>
      </c>
      <c r="Y10" s="30">
        <v>-56155</v>
      </c>
      <c r="Z10" s="31">
        <v>-13.37</v>
      </c>
      <c r="AA10" s="32">
        <v>1586844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978470</v>
      </c>
      <c r="D12" s="6">
        <v>0</v>
      </c>
      <c r="E12" s="7">
        <v>2192636</v>
      </c>
      <c r="F12" s="8">
        <v>2192636</v>
      </c>
      <c r="G12" s="8">
        <v>80631</v>
      </c>
      <c r="H12" s="8">
        <v>68048</v>
      </c>
      <c r="I12" s="8">
        <v>54474</v>
      </c>
      <c r="J12" s="8">
        <v>203153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203153</v>
      </c>
      <c r="X12" s="8">
        <v>498000</v>
      </c>
      <c r="Y12" s="8">
        <v>-294847</v>
      </c>
      <c r="Z12" s="2">
        <v>-59.21</v>
      </c>
      <c r="AA12" s="6">
        <v>2192636</v>
      </c>
    </row>
    <row r="13" spans="1:27" ht="12.75">
      <c r="A13" s="27" t="s">
        <v>40</v>
      </c>
      <c r="B13" s="33"/>
      <c r="C13" s="6">
        <v>1655259</v>
      </c>
      <c r="D13" s="6">
        <v>0</v>
      </c>
      <c r="E13" s="7">
        <v>1553975</v>
      </c>
      <c r="F13" s="8">
        <v>1553975</v>
      </c>
      <c r="G13" s="8">
        <v>0</v>
      </c>
      <c r="H13" s="8">
        <v>196504</v>
      </c>
      <c r="I13" s="8">
        <v>87643</v>
      </c>
      <c r="J13" s="8">
        <v>284147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284147</v>
      </c>
      <c r="X13" s="8">
        <v>390000</v>
      </c>
      <c r="Y13" s="8">
        <v>-105853</v>
      </c>
      <c r="Z13" s="2">
        <v>-27.14</v>
      </c>
      <c r="AA13" s="6">
        <v>1553975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445371</v>
      </c>
      <c r="D16" s="6">
        <v>0</v>
      </c>
      <c r="E16" s="7">
        <v>351936</v>
      </c>
      <c r="F16" s="8">
        <v>351936</v>
      </c>
      <c r="G16" s="8">
        <v>39550</v>
      </c>
      <c r="H16" s="8">
        <v>37650</v>
      </c>
      <c r="I16" s="8">
        <v>21564</v>
      </c>
      <c r="J16" s="8">
        <v>98764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98764</v>
      </c>
      <c r="X16" s="8">
        <v>87000</v>
      </c>
      <c r="Y16" s="8">
        <v>11764</v>
      </c>
      <c r="Z16" s="2">
        <v>13.52</v>
      </c>
      <c r="AA16" s="6">
        <v>351936</v>
      </c>
    </row>
    <row r="17" spans="1:27" ht="12.75">
      <c r="A17" s="27" t="s">
        <v>44</v>
      </c>
      <c r="B17" s="33"/>
      <c r="C17" s="6">
        <v>917124</v>
      </c>
      <c r="D17" s="6">
        <v>0</v>
      </c>
      <c r="E17" s="7">
        <v>1427411</v>
      </c>
      <c r="F17" s="8">
        <v>1427411</v>
      </c>
      <c r="G17" s="8">
        <v>80039</v>
      </c>
      <c r="H17" s="8">
        <v>73771</v>
      </c>
      <c r="I17" s="8">
        <v>72084</v>
      </c>
      <c r="J17" s="8">
        <v>225894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225894</v>
      </c>
      <c r="X17" s="8">
        <v>357000</v>
      </c>
      <c r="Y17" s="8">
        <v>-131106</v>
      </c>
      <c r="Z17" s="2">
        <v>-36.72</v>
      </c>
      <c r="AA17" s="6">
        <v>1427411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26470096</v>
      </c>
      <c r="D19" s="6">
        <v>0</v>
      </c>
      <c r="E19" s="7">
        <v>28376000</v>
      </c>
      <c r="F19" s="8">
        <v>28376000</v>
      </c>
      <c r="G19" s="8">
        <v>9821000</v>
      </c>
      <c r="H19" s="8">
        <v>205701</v>
      </c>
      <c r="I19" s="8">
        <v>122770</v>
      </c>
      <c r="J19" s="8">
        <v>10149471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10149471</v>
      </c>
      <c r="X19" s="8">
        <v>9342000</v>
      </c>
      <c r="Y19" s="8">
        <v>807471</v>
      </c>
      <c r="Z19" s="2">
        <v>8.64</v>
      </c>
      <c r="AA19" s="6">
        <v>28376000</v>
      </c>
    </row>
    <row r="20" spans="1:27" ht="12.75">
      <c r="A20" s="27" t="s">
        <v>47</v>
      </c>
      <c r="B20" s="33"/>
      <c r="C20" s="6">
        <v>2096769</v>
      </c>
      <c r="D20" s="6">
        <v>0</v>
      </c>
      <c r="E20" s="7">
        <v>6964952</v>
      </c>
      <c r="F20" s="30">
        <v>6964952</v>
      </c>
      <c r="G20" s="30">
        <v>83021</v>
      </c>
      <c r="H20" s="30">
        <v>83828</v>
      </c>
      <c r="I20" s="30">
        <v>26173</v>
      </c>
      <c r="J20" s="30">
        <v>193022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193022</v>
      </c>
      <c r="X20" s="30">
        <v>1719000</v>
      </c>
      <c r="Y20" s="30">
        <v>-1525978</v>
      </c>
      <c r="Z20" s="31">
        <v>-88.77</v>
      </c>
      <c r="AA20" s="32">
        <v>6964952</v>
      </c>
    </row>
    <row r="21" spans="1:27" ht="12.75">
      <c r="A21" s="27" t="s">
        <v>48</v>
      </c>
      <c r="B21" s="33"/>
      <c r="C21" s="6">
        <v>-246972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61487596</v>
      </c>
      <c r="D22" s="37">
        <f>SUM(D5:D21)</f>
        <v>0</v>
      </c>
      <c r="E22" s="38">
        <f t="shared" si="0"/>
        <v>75034895</v>
      </c>
      <c r="F22" s="39">
        <f t="shared" si="0"/>
        <v>75034895</v>
      </c>
      <c r="G22" s="39">
        <f t="shared" si="0"/>
        <v>12702296</v>
      </c>
      <c r="H22" s="39">
        <f t="shared" si="0"/>
        <v>3366704</v>
      </c>
      <c r="I22" s="39">
        <f t="shared" si="0"/>
        <v>2749823</v>
      </c>
      <c r="J22" s="39">
        <f t="shared" si="0"/>
        <v>18818823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18818823</v>
      </c>
      <c r="X22" s="39">
        <f t="shared" si="0"/>
        <v>21708000</v>
      </c>
      <c r="Y22" s="39">
        <f t="shared" si="0"/>
        <v>-2889177</v>
      </c>
      <c r="Z22" s="40">
        <f>+IF(X22&lt;&gt;0,+(Y22/X22)*100,0)</f>
        <v>-13.3092730790492</v>
      </c>
      <c r="AA22" s="37">
        <f>SUM(AA5:AA21)</f>
        <v>75034895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21927508</v>
      </c>
      <c r="D25" s="6">
        <v>0</v>
      </c>
      <c r="E25" s="7">
        <v>26659389</v>
      </c>
      <c r="F25" s="8">
        <v>26659389</v>
      </c>
      <c r="G25" s="8">
        <v>1893379</v>
      </c>
      <c r="H25" s="8">
        <v>1674932</v>
      </c>
      <c r="I25" s="8">
        <v>1817810</v>
      </c>
      <c r="J25" s="8">
        <v>5386121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5386121</v>
      </c>
      <c r="X25" s="8">
        <v>7533000</v>
      </c>
      <c r="Y25" s="8">
        <v>-2146879</v>
      </c>
      <c r="Z25" s="2">
        <v>-28.5</v>
      </c>
      <c r="AA25" s="6">
        <v>26659389</v>
      </c>
    </row>
    <row r="26" spans="1:27" ht="12.75">
      <c r="A26" s="29" t="s">
        <v>52</v>
      </c>
      <c r="B26" s="28"/>
      <c r="C26" s="6">
        <v>1859268</v>
      </c>
      <c r="D26" s="6">
        <v>0</v>
      </c>
      <c r="E26" s="7">
        <v>3013440</v>
      </c>
      <c r="F26" s="8">
        <v>3013440</v>
      </c>
      <c r="G26" s="8">
        <v>145477</v>
      </c>
      <c r="H26" s="8">
        <v>203406</v>
      </c>
      <c r="I26" s="8">
        <v>251373</v>
      </c>
      <c r="J26" s="8">
        <v>600256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600256</v>
      </c>
      <c r="X26" s="8">
        <v>753000</v>
      </c>
      <c r="Y26" s="8">
        <v>-152744</v>
      </c>
      <c r="Z26" s="2">
        <v>-20.28</v>
      </c>
      <c r="AA26" s="6">
        <v>3013440</v>
      </c>
    </row>
    <row r="27" spans="1:27" ht="12.75">
      <c r="A27" s="29" t="s">
        <v>53</v>
      </c>
      <c r="B27" s="28"/>
      <c r="C27" s="6">
        <v>1006990</v>
      </c>
      <c r="D27" s="6">
        <v>0</v>
      </c>
      <c r="E27" s="7">
        <v>2415840</v>
      </c>
      <c r="F27" s="8">
        <v>2415840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627000</v>
      </c>
      <c r="Y27" s="8">
        <v>-627000</v>
      </c>
      <c r="Z27" s="2">
        <v>-100</v>
      </c>
      <c r="AA27" s="6">
        <v>2415840</v>
      </c>
    </row>
    <row r="28" spans="1:27" ht="12.75">
      <c r="A28" s="29" t="s">
        <v>54</v>
      </c>
      <c r="B28" s="28"/>
      <c r="C28" s="6">
        <v>11280955</v>
      </c>
      <c r="D28" s="6">
        <v>0</v>
      </c>
      <c r="E28" s="7">
        <v>5807615</v>
      </c>
      <c r="F28" s="8">
        <v>5807615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1452000</v>
      </c>
      <c r="Y28" s="8">
        <v>-1452000</v>
      </c>
      <c r="Z28" s="2">
        <v>-100</v>
      </c>
      <c r="AA28" s="6">
        <v>5807615</v>
      </c>
    </row>
    <row r="29" spans="1:27" ht="12.75">
      <c r="A29" s="29" t="s">
        <v>55</v>
      </c>
      <c r="B29" s="28"/>
      <c r="C29" s="6">
        <v>92204</v>
      </c>
      <c r="D29" s="6">
        <v>0</v>
      </c>
      <c r="E29" s="7">
        <v>101000</v>
      </c>
      <c r="F29" s="8">
        <v>101000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24000</v>
      </c>
      <c r="Y29" s="8">
        <v>-24000</v>
      </c>
      <c r="Z29" s="2">
        <v>-100</v>
      </c>
      <c r="AA29" s="6">
        <v>101000</v>
      </c>
    </row>
    <row r="30" spans="1:27" ht="12.75">
      <c r="A30" s="29" t="s">
        <v>56</v>
      </c>
      <c r="B30" s="28"/>
      <c r="C30" s="6">
        <v>10904904</v>
      </c>
      <c r="D30" s="6">
        <v>0</v>
      </c>
      <c r="E30" s="7">
        <v>12198707</v>
      </c>
      <c r="F30" s="8">
        <v>12198707</v>
      </c>
      <c r="G30" s="8">
        <v>1325680</v>
      </c>
      <c r="H30" s="8">
        <v>1601277</v>
      </c>
      <c r="I30" s="8">
        <v>1077095</v>
      </c>
      <c r="J30" s="8">
        <v>4004052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4004052</v>
      </c>
      <c r="X30" s="8">
        <v>3093000</v>
      </c>
      <c r="Y30" s="8">
        <v>911052</v>
      </c>
      <c r="Z30" s="2">
        <v>29.46</v>
      </c>
      <c r="AA30" s="6">
        <v>12198707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4177340</v>
      </c>
      <c r="D32" s="6">
        <v>0</v>
      </c>
      <c r="E32" s="7">
        <v>1100000</v>
      </c>
      <c r="F32" s="8">
        <v>1100000</v>
      </c>
      <c r="G32" s="8">
        <v>39040</v>
      </c>
      <c r="H32" s="8">
        <v>484410</v>
      </c>
      <c r="I32" s="8">
        <v>97310</v>
      </c>
      <c r="J32" s="8">
        <v>620760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620760</v>
      </c>
      <c r="X32" s="8">
        <v>399000</v>
      </c>
      <c r="Y32" s="8">
        <v>221760</v>
      </c>
      <c r="Z32" s="2">
        <v>55.58</v>
      </c>
      <c r="AA32" s="6">
        <v>1100000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245241</v>
      </c>
      <c r="I33" s="8">
        <v>122770</v>
      </c>
      <c r="J33" s="8">
        <v>368011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368011</v>
      </c>
      <c r="X33" s="8"/>
      <c r="Y33" s="8">
        <v>368011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22338388</v>
      </c>
      <c r="D34" s="6">
        <v>0</v>
      </c>
      <c r="E34" s="7">
        <v>22038884</v>
      </c>
      <c r="F34" s="8">
        <v>22038884</v>
      </c>
      <c r="G34" s="8">
        <v>2613332</v>
      </c>
      <c r="H34" s="8">
        <v>1022824</v>
      </c>
      <c r="I34" s="8">
        <v>984282</v>
      </c>
      <c r="J34" s="8">
        <v>4620438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4620438</v>
      </c>
      <c r="X34" s="8">
        <v>6717000</v>
      </c>
      <c r="Y34" s="8">
        <v>-2096562</v>
      </c>
      <c r="Z34" s="2">
        <v>-31.21</v>
      </c>
      <c r="AA34" s="6">
        <v>22038884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73587557</v>
      </c>
      <c r="D36" s="37">
        <f>SUM(D25:D35)</f>
        <v>0</v>
      </c>
      <c r="E36" s="38">
        <f t="shared" si="1"/>
        <v>73334875</v>
      </c>
      <c r="F36" s="39">
        <f t="shared" si="1"/>
        <v>73334875</v>
      </c>
      <c r="G36" s="39">
        <f t="shared" si="1"/>
        <v>6016908</v>
      </c>
      <c r="H36" s="39">
        <f t="shared" si="1"/>
        <v>5232090</v>
      </c>
      <c r="I36" s="39">
        <f t="shared" si="1"/>
        <v>4350640</v>
      </c>
      <c r="J36" s="39">
        <f t="shared" si="1"/>
        <v>15599638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15599638</v>
      </c>
      <c r="X36" s="39">
        <f t="shared" si="1"/>
        <v>20598000</v>
      </c>
      <c r="Y36" s="39">
        <f t="shared" si="1"/>
        <v>-4998362</v>
      </c>
      <c r="Z36" s="40">
        <f>+IF(X36&lt;&gt;0,+(Y36/X36)*100,0)</f>
        <v>-24.266249150402952</v>
      </c>
      <c r="AA36" s="37">
        <f>SUM(AA25:AA35)</f>
        <v>73334875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-12099961</v>
      </c>
      <c r="D38" s="50">
        <f>+D22-D36</f>
        <v>0</v>
      </c>
      <c r="E38" s="51">
        <f t="shared" si="2"/>
        <v>1700020</v>
      </c>
      <c r="F38" s="52">
        <f t="shared" si="2"/>
        <v>1700020</v>
      </c>
      <c r="G38" s="52">
        <f t="shared" si="2"/>
        <v>6685388</v>
      </c>
      <c r="H38" s="52">
        <f t="shared" si="2"/>
        <v>-1865386</v>
      </c>
      <c r="I38" s="52">
        <f t="shared" si="2"/>
        <v>-1600817</v>
      </c>
      <c r="J38" s="52">
        <f t="shared" si="2"/>
        <v>3219185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3219185</v>
      </c>
      <c r="X38" s="52">
        <f>IF(F22=F36,0,X22-X36)</f>
        <v>1110000</v>
      </c>
      <c r="Y38" s="52">
        <f t="shared" si="2"/>
        <v>2109185</v>
      </c>
      <c r="Z38" s="53">
        <f>+IF(X38&lt;&gt;0,+(Y38/X38)*100,0)</f>
        <v>190.01666666666665</v>
      </c>
      <c r="AA38" s="50">
        <f>+AA22-AA36</f>
        <v>1700020</v>
      </c>
    </row>
    <row r="39" spans="1:27" ht="12.75">
      <c r="A39" s="27" t="s">
        <v>64</v>
      </c>
      <c r="B39" s="33"/>
      <c r="C39" s="6">
        <v>21398729</v>
      </c>
      <c r="D39" s="6">
        <v>0</v>
      </c>
      <c r="E39" s="7">
        <v>26913000</v>
      </c>
      <c r="F39" s="8">
        <v>26913000</v>
      </c>
      <c r="G39" s="8">
        <v>868704</v>
      </c>
      <c r="H39" s="8">
        <v>4310456</v>
      </c>
      <c r="I39" s="8">
        <v>0</v>
      </c>
      <c r="J39" s="8">
        <v>5179160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5179160</v>
      </c>
      <c r="X39" s="8">
        <v>4479000</v>
      </c>
      <c r="Y39" s="8">
        <v>700160</v>
      </c>
      <c r="Z39" s="2">
        <v>15.63</v>
      </c>
      <c r="AA39" s="6">
        <v>26913000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9298768</v>
      </c>
      <c r="D42" s="59">
        <f>SUM(D38:D41)</f>
        <v>0</v>
      </c>
      <c r="E42" s="60">
        <f t="shared" si="3"/>
        <v>28613020</v>
      </c>
      <c r="F42" s="61">
        <f t="shared" si="3"/>
        <v>28613020</v>
      </c>
      <c r="G42" s="61">
        <f t="shared" si="3"/>
        <v>7554092</v>
      </c>
      <c r="H42" s="61">
        <f t="shared" si="3"/>
        <v>2445070</v>
      </c>
      <c r="I42" s="61">
        <f t="shared" si="3"/>
        <v>-1600817</v>
      </c>
      <c r="J42" s="61">
        <f t="shared" si="3"/>
        <v>8398345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8398345</v>
      </c>
      <c r="X42" s="61">
        <f t="shared" si="3"/>
        <v>5589000</v>
      </c>
      <c r="Y42" s="61">
        <f t="shared" si="3"/>
        <v>2809345</v>
      </c>
      <c r="Z42" s="62">
        <f>+IF(X42&lt;&gt;0,+(Y42/X42)*100,0)</f>
        <v>50.26561102164967</v>
      </c>
      <c r="AA42" s="59">
        <f>SUM(AA38:AA41)</f>
        <v>28613020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9298768</v>
      </c>
      <c r="D44" s="67">
        <f>+D42-D43</f>
        <v>0</v>
      </c>
      <c r="E44" s="68">
        <f t="shared" si="4"/>
        <v>28613020</v>
      </c>
      <c r="F44" s="69">
        <f t="shared" si="4"/>
        <v>28613020</v>
      </c>
      <c r="G44" s="69">
        <f t="shared" si="4"/>
        <v>7554092</v>
      </c>
      <c r="H44" s="69">
        <f t="shared" si="4"/>
        <v>2445070</v>
      </c>
      <c r="I44" s="69">
        <f t="shared" si="4"/>
        <v>-1600817</v>
      </c>
      <c r="J44" s="69">
        <f t="shared" si="4"/>
        <v>8398345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8398345</v>
      </c>
      <c r="X44" s="69">
        <f t="shared" si="4"/>
        <v>5589000</v>
      </c>
      <c r="Y44" s="69">
        <f t="shared" si="4"/>
        <v>2809345</v>
      </c>
      <c r="Z44" s="70">
        <f>+IF(X44&lt;&gt;0,+(Y44/X44)*100,0)</f>
        <v>50.26561102164967</v>
      </c>
      <c r="AA44" s="67">
        <f>+AA42-AA43</f>
        <v>28613020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9298768</v>
      </c>
      <c r="D46" s="59">
        <f>SUM(D44:D45)</f>
        <v>0</v>
      </c>
      <c r="E46" s="60">
        <f t="shared" si="5"/>
        <v>28613020</v>
      </c>
      <c r="F46" s="61">
        <f t="shared" si="5"/>
        <v>28613020</v>
      </c>
      <c r="G46" s="61">
        <f t="shared" si="5"/>
        <v>7554092</v>
      </c>
      <c r="H46" s="61">
        <f t="shared" si="5"/>
        <v>2445070</v>
      </c>
      <c r="I46" s="61">
        <f t="shared" si="5"/>
        <v>-1600817</v>
      </c>
      <c r="J46" s="61">
        <f t="shared" si="5"/>
        <v>8398345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8398345</v>
      </c>
      <c r="X46" s="61">
        <f t="shared" si="5"/>
        <v>5589000</v>
      </c>
      <c r="Y46" s="61">
        <f t="shared" si="5"/>
        <v>2809345</v>
      </c>
      <c r="Z46" s="62">
        <f>+IF(X46&lt;&gt;0,+(Y46/X46)*100,0)</f>
        <v>50.26561102164967</v>
      </c>
      <c r="AA46" s="59">
        <f>SUM(AA44:AA45)</f>
        <v>28613020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9298768</v>
      </c>
      <c r="D48" s="75">
        <f>SUM(D46:D47)</f>
        <v>0</v>
      </c>
      <c r="E48" s="76">
        <f t="shared" si="6"/>
        <v>28613020</v>
      </c>
      <c r="F48" s="77">
        <f t="shared" si="6"/>
        <v>28613020</v>
      </c>
      <c r="G48" s="77">
        <f t="shared" si="6"/>
        <v>7554092</v>
      </c>
      <c r="H48" s="78">
        <f t="shared" si="6"/>
        <v>2445070</v>
      </c>
      <c r="I48" s="78">
        <f t="shared" si="6"/>
        <v>-1600817</v>
      </c>
      <c r="J48" s="78">
        <f t="shared" si="6"/>
        <v>8398345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8398345</v>
      </c>
      <c r="X48" s="78">
        <f t="shared" si="6"/>
        <v>5589000</v>
      </c>
      <c r="Y48" s="78">
        <f t="shared" si="6"/>
        <v>2809345</v>
      </c>
      <c r="Z48" s="79">
        <f>+IF(X48&lt;&gt;0,+(Y48/X48)*100,0)</f>
        <v>50.26561102164967</v>
      </c>
      <c r="AA48" s="80">
        <f>SUM(AA46:AA47)</f>
        <v>28613020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16391826</v>
      </c>
      <c r="D5" s="6">
        <v>0</v>
      </c>
      <c r="E5" s="7">
        <v>17617487</v>
      </c>
      <c r="F5" s="8">
        <v>17617487</v>
      </c>
      <c r="G5" s="8">
        <v>0</v>
      </c>
      <c r="H5" s="8">
        <v>0</v>
      </c>
      <c r="I5" s="8">
        <v>1484520</v>
      </c>
      <c r="J5" s="8">
        <v>1484520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1484520</v>
      </c>
      <c r="X5" s="8">
        <v>4404249</v>
      </c>
      <c r="Y5" s="8">
        <v>-2919729</v>
      </c>
      <c r="Z5" s="2">
        <v>-66.29</v>
      </c>
      <c r="AA5" s="6">
        <v>17617487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169000</v>
      </c>
      <c r="F6" s="8">
        <v>169000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42249</v>
      </c>
      <c r="Y6" s="8">
        <v>-42249</v>
      </c>
      <c r="Z6" s="2">
        <v>-100</v>
      </c>
      <c r="AA6" s="6">
        <v>169000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1048000</v>
      </c>
      <c r="F10" s="30">
        <v>1048000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261999</v>
      </c>
      <c r="Y10" s="30">
        <v>-261999</v>
      </c>
      <c r="Z10" s="31">
        <v>-100</v>
      </c>
      <c r="AA10" s="32">
        <v>1048000</v>
      </c>
    </row>
    <row r="11" spans="1:27" ht="12.75">
      <c r="A11" s="29" t="s">
        <v>38</v>
      </c>
      <c r="B11" s="33"/>
      <c r="C11" s="6">
        <v>871408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53994</v>
      </c>
      <c r="J11" s="8">
        <v>53994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53994</v>
      </c>
      <c r="X11" s="8"/>
      <c r="Y11" s="8">
        <v>53994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144044</v>
      </c>
      <c r="D12" s="6">
        <v>0</v>
      </c>
      <c r="E12" s="7">
        <v>210000</v>
      </c>
      <c r="F12" s="8">
        <v>210000</v>
      </c>
      <c r="G12" s="8">
        <v>0</v>
      </c>
      <c r="H12" s="8">
        <v>0</v>
      </c>
      <c r="I12" s="8">
        <v>12845</v>
      </c>
      <c r="J12" s="8">
        <v>12845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12845</v>
      </c>
      <c r="X12" s="8">
        <v>52500</v>
      </c>
      <c r="Y12" s="8">
        <v>-39655</v>
      </c>
      <c r="Z12" s="2">
        <v>-75.53</v>
      </c>
      <c r="AA12" s="6">
        <v>210000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3000000</v>
      </c>
      <c r="F13" s="8">
        <v>3000000</v>
      </c>
      <c r="G13" s="8">
        <v>0</v>
      </c>
      <c r="H13" s="8">
        <v>0</v>
      </c>
      <c r="I13" s="8">
        <v>300810</v>
      </c>
      <c r="J13" s="8">
        <v>300810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300810</v>
      </c>
      <c r="X13" s="8">
        <v>750000</v>
      </c>
      <c r="Y13" s="8">
        <v>-449190</v>
      </c>
      <c r="Z13" s="2">
        <v>-59.89</v>
      </c>
      <c r="AA13" s="6">
        <v>3000000</v>
      </c>
    </row>
    <row r="14" spans="1:27" ht="12.75">
      <c r="A14" s="27" t="s">
        <v>41</v>
      </c>
      <c r="B14" s="33"/>
      <c r="C14" s="6">
        <v>2550115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850601</v>
      </c>
      <c r="D16" s="6">
        <v>0</v>
      </c>
      <c r="E16" s="7">
        <v>350000</v>
      </c>
      <c r="F16" s="8">
        <v>350000</v>
      </c>
      <c r="G16" s="8">
        <v>0</v>
      </c>
      <c r="H16" s="8">
        <v>0</v>
      </c>
      <c r="I16" s="8">
        <v>9850</v>
      </c>
      <c r="J16" s="8">
        <v>9850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9850</v>
      </c>
      <c r="X16" s="8">
        <v>87501</v>
      </c>
      <c r="Y16" s="8">
        <v>-77651</v>
      </c>
      <c r="Z16" s="2">
        <v>-88.74</v>
      </c>
      <c r="AA16" s="6">
        <v>350000</v>
      </c>
    </row>
    <row r="17" spans="1:27" ht="12.75">
      <c r="A17" s="27" t="s">
        <v>44</v>
      </c>
      <c r="B17" s="33"/>
      <c r="C17" s="6">
        <v>2000475</v>
      </c>
      <c r="D17" s="6">
        <v>0</v>
      </c>
      <c r="E17" s="7">
        <v>1245658</v>
      </c>
      <c r="F17" s="8">
        <v>1245658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311499</v>
      </c>
      <c r="Y17" s="8">
        <v>-311499</v>
      </c>
      <c r="Z17" s="2">
        <v>-100</v>
      </c>
      <c r="AA17" s="6">
        <v>1245658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12230</v>
      </c>
      <c r="J18" s="8">
        <v>12230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12230</v>
      </c>
      <c r="X18" s="8"/>
      <c r="Y18" s="8">
        <v>12230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79376000</v>
      </c>
      <c r="F19" s="8">
        <v>79376000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/>
      <c r="Y19" s="8">
        <v>0</v>
      </c>
      <c r="Z19" s="2">
        <v>0</v>
      </c>
      <c r="AA19" s="6">
        <v>79376000</v>
      </c>
    </row>
    <row r="20" spans="1:27" ht="12.75">
      <c r="A20" s="27" t="s">
        <v>47</v>
      </c>
      <c r="B20" s="33"/>
      <c r="C20" s="6">
        <v>119748572</v>
      </c>
      <c r="D20" s="6">
        <v>0</v>
      </c>
      <c r="E20" s="7">
        <v>23847000</v>
      </c>
      <c r="F20" s="30">
        <v>23847000</v>
      </c>
      <c r="G20" s="30">
        <v>0</v>
      </c>
      <c r="H20" s="30">
        <v>0</v>
      </c>
      <c r="I20" s="30">
        <v>307351</v>
      </c>
      <c r="J20" s="30">
        <v>307351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307351</v>
      </c>
      <c r="X20" s="30"/>
      <c r="Y20" s="30">
        <v>307351</v>
      </c>
      <c r="Z20" s="31">
        <v>0</v>
      </c>
      <c r="AA20" s="32">
        <v>23847000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175</v>
      </c>
      <c r="J21" s="8">
        <v>175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175</v>
      </c>
      <c r="X21" s="8"/>
      <c r="Y21" s="8">
        <v>175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142557041</v>
      </c>
      <c r="D22" s="37">
        <f>SUM(D5:D21)</f>
        <v>0</v>
      </c>
      <c r="E22" s="38">
        <f t="shared" si="0"/>
        <v>126863145</v>
      </c>
      <c r="F22" s="39">
        <f t="shared" si="0"/>
        <v>126863145</v>
      </c>
      <c r="G22" s="39">
        <f t="shared" si="0"/>
        <v>0</v>
      </c>
      <c r="H22" s="39">
        <f t="shared" si="0"/>
        <v>0</v>
      </c>
      <c r="I22" s="39">
        <f t="shared" si="0"/>
        <v>2181775</v>
      </c>
      <c r="J22" s="39">
        <f t="shared" si="0"/>
        <v>2181775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2181775</v>
      </c>
      <c r="X22" s="39">
        <f t="shared" si="0"/>
        <v>5909997</v>
      </c>
      <c r="Y22" s="39">
        <f t="shared" si="0"/>
        <v>-3728222</v>
      </c>
      <c r="Z22" s="40">
        <f>+IF(X22&lt;&gt;0,+(Y22/X22)*100,0)</f>
        <v>-63.08331459389912</v>
      </c>
      <c r="AA22" s="37">
        <f>SUM(AA5:AA21)</f>
        <v>126863145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22054819</v>
      </c>
      <c r="D25" s="6">
        <v>0</v>
      </c>
      <c r="E25" s="7">
        <v>34075293</v>
      </c>
      <c r="F25" s="8">
        <v>34075293</v>
      </c>
      <c r="G25" s="8">
        <v>0</v>
      </c>
      <c r="H25" s="8">
        <v>0</v>
      </c>
      <c r="I25" s="8">
        <v>121192</v>
      </c>
      <c r="J25" s="8">
        <v>121192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121192</v>
      </c>
      <c r="X25" s="8">
        <v>8518749</v>
      </c>
      <c r="Y25" s="8">
        <v>-8397557</v>
      </c>
      <c r="Z25" s="2">
        <v>-98.58</v>
      </c>
      <c r="AA25" s="6">
        <v>34075293</v>
      </c>
    </row>
    <row r="26" spans="1:27" ht="12.75">
      <c r="A26" s="29" t="s">
        <v>52</v>
      </c>
      <c r="B26" s="28"/>
      <c r="C26" s="6">
        <v>6529067</v>
      </c>
      <c r="D26" s="6">
        <v>0</v>
      </c>
      <c r="E26" s="7">
        <v>7925000</v>
      </c>
      <c r="F26" s="8">
        <v>7925000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1981248</v>
      </c>
      <c r="Y26" s="8">
        <v>-1981248</v>
      </c>
      <c r="Z26" s="2">
        <v>-100</v>
      </c>
      <c r="AA26" s="6">
        <v>7925000</v>
      </c>
    </row>
    <row r="27" spans="1:27" ht="12.75">
      <c r="A27" s="29" t="s">
        <v>53</v>
      </c>
      <c r="B27" s="28"/>
      <c r="C27" s="6">
        <v>761843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2.75">
      <c r="A28" s="29" t="s">
        <v>54</v>
      </c>
      <c r="B28" s="28"/>
      <c r="C28" s="6">
        <v>26296912</v>
      </c>
      <c r="D28" s="6">
        <v>0</v>
      </c>
      <c r="E28" s="7">
        <v>7500000</v>
      </c>
      <c r="F28" s="8">
        <v>7500000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1875000</v>
      </c>
      <c r="Y28" s="8">
        <v>-1875000</v>
      </c>
      <c r="Z28" s="2">
        <v>-100</v>
      </c>
      <c r="AA28" s="6">
        <v>7500000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1887</v>
      </c>
      <c r="J30" s="8">
        <v>1887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1887</v>
      </c>
      <c r="X30" s="8"/>
      <c r="Y30" s="8">
        <v>1887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5086745</v>
      </c>
      <c r="D31" s="6">
        <v>0</v>
      </c>
      <c r="E31" s="7">
        <v>5779572</v>
      </c>
      <c r="F31" s="8">
        <v>5779572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1445001</v>
      </c>
      <c r="Y31" s="8">
        <v>-1445001</v>
      </c>
      <c r="Z31" s="2">
        <v>-100</v>
      </c>
      <c r="AA31" s="6">
        <v>5779572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8147000</v>
      </c>
      <c r="F32" s="8">
        <v>8147000</v>
      </c>
      <c r="G32" s="8">
        <v>0</v>
      </c>
      <c r="H32" s="8">
        <v>0</v>
      </c>
      <c r="I32" s="8">
        <v>3358763</v>
      </c>
      <c r="J32" s="8">
        <v>3358763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3358763</v>
      </c>
      <c r="X32" s="8">
        <v>2036748</v>
      </c>
      <c r="Y32" s="8">
        <v>1322015</v>
      </c>
      <c r="Z32" s="2">
        <v>64.91</v>
      </c>
      <c r="AA32" s="6">
        <v>8147000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46278311</v>
      </c>
      <c r="D34" s="6">
        <v>0</v>
      </c>
      <c r="E34" s="7">
        <v>35817717</v>
      </c>
      <c r="F34" s="8">
        <v>35817717</v>
      </c>
      <c r="G34" s="8">
        <v>0</v>
      </c>
      <c r="H34" s="8">
        <v>0</v>
      </c>
      <c r="I34" s="8">
        <v>1383784</v>
      </c>
      <c r="J34" s="8">
        <v>1383784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1383784</v>
      </c>
      <c r="X34" s="8">
        <v>9104250</v>
      </c>
      <c r="Y34" s="8">
        <v>-7720466</v>
      </c>
      <c r="Z34" s="2">
        <v>-84.8</v>
      </c>
      <c r="AA34" s="6">
        <v>35817717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107007697</v>
      </c>
      <c r="D36" s="37">
        <f>SUM(D25:D35)</f>
        <v>0</v>
      </c>
      <c r="E36" s="38">
        <f t="shared" si="1"/>
        <v>99244582</v>
      </c>
      <c r="F36" s="39">
        <f t="shared" si="1"/>
        <v>99244582</v>
      </c>
      <c r="G36" s="39">
        <f t="shared" si="1"/>
        <v>0</v>
      </c>
      <c r="H36" s="39">
        <f t="shared" si="1"/>
        <v>0</v>
      </c>
      <c r="I36" s="39">
        <f t="shared" si="1"/>
        <v>4865626</v>
      </c>
      <c r="J36" s="39">
        <f t="shared" si="1"/>
        <v>4865626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4865626</v>
      </c>
      <c r="X36" s="39">
        <f t="shared" si="1"/>
        <v>24960996</v>
      </c>
      <c r="Y36" s="39">
        <f t="shared" si="1"/>
        <v>-20095370</v>
      </c>
      <c r="Z36" s="40">
        <f>+IF(X36&lt;&gt;0,+(Y36/X36)*100,0)</f>
        <v>-80.50708393206746</v>
      </c>
      <c r="AA36" s="37">
        <f>SUM(AA25:AA35)</f>
        <v>99244582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35549344</v>
      </c>
      <c r="D38" s="50">
        <f>+D22-D36</f>
        <v>0</v>
      </c>
      <c r="E38" s="51">
        <f t="shared" si="2"/>
        <v>27618563</v>
      </c>
      <c r="F38" s="52">
        <f t="shared" si="2"/>
        <v>27618563</v>
      </c>
      <c r="G38" s="52">
        <f t="shared" si="2"/>
        <v>0</v>
      </c>
      <c r="H38" s="52">
        <f t="shared" si="2"/>
        <v>0</v>
      </c>
      <c r="I38" s="52">
        <f t="shared" si="2"/>
        <v>-2683851</v>
      </c>
      <c r="J38" s="52">
        <f t="shared" si="2"/>
        <v>-2683851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-2683851</v>
      </c>
      <c r="X38" s="52">
        <f>IF(F22=F36,0,X22-X36)</f>
        <v>-19050999</v>
      </c>
      <c r="Y38" s="52">
        <f t="shared" si="2"/>
        <v>16367148</v>
      </c>
      <c r="Z38" s="53">
        <f>+IF(X38&lt;&gt;0,+(Y38/X38)*100,0)</f>
        <v>-85.91228208032555</v>
      </c>
      <c r="AA38" s="50">
        <f>+AA22-AA36</f>
        <v>27618563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21767000</v>
      </c>
      <c r="F39" s="8">
        <v>21767000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5441748</v>
      </c>
      <c r="Y39" s="8">
        <v>-5441748</v>
      </c>
      <c r="Z39" s="2">
        <v>-100</v>
      </c>
      <c r="AA39" s="6">
        <v>21767000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29585524</v>
      </c>
      <c r="F41" s="8">
        <v>29585524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29585524</v>
      </c>
    </row>
    <row r="42" spans="1:27" ht="24.75" customHeight="1">
      <c r="A42" s="58" t="s">
        <v>67</v>
      </c>
      <c r="B42" s="33"/>
      <c r="C42" s="59">
        <f aca="true" t="shared" si="3" ref="C42:Y42">SUM(C38:C41)</f>
        <v>35549344</v>
      </c>
      <c r="D42" s="59">
        <f>SUM(D38:D41)</f>
        <v>0</v>
      </c>
      <c r="E42" s="60">
        <f t="shared" si="3"/>
        <v>78971087</v>
      </c>
      <c r="F42" s="61">
        <f t="shared" si="3"/>
        <v>78971087</v>
      </c>
      <c r="G42" s="61">
        <f t="shared" si="3"/>
        <v>0</v>
      </c>
      <c r="H42" s="61">
        <f t="shared" si="3"/>
        <v>0</v>
      </c>
      <c r="I42" s="61">
        <f t="shared" si="3"/>
        <v>-2683851</v>
      </c>
      <c r="J42" s="61">
        <f t="shared" si="3"/>
        <v>-2683851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-2683851</v>
      </c>
      <c r="X42" s="61">
        <f t="shared" si="3"/>
        <v>-13609251</v>
      </c>
      <c r="Y42" s="61">
        <f t="shared" si="3"/>
        <v>10925400</v>
      </c>
      <c r="Z42" s="62">
        <f>+IF(X42&lt;&gt;0,+(Y42/X42)*100,0)</f>
        <v>-80.27921595391253</v>
      </c>
      <c r="AA42" s="59">
        <f>SUM(AA38:AA41)</f>
        <v>78971087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35549344</v>
      </c>
      <c r="D44" s="67">
        <f>+D42-D43</f>
        <v>0</v>
      </c>
      <c r="E44" s="68">
        <f t="shared" si="4"/>
        <v>78971087</v>
      </c>
      <c r="F44" s="69">
        <f t="shared" si="4"/>
        <v>78971087</v>
      </c>
      <c r="G44" s="69">
        <f t="shared" si="4"/>
        <v>0</v>
      </c>
      <c r="H44" s="69">
        <f t="shared" si="4"/>
        <v>0</v>
      </c>
      <c r="I44" s="69">
        <f t="shared" si="4"/>
        <v>-2683851</v>
      </c>
      <c r="J44" s="69">
        <f t="shared" si="4"/>
        <v>-2683851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-2683851</v>
      </c>
      <c r="X44" s="69">
        <f t="shared" si="4"/>
        <v>-13609251</v>
      </c>
      <c r="Y44" s="69">
        <f t="shared" si="4"/>
        <v>10925400</v>
      </c>
      <c r="Z44" s="70">
        <f>+IF(X44&lt;&gt;0,+(Y44/X44)*100,0)</f>
        <v>-80.27921595391253</v>
      </c>
      <c r="AA44" s="67">
        <f>+AA42-AA43</f>
        <v>78971087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35549344</v>
      </c>
      <c r="D46" s="59">
        <f>SUM(D44:D45)</f>
        <v>0</v>
      </c>
      <c r="E46" s="60">
        <f t="shared" si="5"/>
        <v>78971087</v>
      </c>
      <c r="F46" s="61">
        <f t="shared" si="5"/>
        <v>78971087</v>
      </c>
      <c r="G46" s="61">
        <f t="shared" si="5"/>
        <v>0</v>
      </c>
      <c r="H46" s="61">
        <f t="shared" si="5"/>
        <v>0</v>
      </c>
      <c r="I46" s="61">
        <f t="shared" si="5"/>
        <v>-2683851</v>
      </c>
      <c r="J46" s="61">
        <f t="shared" si="5"/>
        <v>-2683851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-2683851</v>
      </c>
      <c r="X46" s="61">
        <f t="shared" si="5"/>
        <v>-13609251</v>
      </c>
      <c r="Y46" s="61">
        <f t="shared" si="5"/>
        <v>10925400</v>
      </c>
      <c r="Z46" s="62">
        <f>+IF(X46&lt;&gt;0,+(Y46/X46)*100,0)</f>
        <v>-80.27921595391253</v>
      </c>
      <c r="AA46" s="59">
        <f>SUM(AA44:AA45)</f>
        <v>78971087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35549344</v>
      </c>
      <c r="D48" s="75">
        <f>SUM(D46:D47)</f>
        <v>0</v>
      </c>
      <c r="E48" s="76">
        <f t="shared" si="6"/>
        <v>78971087</v>
      </c>
      <c r="F48" s="77">
        <f t="shared" si="6"/>
        <v>78971087</v>
      </c>
      <c r="G48" s="77">
        <f t="shared" si="6"/>
        <v>0</v>
      </c>
      <c r="H48" s="78">
        <f t="shared" si="6"/>
        <v>0</v>
      </c>
      <c r="I48" s="78">
        <f t="shared" si="6"/>
        <v>-2683851</v>
      </c>
      <c r="J48" s="78">
        <f t="shared" si="6"/>
        <v>-2683851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-2683851</v>
      </c>
      <c r="X48" s="78">
        <f t="shared" si="6"/>
        <v>-13609251</v>
      </c>
      <c r="Y48" s="78">
        <f t="shared" si="6"/>
        <v>10925400</v>
      </c>
      <c r="Z48" s="79">
        <f>+IF(X48&lt;&gt;0,+(Y48/X48)*100,0)</f>
        <v>-80.27921595391253</v>
      </c>
      <c r="AA48" s="80">
        <f>SUM(AA46:AA47)</f>
        <v>78971087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20862490</v>
      </c>
      <c r="D8" s="6">
        <v>0</v>
      </c>
      <c r="E8" s="7">
        <v>19283844</v>
      </c>
      <c r="F8" s="8">
        <v>19283844</v>
      </c>
      <c r="G8" s="8">
        <v>1539920</v>
      </c>
      <c r="H8" s="8">
        <v>1436169</v>
      </c>
      <c r="I8" s="8">
        <v>1709798</v>
      </c>
      <c r="J8" s="8">
        <v>4685887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4685887</v>
      </c>
      <c r="X8" s="8">
        <v>4820961</v>
      </c>
      <c r="Y8" s="8">
        <v>-135074</v>
      </c>
      <c r="Z8" s="2">
        <v>-2.8</v>
      </c>
      <c r="AA8" s="6">
        <v>19283844</v>
      </c>
    </row>
    <row r="9" spans="1:27" ht="12.75">
      <c r="A9" s="29" t="s">
        <v>36</v>
      </c>
      <c r="B9" s="28"/>
      <c r="C9" s="6">
        <v>3559690</v>
      </c>
      <c r="D9" s="6">
        <v>0</v>
      </c>
      <c r="E9" s="7">
        <v>3382207</v>
      </c>
      <c r="F9" s="8">
        <v>3382207</v>
      </c>
      <c r="G9" s="8">
        <v>183650</v>
      </c>
      <c r="H9" s="8">
        <v>295256</v>
      </c>
      <c r="I9" s="8">
        <v>274677</v>
      </c>
      <c r="J9" s="8">
        <v>753583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753583</v>
      </c>
      <c r="X9" s="8">
        <v>845553</v>
      </c>
      <c r="Y9" s="8">
        <v>-91970</v>
      </c>
      <c r="Z9" s="2">
        <v>-10.88</v>
      </c>
      <c r="AA9" s="6">
        <v>3382207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272356</v>
      </c>
      <c r="D12" s="6">
        <v>0</v>
      </c>
      <c r="E12" s="7">
        <v>200000</v>
      </c>
      <c r="F12" s="8">
        <v>200000</v>
      </c>
      <c r="G12" s="8">
        <v>55152</v>
      </c>
      <c r="H12" s="8">
        <v>0</v>
      </c>
      <c r="I12" s="8">
        <v>0</v>
      </c>
      <c r="J12" s="8">
        <v>55152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55152</v>
      </c>
      <c r="X12" s="8">
        <v>50001</v>
      </c>
      <c r="Y12" s="8">
        <v>5151</v>
      </c>
      <c r="Z12" s="2">
        <v>10.3</v>
      </c>
      <c r="AA12" s="6">
        <v>200000</v>
      </c>
    </row>
    <row r="13" spans="1:27" ht="12.75">
      <c r="A13" s="27" t="s">
        <v>40</v>
      </c>
      <c r="B13" s="33"/>
      <c r="C13" s="6">
        <v>1788345</v>
      </c>
      <c r="D13" s="6">
        <v>0</v>
      </c>
      <c r="E13" s="7">
        <v>800000</v>
      </c>
      <c r="F13" s="8">
        <v>800000</v>
      </c>
      <c r="G13" s="8">
        <v>7931</v>
      </c>
      <c r="H13" s="8">
        <v>174560</v>
      </c>
      <c r="I13" s="8">
        <v>0</v>
      </c>
      <c r="J13" s="8">
        <v>182491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182491</v>
      </c>
      <c r="X13" s="8">
        <v>200001</v>
      </c>
      <c r="Y13" s="8">
        <v>-17510</v>
      </c>
      <c r="Z13" s="2">
        <v>-8.75</v>
      </c>
      <c r="AA13" s="6">
        <v>800000</v>
      </c>
    </row>
    <row r="14" spans="1:27" ht="12.75">
      <c r="A14" s="27" t="s">
        <v>41</v>
      </c>
      <c r="B14" s="33"/>
      <c r="C14" s="6">
        <v>2335786</v>
      </c>
      <c r="D14" s="6">
        <v>0</v>
      </c>
      <c r="E14" s="7">
        <v>2422842</v>
      </c>
      <c r="F14" s="8">
        <v>2422842</v>
      </c>
      <c r="G14" s="8">
        <v>260456</v>
      </c>
      <c r="H14" s="8">
        <v>243066</v>
      </c>
      <c r="I14" s="8">
        <v>259228</v>
      </c>
      <c r="J14" s="8">
        <v>762750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762750</v>
      </c>
      <c r="X14" s="8">
        <v>605712</v>
      </c>
      <c r="Y14" s="8">
        <v>157038</v>
      </c>
      <c r="Z14" s="2">
        <v>25.93</v>
      </c>
      <c r="AA14" s="6">
        <v>2422842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30000</v>
      </c>
      <c r="I17" s="8">
        <v>0</v>
      </c>
      <c r="J17" s="8">
        <v>30000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30000</v>
      </c>
      <c r="X17" s="8"/>
      <c r="Y17" s="8">
        <v>30000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190394934</v>
      </c>
      <c r="D19" s="6">
        <v>0</v>
      </c>
      <c r="E19" s="7">
        <v>133598000</v>
      </c>
      <c r="F19" s="8">
        <v>133598000</v>
      </c>
      <c r="G19" s="8">
        <v>53816000</v>
      </c>
      <c r="H19" s="8">
        <v>0</v>
      </c>
      <c r="I19" s="8">
        <v>0</v>
      </c>
      <c r="J19" s="8">
        <v>53816000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53816000</v>
      </c>
      <c r="X19" s="8">
        <v>33399501</v>
      </c>
      <c r="Y19" s="8">
        <v>20416499</v>
      </c>
      <c r="Z19" s="2">
        <v>61.13</v>
      </c>
      <c r="AA19" s="6">
        <v>133598000</v>
      </c>
    </row>
    <row r="20" spans="1:27" ht="12.75">
      <c r="A20" s="27" t="s">
        <v>47</v>
      </c>
      <c r="B20" s="33"/>
      <c r="C20" s="6">
        <v>8492155</v>
      </c>
      <c r="D20" s="6">
        <v>0</v>
      </c>
      <c r="E20" s="7">
        <v>2094551</v>
      </c>
      <c r="F20" s="30">
        <v>2094551</v>
      </c>
      <c r="G20" s="30">
        <v>36609</v>
      </c>
      <c r="H20" s="30">
        <v>684</v>
      </c>
      <c r="I20" s="30">
        <v>586802</v>
      </c>
      <c r="J20" s="30">
        <v>624095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624095</v>
      </c>
      <c r="X20" s="30">
        <v>523638</v>
      </c>
      <c r="Y20" s="30">
        <v>100457</v>
      </c>
      <c r="Z20" s="31">
        <v>19.18</v>
      </c>
      <c r="AA20" s="32">
        <v>2094551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2629546</v>
      </c>
      <c r="H21" s="8">
        <v>44075</v>
      </c>
      <c r="I21" s="34">
        <v>-44075</v>
      </c>
      <c r="J21" s="8">
        <v>2629546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2629546</v>
      </c>
      <c r="X21" s="8"/>
      <c r="Y21" s="8">
        <v>2629546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227705756</v>
      </c>
      <c r="D22" s="37">
        <f>SUM(D5:D21)</f>
        <v>0</v>
      </c>
      <c r="E22" s="38">
        <f t="shared" si="0"/>
        <v>161781444</v>
      </c>
      <c r="F22" s="39">
        <f t="shared" si="0"/>
        <v>161781444</v>
      </c>
      <c r="G22" s="39">
        <f t="shared" si="0"/>
        <v>58529264</v>
      </c>
      <c r="H22" s="39">
        <f t="shared" si="0"/>
        <v>2223810</v>
      </c>
      <c r="I22" s="39">
        <f t="shared" si="0"/>
        <v>2786430</v>
      </c>
      <c r="J22" s="39">
        <f t="shared" si="0"/>
        <v>63539504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63539504</v>
      </c>
      <c r="X22" s="39">
        <f t="shared" si="0"/>
        <v>40445367</v>
      </c>
      <c r="Y22" s="39">
        <f t="shared" si="0"/>
        <v>23094137</v>
      </c>
      <c r="Z22" s="40">
        <f>+IF(X22&lt;&gt;0,+(Y22/X22)*100,0)</f>
        <v>57.09958572016419</v>
      </c>
      <c r="AA22" s="37">
        <f>SUM(AA5:AA21)</f>
        <v>161781444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76241773</v>
      </c>
      <c r="D25" s="6">
        <v>0</v>
      </c>
      <c r="E25" s="7">
        <v>78897445</v>
      </c>
      <c r="F25" s="8">
        <v>78897445</v>
      </c>
      <c r="G25" s="8">
        <v>8312087</v>
      </c>
      <c r="H25" s="8">
        <v>6494344</v>
      </c>
      <c r="I25" s="8">
        <v>7166516</v>
      </c>
      <c r="J25" s="8">
        <v>21972947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21972947</v>
      </c>
      <c r="X25" s="8">
        <v>19724361</v>
      </c>
      <c r="Y25" s="8">
        <v>2248586</v>
      </c>
      <c r="Z25" s="2">
        <v>11.4</v>
      </c>
      <c r="AA25" s="6">
        <v>78897445</v>
      </c>
    </row>
    <row r="26" spans="1:27" ht="12.75">
      <c r="A26" s="29" t="s">
        <v>52</v>
      </c>
      <c r="B26" s="28"/>
      <c r="C26" s="6">
        <v>4346061</v>
      </c>
      <c r="D26" s="6">
        <v>0</v>
      </c>
      <c r="E26" s="7">
        <v>5173833</v>
      </c>
      <c r="F26" s="8">
        <v>5173833</v>
      </c>
      <c r="G26" s="8">
        <v>344900</v>
      </c>
      <c r="H26" s="8">
        <v>345716</v>
      </c>
      <c r="I26" s="8">
        <v>380758</v>
      </c>
      <c r="J26" s="8">
        <v>1071374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1071374</v>
      </c>
      <c r="X26" s="8">
        <v>1293459</v>
      </c>
      <c r="Y26" s="8">
        <v>-222085</v>
      </c>
      <c r="Z26" s="2">
        <v>-17.17</v>
      </c>
      <c r="AA26" s="6">
        <v>5173833</v>
      </c>
    </row>
    <row r="27" spans="1:27" ht="12.75">
      <c r="A27" s="29" t="s">
        <v>53</v>
      </c>
      <c r="B27" s="28"/>
      <c r="C27" s="6">
        <v>15850580</v>
      </c>
      <c r="D27" s="6">
        <v>0</v>
      </c>
      <c r="E27" s="7">
        <v>5820000</v>
      </c>
      <c r="F27" s="8">
        <v>5820000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1455000</v>
      </c>
      <c r="Y27" s="8">
        <v>-1455000</v>
      </c>
      <c r="Z27" s="2">
        <v>-100</v>
      </c>
      <c r="AA27" s="6">
        <v>5820000</v>
      </c>
    </row>
    <row r="28" spans="1:27" ht="12.75">
      <c r="A28" s="29" t="s">
        <v>54</v>
      </c>
      <c r="B28" s="28"/>
      <c r="C28" s="6">
        <v>28791452</v>
      </c>
      <c r="D28" s="6">
        <v>0</v>
      </c>
      <c r="E28" s="7">
        <v>26367000</v>
      </c>
      <c r="F28" s="8">
        <v>26367000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6591750</v>
      </c>
      <c r="Y28" s="8">
        <v>-6591750</v>
      </c>
      <c r="Z28" s="2">
        <v>-100</v>
      </c>
      <c r="AA28" s="6">
        <v>26367000</v>
      </c>
    </row>
    <row r="29" spans="1:27" ht="12.75">
      <c r="A29" s="29" t="s">
        <v>55</v>
      </c>
      <c r="B29" s="28"/>
      <c r="C29" s="6">
        <v>935897</v>
      </c>
      <c r="D29" s="6">
        <v>0</v>
      </c>
      <c r="E29" s="7">
        <v>761566</v>
      </c>
      <c r="F29" s="8">
        <v>761566</v>
      </c>
      <c r="G29" s="8">
        <v>0</v>
      </c>
      <c r="H29" s="8">
        <v>779645</v>
      </c>
      <c r="I29" s="8">
        <v>776057</v>
      </c>
      <c r="J29" s="8">
        <v>1555702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1555702</v>
      </c>
      <c r="X29" s="8">
        <v>190392</v>
      </c>
      <c r="Y29" s="8">
        <v>1365310</v>
      </c>
      <c r="Z29" s="2">
        <v>717.1</v>
      </c>
      <c r="AA29" s="6">
        <v>761566</v>
      </c>
    </row>
    <row r="30" spans="1:27" ht="12.75">
      <c r="A30" s="29" t="s">
        <v>56</v>
      </c>
      <c r="B30" s="28"/>
      <c r="C30" s="6">
        <v>13517542</v>
      </c>
      <c r="D30" s="6">
        <v>0</v>
      </c>
      <c r="E30" s="7">
        <v>20000000</v>
      </c>
      <c r="F30" s="8">
        <v>20000000</v>
      </c>
      <c r="G30" s="8">
        <v>0</v>
      </c>
      <c r="H30" s="8">
        <v>0</v>
      </c>
      <c r="I30" s="8">
        <v>2528713</v>
      </c>
      <c r="J30" s="8">
        <v>2528713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2528713</v>
      </c>
      <c r="X30" s="8">
        <v>5000001</v>
      </c>
      <c r="Y30" s="8">
        <v>-2471288</v>
      </c>
      <c r="Z30" s="2">
        <v>-49.43</v>
      </c>
      <c r="AA30" s="6">
        <v>20000000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69823</v>
      </c>
      <c r="H31" s="8">
        <v>372269</v>
      </c>
      <c r="I31" s="8">
        <v>300617</v>
      </c>
      <c r="J31" s="8">
        <v>742709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742709</v>
      </c>
      <c r="X31" s="8"/>
      <c r="Y31" s="8">
        <v>742709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19655398</v>
      </c>
      <c r="D32" s="6">
        <v>0</v>
      </c>
      <c r="E32" s="7">
        <v>10350000</v>
      </c>
      <c r="F32" s="8">
        <v>10350000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2587500</v>
      </c>
      <c r="Y32" s="8">
        <v>-2587500</v>
      </c>
      <c r="Z32" s="2">
        <v>-100</v>
      </c>
      <c r="AA32" s="6">
        <v>10350000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74347627</v>
      </c>
      <c r="D34" s="6">
        <v>0</v>
      </c>
      <c r="E34" s="7">
        <v>24799435</v>
      </c>
      <c r="F34" s="8">
        <v>24799435</v>
      </c>
      <c r="G34" s="8">
        <v>2705043</v>
      </c>
      <c r="H34" s="8">
        <v>1923248</v>
      </c>
      <c r="I34" s="8">
        <v>2921175</v>
      </c>
      <c r="J34" s="8">
        <v>7549466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7549466</v>
      </c>
      <c r="X34" s="8">
        <v>6199860</v>
      </c>
      <c r="Y34" s="8">
        <v>1349606</v>
      </c>
      <c r="Z34" s="2">
        <v>21.77</v>
      </c>
      <c r="AA34" s="6">
        <v>24799435</v>
      </c>
    </row>
    <row r="35" spans="1:27" ht="12.75">
      <c r="A35" s="27" t="s">
        <v>61</v>
      </c>
      <c r="B35" s="33"/>
      <c r="C35" s="6">
        <v>430260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234116590</v>
      </c>
      <c r="D36" s="37">
        <f>SUM(D25:D35)</f>
        <v>0</v>
      </c>
      <c r="E36" s="38">
        <f t="shared" si="1"/>
        <v>172169279</v>
      </c>
      <c r="F36" s="39">
        <f t="shared" si="1"/>
        <v>172169279</v>
      </c>
      <c r="G36" s="39">
        <f t="shared" si="1"/>
        <v>11431853</v>
      </c>
      <c r="H36" s="39">
        <f t="shared" si="1"/>
        <v>9915222</v>
      </c>
      <c r="I36" s="39">
        <f t="shared" si="1"/>
        <v>14073836</v>
      </c>
      <c r="J36" s="39">
        <f t="shared" si="1"/>
        <v>35420911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35420911</v>
      </c>
      <c r="X36" s="39">
        <f t="shared" si="1"/>
        <v>43042323</v>
      </c>
      <c r="Y36" s="39">
        <f t="shared" si="1"/>
        <v>-7621412</v>
      </c>
      <c r="Z36" s="40">
        <f>+IF(X36&lt;&gt;0,+(Y36/X36)*100,0)</f>
        <v>-17.706785946474124</v>
      </c>
      <c r="AA36" s="37">
        <f>SUM(AA25:AA35)</f>
        <v>172169279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-6410834</v>
      </c>
      <c r="D38" s="50">
        <f>+D22-D36</f>
        <v>0</v>
      </c>
      <c r="E38" s="51">
        <f t="shared" si="2"/>
        <v>-10387835</v>
      </c>
      <c r="F38" s="52">
        <f t="shared" si="2"/>
        <v>-10387835</v>
      </c>
      <c r="G38" s="52">
        <f t="shared" si="2"/>
        <v>47097411</v>
      </c>
      <c r="H38" s="52">
        <f t="shared" si="2"/>
        <v>-7691412</v>
      </c>
      <c r="I38" s="52">
        <f t="shared" si="2"/>
        <v>-11287406</v>
      </c>
      <c r="J38" s="52">
        <f t="shared" si="2"/>
        <v>28118593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28118593</v>
      </c>
      <c r="X38" s="52">
        <f>IF(F22=F36,0,X22-X36)</f>
        <v>-2596956</v>
      </c>
      <c r="Y38" s="52">
        <f t="shared" si="2"/>
        <v>30715549</v>
      </c>
      <c r="Z38" s="53">
        <f>+IF(X38&lt;&gt;0,+(Y38/X38)*100,0)</f>
        <v>-1182.7519988786871</v>
      </c>
      <c r="AA38" s="50">
        <f>+AA22-AA36</f>
        <v>-10387835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22760250</v>
      </c>
      <c r="Y39" s="8">
        <v>-22760250</v>
      </c>
      <c r="Z39" s="2">
        <v>-100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2953939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-22760250</v>
      </c>
      <c r="Y41" s="55">
        <v>22760250</v>
      </c>
      <c r="Z41" s="56">
        <v>-100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-3456895</v>
      </c>
      <c r="D42" s="59">
        <f>SUM(D38:D41)</f>
        <v>0</v>
      </c>
      <c r="E42" s="60">
        <f t="shared" si="3"/>
        <v>-10387835</v>
      </c>
      <c r="F42" s="61">
        <f t="shared" si="3"/>
        <v>-10387835</v>
      </c>
      <c r="G42" s="61">
        <f t="shared" si="3"/>
        <v>47097411</v>
      </c>
      <c r="H42" s="61">
        <f t="shared" si="3"/>
        <v>-7691412</v>
      </c>
      <c r="I42" s="61">
        <f t="shared" si="3"/>
        <v>-11287406</v>
      </c>
      <c r="J42" s="61">
        <f t="shared" si="3"/>
        <v>28118593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28118593</v>
      </c>
      <c r="X42" s="61">
        <f t="shared" si="3"/>
        <v>-2596956</v>
      </c>
      <c r="Y42" s="61">
        <f t="shared" si="3"/>
        <v>30715549</v>
      </c>
      <c r="Z42" s="62">
        <f>+IF(X42&lt;&gt;0,+(Y42/X42)*100,0)</f>
        <v>-1182.7519988786871</v>
      </c>
      <c r="AA42" s="59">
        <f>SUM(AA38:AA41)</f>
        <v>-10387835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-3456895</v>
      </c>
      <c r="D44" s="67">
        <f>+D42-D43</f>
        <v>0</v>
      </c>
      <c r="E44" s="68">
        <f t="shared" si="4"/>
        <v>-10387835</v>
      </c>
      <c r="F44" s="69">
        <f t="shared" si="4"/>
        <v>-10387835</v>
      </c>
      <c r="G44" s="69">
        <f t="shared" si="4"/>
        <v>47097411</v>
      </c>
      <c r="H44" s="69">
        <f t="shared" si="4"/>
        <v>-7691412</v>
      </c>
      <c r="I44" s="69">
        <f t="shared" si="4"/>
        <v>-11287406</v>
      </c>
      <c r="J44" s="69">
        <f t="shared" si="4"/>
        <v>28118593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28118593</v>
      </c>
      <c r="X44" s="69">
        <f t="shared" si="4"/>
        <v>-2596956</v>
      </c>
      <c r="Y44" s="69">
        <f t="shared" si="4"/>
        <v>30715549</v>
      </c>
      <c r="Z44" s="70">
        <f>+IF(X44&lt;&gt;0,+(Y44/X44)*100,0)</f>
        <v>-1182.7519988786871</v>
      </c>
      <c r="AA44" s="67">
        <f>+AA42-AA43</f>
        <v>-10387835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-3456895</v>
      </c>
      <c r="D46" s="59">
        <f>SUM(D44:D45)</f>
        <v>0</v>
      </c>
      <c r="E46" s="60">
        <f t="shared" si="5"/>
        <v>-10387835</v>
      </c>
      <c r="F46" s="61">
        <f t="shared" si="5"/>
        <v>-10387835</v>
      </c>
      <c r="G46" s="61">
        <f t="shared" si="5"/>
        <v>47097411</v>
      </c>
      <c r="H46" s="61">
        <f t="shared" si="5"/>
        <v>-7691412</v>
      </c>
      <c r="I46" s="61">
        <f t="shared" si="5"/>
        <v>-11287406</v>
      </c>
      <c r="J46" s="61">
        <f t="shared" si="5"/>
        <v>28118593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28118593</v>
      </c>
      <c r="X46" s="61">
        <f t="shared" si="5"/>
        <v>-2596956</v>
      </c>
      <c r="Y46" s="61">
        <f t="shared" si="5"/>
        <v>30715549</v>
      </c>
      <c r="Z46" s="62">
        <f>+IF(X46&lt;&gt;0,+(Y46/X46)*100,0)</f>
        <v>-1182.7519988786871</v>
      </c>
      <c r="AA46" s="59">
        <f>SUM(AA44:AA45)</f>
        <v>-10387835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-3456895</v>
      </c>
      <c r="D48" s="75">
        <f>SUM(D46:D47)</f>
        <v>0</v>
      </c>
      <c r="E48" s="76">
        <f t="shared" si="6"/>
        <v>-10387835</v>
      </c>
      <c r="F48" s="77">
        <f t="shared" si="6"/>
        <v>-10387835</v>
      </c>
      <c r="G48" s="77">
        <f t="shared" si="6"/>
        <v>47097411</v>
      </c>
      <c r="H48" s="78">
        <f t="shared" si="6"/>
        <v>-7691412</v>
      </c>
      <c r="I48" s="78">
        <f t="shared" si="6"/>
        <v>-11287406</v>
      </c>
      <c r="J48" s="78">
        <f t="shared" si="6"/>
        <v>28118593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28118593</v>
      </c>
      <c r="X48" s="78">
        <f t="shared" si="6"/>
        <v>-2596956</v>
      </c>
      <c r="Y48" s="78">
        <f t="shared" si="6"/>
        <v>30715549</v>
      </c>
      <c r="Z48" s="79">
        <f>+IF(X48&lt;&gt;0,+(Y48/X48)*100,0)</f>
        <v>-1182.7519988786871</v>
      </c>
      <c r="AA48" s="80">
        <f>SUM(AA46:AA47)</f>
        <v>-10387835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14055902</v>
      </c>
      <c r="D5" s="6">
        <v>0</v>
      </c>
      <c r="E5" s="7">
        <v>18408218</v>
      </c>
      <c r="F5" s="8">
        <v>18408218</v>
      </c>
      <c r="G5" s="8">
        <v>672830</v>
      </c>
      <c r="H5" s="8">
        <v>672521</v>
      </c>
      <c r="I5" s="8">
        <v>666474</v>
      </c>
      <c r="J5" s="8">
        <v>2011825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2011825</v>
      </c>
      <c r="X5" s="8">
        <v>4352055</v>
      </c>
      <c r="Y5" s="8">
        <v>-2340230</v>
      </c>
      <c r="Z5" s="2">
        <v>-53.77</v>
      </c>
      <c r="AA5" s="6">
        <v>18408218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14218116</v>
      </c>
      <c r="D7" s="6">
        <v>0</v>
      </c>
      <c r="E7" s="7">
        <v>25514994</v>
      </c>
      <c r="F7" s="8">
        <v>25514994</v>
      </c>
      <c r="G7" s="8">
        <v>1183275</v>
      </c>
      <c r="H7" s="8">
        <v>1307102</v>
      </c>
      <c r="I7" s="8">
        <v>1233070</v>
      </c>
      <c r="J7" s="8">
        <v>3723447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3723447</v>
      </c>
      <c r="X7" s="8">
        <v>6321249</v>
      </c>
      <c r="Y7" s="8">
        <v>-2597802</v>
      </c>
      <c r="Z7" s="2">
        <v>-41.1</v>
      </c>
      <c r="AA7" s="6">
        <v>25514994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5588571</v>
      </c>
      <c r="D10" s="6">
        <v>0</v>
      </c>
      <c r="E10" s="7">
        <v>5838373</v>
      </c>
      <c r="F10" s="30">
        <v>5838373</v>
      </c>
      <c r="G10" s="30">
        <v>487923</v>
      </c>
      <c r="H10" s="30">
        <v>488119</v>
      </c>
      <c r="I10" s="30">
        <v>496479</v>
      </c>
      <c r="J10" s="30">
        <v>1472521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1472521</v>
      </c>
      <c r="X10" s="30">
        <v>1459593</v>
      </c>
      <c r="Y10" s="30">
        <v>12928</v>
      </c>
      <c r="Z10" s="31">
        <v>0.89</v>
      </c>
      <c r="AA10" s="32">
        <v>5838373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1515919</v>
      </c>
      <c r="D12" s="6">
        <v>0</v>
      </c>
      <c r="E12" s="7">
        <v>1710222</v>
      </c>
      <c r="F12" s="8">
        <v>1710222</v>
      </c>
      <c r="G12" s="8">
        <v>7700</v>
      </c>
      <c r="H12" s="8">
        <v>7700</v>
      </c>
      <c r="I12" s="8">
        <v>13700</v>
      </c>
      <c r="J12" s="8">
        <v>29100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29100</v>
      </c>
      <c r="X12" s="8">
        <v>427557</v>
      </c>
      <c r="Y12" s="8">
        <v>-398457</v>
      </c>
      <c r="Z12" s="2">
        <v>-93.19</v>
      </c>
      <c r="AA12" s="6">
        <v>1710222</v>
      </c>
    </row>
    <row r="13" spans="1:27" ht="12.75">
      <c r="A13" s="27" t="s">
        <v>40</v>
      </c>
      <c r="B13" s="33"/>
      <c r="C13" s="6">
        <v>298280</v>
      </c>
      <c r="D13" s="6">
        <v>0</v>
      </c>
      <c r="E13" s="7">
        <v>402230</v>
      </c>
      <c r="F13" s="8">
        <v>402230</v>
      </c>
      <c r="G13" s="8">
        <v>63493</v>
      </c>
      <c r="H13" s="8">
        <v>12105</v>
      </c>
      <c r="I13" s="8">
        <v>0</v>
      </c>
      <c r="J13" s="8">
        <v>75598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75598</v>
      </c>
      <c r="X13" s="8">
        <v>100557</v>
      </c>
      <c r="Y13" s="8">
        <v>-24959</v>
      </c>
      <c r="Z13" s="2">
        <v>-24.82</v>
      </c>
      <c r="AA13" s="6">
        <v>402230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3588441</v>
      </c>
      <c r="D16" s="6">
        <v>0</v>
      </c>
      <c r="E16" s="7">
        <v>1961703</v>
      </c>
      <c r="F16" s="8">
        <v>1961703</v>
      </c>
      <c r="G16" s="8">
        <v>50850</v>
      </c>
      <c r="H16" s="8">
        <v>55221</v>
      </c>
      <c r="I16" s="8">
        <v>33984</v>
      </c>
      <c r="J16" s="8">
        <v>140055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140055</v>
      </c>
      <c r="X16" s="8">
        <v>476181</v>
      </c>
      <c r="Y16" s="8">
        <v>-336126</v>
      </c>
      <c r="Z16" s="2">
        <v>-70.59</v>
      </c>
      <c r="AA16" s="6">
        <v>1961703</v>
      </c>
    </row>
    <row r="17" spans="1:27" ht="12.75">
      <c r="A17" s="27" t="s">
        <v>44</v>
      </c>
      <c r="B17" s="33"/>
      <c r="C17" s="6">
        <v>858131</v>
      </c>
      <c r="D17" s="6">
        <v>0</v>
      </c>
      <c r="E17" s="7">
        <v>1066989</v>
      </c>
      <c r="F17" s="8">
        <v>1066989</v>
      </c>
      <c r="G17" s="8">
        <v>69281</v>
      </c>
      <c r="H17" s="8">
        <v>50427</v>
      </c>
      <c r="I17" s="8">
        <v>56408</v>
      </c>
      <c r="J17" s="8">
        <v>176116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176116</v>
      </c>
      <c r="X17" s="8">
        <v>258978</v>
      </c>
      <c r="Y17" s="8">
        <v>-82862</v>
      </c>
      <c r="Z17" s="2">
        <v>-32</v>
      </c>
      <c r="AA17" s="6">
        <v>1066989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58810273</v>
      </c>
      <c r="D19" s="6">
        <v>0</v>
      </c>
      <c r="E19" s="7">
        <v>62659050</v>
      </c>
      <c r="F19" s="8">
        <v>62659050</v>
      </c>
      <c r="G19" s="8">
        <v>24293374</v>
      </c>
      <c r="H19" s="8">
        <v>0</v>
      </c>
      <c r="I19" s="8">
        <v>0</v>
      </c>
      <c r="J19" s="8">
        <v>24293374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24293374</v>
      </c>
      <c r="X19" s="8">
        <v>22711350</v>
      </c>
      <c r="Y19" s="8">
        <v>1582024</v>
      </c>
      <c r="Z19" s="2">
        <v>6.97</v>
      </c>
      <c r="AA19" s="6">
        <v>62659050</v>
      </c>
    </row>
    <row r="20" spans="1:27" ht="12.75">
      <c r="A20" s="27" t="s">
        <v>47</v>
      </c>
      <c r="B20" s="33"/>
      <c r="C20" s="6">
        <v>1268380</v>
      </c>
      <c r="D20" s="6">
        <v>0</v>
      </c>
      <c r="E20" s="7">
        <v>11236195</v>
      </c>
      <c r="F20" s="30">
        <v>11236195</v>
      </c>
      <c r="G20" s="30">
        <v>171043</v>
      </c>
      <c r="H20" s="30">
        <v>50481</v>
      </c>
      <c r="I20" s="30">
        <v>9702</v>
      </c>
      <c r="J20" s="30">
        <v>231226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231226</v>
      </c>
      <c r="X20" s="30">
        <v>2946057</v>
      </c>
      <c r="Y20" s="30">
        <v>-2714831</v>
      </c>
      <c r="Z20" s="31">
        <v>-92.15</v>
      </c>
      <c r="AA20" s="32">
        <v>11236195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100202013</v>
      </c>
      <c r="D22" s="37">
        <f>SUM(D5:D21)</f>
        <v>0</v>
      </c>
      <c r="E22" s="38">
        <f t="shared" si="0"/>
        <v>128797974</v>
      </c>
      <c r="F22" s="39">
        <f t="shared" si="0"/>
        <v>128797974</v>
      </c>
      <c r="G22" s="39">
        <f t="shared" si="0"/>
        <v>26999769</v>
      </c>
      <c r="H22" s="39">
        <f t="shared" si="0"/>
        <v>2643676</v>
      </c>
      <c r="I22" s="39">
        <f t="shared" si="0"/>
        <v>2509817</v>
      </c>
      <c r="J22" s="39">
        <f t="shared" si="0"/>
        <v>32153262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32153262</v>
      </c>
      <c r="X22" s="39">
        <f t="shared" si="0"/>
        <v>39053577</v>
      </c>
      <c r="Y22" s="39">
        <f t="shared" si="0"/>
        <v>-6900315</v>
      </c>
      <c r="Z22" s="40">
        <f>+IF(X22&lt;&gt;0,+(Y22/X22)*100,0)</f>
        <v>-17.66884247248338</v>
      </c>
      <c r="AA22" s="37">
        <f>SUM(AA5:AA21)</f>
        <v>128797974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37011531</v>
      </c>
      <c r="D25" s="6">
        <v>0</v>
      </c>
      <c r="E25" s="7">
        <v>45886751</v>
      </c>
      <c r="F25" s="8">
        <v>45886751</v>
      </c>
      <c r="G25" s="8">
        <v>3592852</v>
      </c>
      <c r="H25" s="8">
        <v>3822825</v>
      </c>
      <c r="I25" s="8">
        <v>3670869</v>
      </c>
      <c r="J25" s="8">
        <v>11086546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11086546</v>
      </c>
      <c r="X25" s="8">
        <v>11420493</v>
      </c>
      <c r="Y25" s="8">
        <v>-333947</v>
      </c>
      <c r="Z25" s="2">
        <v>-2.92</v>
      </c>
      <c r="AA25" s="6">
        <v>45886751</v>
      </c>
    </row>
    <row r="26" spans="1:27" ht="12.75">
      <c r="A26" s="29" t="s">
        <v>52</v>
      </c>
      <c r="B26" s="28"/>
      <c r="C26" s="6">
        <v>5216844</v>
      </c>
      <c r="D26" s="6">
        <v>0</v>
      </c>
      <c r="E26" s="7">
        <v>4950803</v>
      </c>
      <c r="F26" s="8">
        <v>4950803</v>
      </c>
      <c r="G26" s="8">
        <v>433575</v>
      </c>
      <c r="H26" s="8">
        <v>446270</v>
      </c>
      <c r="I26" s="8">
        <v>433617</v>
      </c>
      <c r="J26" s="8">
        <v>1313462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1313462</v>
      </c>
      <c r="X26" s="8">
        <v>1237701</v>
      </c>
      <c r="Y26" s="8">
        <v>75761</v>
      </c>
      <c r="Z26" s="2">
        <v>6.12</v>
      </c>
      <c r="AA26" s="6">
        <v>4950803</v>
      </c>
    </row>
    <row r="27" spans="1:27" ht="12.75">
      <c r="A27" s="29" t="s">
        <v>53</v>
      </c>
      <c r="B27" s="28"/>
      <c r="C27" s="6">
        <v>10907110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2.75">
      <c r="A28" s="29" t="s">
        <v>54</v>
      </c>
      <c r="B28" s="28"/>
      <c r="C28" s="6">
        <v>10848780</v>
      </c>
      <c r="D28" s="6">
        <v>0</v>
      </c>
      <c r="E28" s="7">
        <v>3620827</v>
      </c>
      <c r="F28" s="8">
        <v>3620827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849999</v>
      </c>
      <c r="Y28" s="8">
        <v>-849999</v>
      </c>
      <c r="Z28" s="2">
        <v>-100</v>
      </c>
      <c r="AA28" s="6">
        <v>3620827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104778</v>
      </c>
      <c r="I29" s="8">
        <v>53603</v>
      </c>
      <c r="J29" s="8">
        <v>158381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158381</v>
      </c>
      <c r="X29" s="8">
        <v>20001</v>
      </c>
      <c r="Y29" s="8">
        <v>138380</v>
      </c>
      <c r="Z29" s="2">
        <v>691.87</v>
      </c>
      <c r="AA29" s="6">
        <v>0</v>
      </c>
    </row>
    <row r="30" spans="1:27" ht="12.75">
      <c r="A30" s="29" t="s">
        <v>56</v>
      </c>
      <c r="B30" s="28"/>
      <c r="C30" s="6">
        <v>14618432</v>
      </c>
      <c r="D30" s="6">
        <v>0</v>
      </c>
      <c r="E30" s="7">
        <v>18000000</v>
      </c>
      <c r="F30" s="8">
        <v>18000000</v>
      </c>
      <c r="G30" s="8">
        <v>0</v>
      </c>
      <c r="H30" s="8">
        <v>2357845</v>
      </c>
      <c r="I30" s="8">
        <v>2169478</v>
      </c>
      <c r="J30" s="8">
        <v>4527323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4527323</v>
      </c>
      <c r="X30" s="8">
        <v>4500000</v>
      </c>
      <c r="Y30" s="8">
        <v>27323</v>
      </c>
      <c r="Z30" s="2">
        <v>0.61</v>
      </c>
      <c r="AA30" s="6">
        <v>18000000</v>
      </c>
    </row>
    <row r="31" spans="1:27" ht="12.75">
      <c r="A31" s="29" t="s">
        <v>57</v>
      </c>
      <c r="B31" s="28"/>
      <c r="C31" s="6">
        <v>2011838</v>
      </c>
      <c r="D31" s="6">
        <v>0</v>
      </c>
      <c r="E31" s="7">
        <v>6630000</v>
      </c>
      <c r="F31" s="8">
        <v>6630000</v>
      </c>
      <c r="G31" s="8">
        <v>0</v>
      </c>
      <c r="H31" s="8">
        <v>68563</v>
      </c>
      <c r="I31" s="8">
        <v>0</v>
      </c>
      <c r="J31" s="8">
        <v>68563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68563</v>
      </c>
      <c r="X31" s="8">
        <v>1700001</v>
      </c>
      <c r="Y31" s="8">
        <v>-1631438</v>
      </c>
      <c r="Z31" s="2">
        <v>-95.97</v>
      </c>
      <c r="AA31" s="6">
        <v>6630000</v>
      </c>
    </row>
    <row r="32" spans="1:27" ht="12.75">
      <c r="A32" s="29" t="s">
        <v>58</v>
      </c>
      <c r="B32" s="28"/>
      <c r="C32" s="6">
        <v>3547277</v>
      </c>
      <c r="D32" s="6">
        <v>0</v>
      </c>
      <c r="E32" s="7">
        <v>4740000</v>
      </c>
      <c r="F32" s="8">
        <v>4740000</v>
      </c>
      <c r="G32" s="8">
        <v>0</v>
      </c>
      <c r="H32" s="8">
        <v>443817</v>
      </c>
      <c r="I32" s="8">
        <v>542717</v>
      </c>
      <c r="J32" s="8">
        <v>986534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986534</v>
      </c>
      <c r="X32" s="8">
        <v>1185000</v>
      </c>
      <c r="Y32" s="8">
        <v>-198466</v>
      </c>
      <c r="Z32" s="2">
        <v>-16.75</v>
      </c>
      <c r="AA32" s="6">
        <v>4740000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250000</v>
      </c>
      <c r="F33" s="8">
        <v>250000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250000</v>
      </c>
    </row>
    <row r="34" spans="1:27" ht="12.75">
      <c r="A34" s="29" t="s">
        <v>60</v>
      </c>
      <c r="B34" s="28"/>
      <c r="C34" s="6">
        <v>40510246</v>
      </c>
      <c r="D34" s="6">
        <v>0</v>
      </c>
      <c r="E34" s="7">
        <v>43120005</v>
      </c>
      <c r="F34" s="8">
        <v>43120005</v>
      </c>
      <c r="G34" s="8">
        <v>911806</v>
      </c>
      <c r="H34" s="8">
        <v>635561</v>
      </c>
      <c r="I34" s="8">
        <v>2143081</v>
      </c>
      <c r="J34" s="8">
        <v>3690448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3690448</v>
      </c>
      <c r="X34" s="8">
        <v>10424283</v>
      </c>
      <c r="Y34" s="8">
        <v>-6733835</v>
      </c>
      <c r="Z34" s="2">
        <v>-64.6</v>
      </c>
      <c r="AA34" s="6">
        <v>43120005</v>
      </c>
    </row>
    <row r="35" spans="1:27" ht="12.75">
      <c r="A35" s="27" t="s">
        <v>61</v>
      </c>
      <c r="B35" s="33"/>
      <c r="C35" s="6">
        <v>1073770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125745828</v>
      </c>
      <c r="D36" s="37">
        <f>SUM(D25:D35)</f>
        <v>0</v>
      </c>
      <c r="E36" s="38">
        <f t="shared" si="1"/>
        <v>127198386</v>
      </c>
      <c r="F36" s="39">
        <f t="shared" si="1"/>
        <v>127198386</v>
      </c>
      <c r="G36" s="39">
        <f t="shared" si="1"/>
        <v>4938233</v>
      </c>
      <c r="H36" s="39">
        <f t="shared" si="1"/>
        <v>7879659</v>
      </c>
      <c r="I36" s="39">
        <f t="shared" si="1"/>
        <v>9013365</v>
      </c>
      <c r="J36" s="39">
        <f t="shared" si="1"/>
        <v>21831257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21831257</v>
      </c>
      <c r="X36" s="39">
        <f t="shared" si="1"/>
        <v>31337478</v>
      </c>
      <c r="Y36" s="39">
        <f t="shared" si="1"/>
        <v>-9506221</v>
      </c>
      <c r="Z36" s="40">
        <f>+IF(X36&lt;&gt;0,+(Y36/X36)*100,0)</f>
        <v>-30.334990582203204</v>
      </c>
      <c r="AA36" s="37">
        <f>SUM(AA25:AA35)</f>
        <v>127198386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-25543815</v>
      </c>
      <c r="D38" s="50">
        <f>+D22-D36</f>
        <v>0</v>
      </c>
      <c r="E38" s="51">
        <f t="shared" si="2"/>
        <v>1599588</v>
      </c>
      <c r="F38" s="52">
        <f t="shared" si="2"/>
        <v>1599588</v>
      </c>
      <c r="G38" s="52">
        <f t="shared" si="2"/>
        <v>22061536</v>
      </c>
      <c r="H38" s="52">
        <f t="shared" si="2"/>
        <v>-5235983</v>
      </c>
      <c r="I38" s="52">
        <f t="shared" si="2"/>
        <v>-6503548</v>
      </c>
      <c r="J38" s="52">
        <f t="shared" si="2"/>
        <v>10322005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10322005</v>
      </c>
      <c r="X38" s="52">
        <f>IF(F22=F36,0,X22-X36)</f>
        <v>7716099</v>
      </c>
      <c r="Y38" s="52">
        <f t="shared" si="2"/>
        <v>2605906</v>
      </c>
      <c r="Z38" s="53">
        <f>+IF(X38&lt;&gt;0,+(Y38/X38)*100,0)</f>
        <v>33.77232459044395</v>
      </c>
      <c r="AA38" s="50">
        <f>+AA22-AA36</f>
        <v>1599588</v>
      </c>
    </row>
    <row r="39" spans="1:27" ht="12.75">
      <c r="A39" s="27" t="s">
        <v>64</v>
      </c>
      <c r="B39" s="33"/>
      <c r="C39" s="6">
        <v>35919098</v>
      </c>
      <c r="D39" s="6">
        <v>0</v>
      </c>
      <c r="E39" s="7">
        <v>34359950</v>
      </c>
      <c r="F39" s="8">
        <v>34359950</v>
      </c>
      <c r="G39" s="8">
        <v>14456450</v>
      </c>
      <c r="H39" s="8">
        <v>0</v>
      </c>
      <c r="I39" s="8">
        <v>0</v>
      </c>
      <c r="J39" s="8">
        <v>14456450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14456450</v>
      </c>
      <c r="X39" s="8">
        <v>11869992</v>
      </c>
      <c r="Y39" s="8">
        <v>2586458</v>
      </c>
      <c r="Z39" s="2">
        <v>21.79</v>
      </c>
      <c r="AA39" s="6">
        <v>34359950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10375283</v>
      </c>
      <c r="D42" s="59">
        <f>SUM(D38:D41)</f>
        <v>0</v>
      </c>
      <c r="E42" s="60">
        <f t="shared" si="3"/>
        <v>35959538</v>
      </c>
      <c r="F42" s="61">
        <f t="shared" si="3"/>
        <v>35959538</v>
      </c>
      <c r="G42" s="61">
        <f t="shared" si="3"/>
        <v>36517986</v>
      </c>
      <c r="H42" s="61">
        <f t="shared" si="3"/>
        <v>-5235983</v>
      </c>
      <c r="I42" s="61">
        <f t="shared" si="3"/>
        <v>-6503548</v>
      </c>
      <c r="J42" s="61">
        <f t="shared" si="3"/>
        <v>24778455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24778455</v>
      </c>
      <c r="X42" s="61">
        <f t="shared" si="3"/>
        <v>19586091</v>
      </c>
      <c r="Y42" s="61">
        <f t="shared" si="3"/>
        <v>5192364</v>
      </c>
      <c r="Z42" s="62">
        <f>+IF(X42&lt;&gt;0,+(Y42/X42)*100,0)</f>
        <v>26.510466024078006</v>
      </c>
      <c r="AA42" s="59">
        <f>SUM(AA38:AA41)</f>
        <v>35959538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10375283</v>
      </c>
      <c r="D44" s="67">
        <f>+D42-D43</f>
        <v>0</v>
      </c>
      <c r="E44" s="68">
        <f t="shared" si="4"/>
        <v>35959538</v>
      </c>
      <c r="F44" s="69">
        <f t="shared" si="4"/>
        <v>35959538</v>
      </c>
      <c r="G44" s="69">
        <f t="shared" si="4"/>
        <v>36517986</v>
      </c>
      <c r="H44" s="69">
        <f t="shared" si="4"/>
        <v>-5235983</v>
      </c>
      <c r="I44" s="69">
        <f t="shared" si="4"/>
        <v>-6503548</v>
      </c>
      <c r="J44" s="69">
        <f t="shared" si="4"/>
        <v>24778455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24778455</v>
      </c>
      <c r="X44" s="69">
        <f t="shared" si="4"/>
        <v>19586091</v>
      </c>
      <c r="Y44" s="69">
        <f t="shared" si="4"/>
        <v>5192364</v>
      </c>
      <c r="Z44" s="70">
        <f>+IF(X44&lt;&gt;0,+(Y44/X44)*100,0)</f>
        <v>26.510466024078006</v>
      </c>
      <c r="AA44" s="67">
        <f>+AA42-AA43</f>
        <v>35959538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10375283</v>
      </c>
      <c r="D46" s="59">
        <f>SUM(D44:D45)</f>
        <v>0</v>
      </c>
      <c r="E46" s="60">
        <f t="shared" si="5"/>
        <v>35959538</v>
      </c>
      <c r="F46" s="61">
        <f t="shared" si="5"/>
        <v>35959538</v>
      </c>
      <c r="G46" s="61">
        <f t="shared" si="5"/>
        <v>36517986</v>
      </c>
      <c r="H46" s="61">
        <f t="shared" si="5"/>
        <v>-5235983</v>
      </c>
      <c r="I46" s="61">
        <f t="shared" si="5"/>
        <v>-6503548</v>
      </c>
      <c r="J46" s="61">
        <f t="shared" si="5"/>
        <v>24778455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24778455</v>
      </c>
      <c r="X46" s="61">
        <f t="shared" si="5"/>
        <v>19586091</v>
      </c>
      <c r="Y46" s="61">
        <f t="shared" si="5"/>
        <v>5192364</v>
      </c>
      <c r="Z46" s="62">
        <f>+IF(X46&lt;&gt;0,+(Y46/X46)*100,0)</f>
        <v>26.510466024078006</v>
      </c>
      <c r="AA46" s="59">
        <f>SUM(AA44:AA45)</f>
        <v>35959538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10375283</v>
      </c>
      <c r="D48" s="75">
        <f>SUM(D46:D47)</f>
        <v>0</v>
      </c>
      <c r="E48" s="76">
        <f t="shared" si="6"/>
        <v>35959538</v>
      </c>
      <c r="F48" s="77">
        <f t="shared" si="6"/>
        <v>35959538</v>
      </c>
      <c r="G48" s="77">
        <f t="shared" si="6"/>
        <v>36517986</v>
      </c>
      <c r="H48" s="78">
        <f t="shared" si="6"/>
        <v>-5235983</v>
      </c>
      <c r="I48" s="78">
        <f t="shared" si="6"/>
        <v>-6503548</v>
      </c>
      <c r="J48" s="78">
        <f t="shared" si="6"/>
        <v>24778455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24778455</v>
      </c>
      <c r="X48" s="78">
        <f t="shared" si="6"/>
        <v>19586091</v>
      </c>
      <c r="Y48" s="78">
        <f t="shared" si="6"/>
        <v>5192364</v>
      </c>
      <c r="Z48" s="79">
        <f>+IF(X48&lt;&gt;0,+(Y48/X48)*100,0)</f>
        <v>26.510466024078006</v>
      </c>
      <c r="AA48" s="80">
        <f>SUM(AA46:AA47)</f>
        <v>35959538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26831229</v>
      </c>
      <c r="D5" s="6">
        <v>0</v>
      </c>
      <c r="E5" s="7">
        <v>26161735</v>
      </c>
      <c r="F5" s="8">
        <v>26161735</v>
      </c>
      <c r="G5" s="8">
        <v>0</v>
      </c>
      <c r="H5" s="8">
        <v>0</v>
      </c>
      <c r="I5" s="8">
        <v>3134792</v>
      </c>
      <c r="J5" s="8">
        <v>3134792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3134792</v>
      </c>
      <c r="X5" s="8">
        <v>6540435</v>
      </c>
      <c r="Y5" s="8">
        <v>-3405643</v>
      </c>
      <c r="Z5" s="2">
        <v>-52.07</v>
      </c>
      <c r="AA5" s="6">
        <v>26161735</v>
      </c>
    </row>
    <row r="6" spans="1:27" ht="12.75">
      <c r="A6" s="27" t="s">
        <v>33</v>
      </c>
      <c r="B6" s="28"/>
      <c r="C6" s="6">
        <v>105</v>
      </c>
      <c r="D6" s="6">
        <v>0</v>
      </c>
      <c r="E6" s="7">
        <v>0</v>
      </c>
      <c r="F6" s="8">
        <v>0</v>
      </c>
      <c r="G6" s="8">
        <v>10</v>
      </c>
      <c r="H6" s="8">
        <v>0</v>
      </c>
      <c r="I6" s="8">
        <v>0</v>
      </c>
      <c r="J6" s="8">
        <v>10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10</v>
      </c>
      <c r="X6" s="8"/>
      <c r="Y6" s="8">
        <v>10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32839669</v>
      </c>
      <c r="D7" s="6">
        <v>0</v>
      </c>
      <c r="E7" s="7">
        <v>36401780</v>
      </c>
      <c r="F7" s="8">
        <v>36401780</v>
      </c>
      <c r="G7" s="8">
        <v>2540324</v>
      </c>
      <c r="H7" s="8">
        <v>2289540</v>
      </c>
      <c r="I7" s="8">
        <v>2992348</v>
      </c>
      <c r="J7" s="8">
        <v>7822212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7822212</v>
      </c>
      <c r="X7" s="8">
        <v>9100446</v>
      </c>
      <c r="Y7" s="8">
        <v>-1278234</v>
      </c>
      <c r="Z7" s="2">
        <v>-14.05</v>
      </c>
      <c r="AA7" s="6">
        <v>36401780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8583926</v>
      </c>
      <c r="D10" s="6">
        <v>0</v>
      </c>
      <c r="E10" s="7">
        <v>9010481</v>
      </c>
      <c r="F10" s="30">
        <v>9010481</v>
      </c>
      <c r="G10" s="30">
        <v>764037</v>
      </c>
      <c r="H10" s="30">
        <v>780237</v>
      </c>
      <c r="I10" s="30">
        <v>791192</v>
      </c>
      <c r="J10" s="30">
        <v>2335466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2335466</v>
      </c>
      <c r="X10" s="30">
        <v>2252622</v>
      </c>
      <c r="Y10" s="30">
        <v>82844</v>
      </c>
      <c r="Z10" s="31">
        <v>3.68</v>
      </c>
      <c r="AA10" s="32">
        <v>9010481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709472</v>
      </c>
      <c r="D12" s="6">
        <v>0</v>
      </c>
      <c r="E12" s="7">
        <v>674320</v>
      </c>
      <c r="F12" s="8">
        <v>674320</v>
      </c>
      <c r="G12" s="8">
        <v>59148</v>
      </c>
      <c r="H12" s="8">
        <v>61218</v>
      </c>
      <c r="I12" s="8">
        <v>60338</v>
      </c>
      <c r="J12" s="8">
        <v>180704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180704</v>
      </c>
      <c r="X12" s="8">
        <v>167631</v>
      </c>
      <c r="Y12" s="8">
        <v>13073</v>
      </c>
      <c r="Z12" s="2">
        <v>7.8</v>
      </c>
      <c r="AA12" s="6">
        <v>674320</v>
      </c>
    </row>
    <row r="13" spans="1:27" ht="12.75">
      <c r="A13" s="27" t="s">
        <v>40</v>
      </c>
      <c r="B13" s="33"/>
      <c r="C13" s="6">
        <v>1615135</v>
      </c>
      <c r="D13" s="6">
        <v>0</v>
      </c>
      <c r="E13" s="7">
        <v>1968356</v>
      </c>
      <c r="F13" s="8">
        <v>1968356</v>
      </c>
      <c r="G13" s="8">
        <v>175987</v>
      </c>
      <c r="H13" s="8">
        <v>169857</v>
      </c>
      <c r="I13" s="8">
        <v>115273</v>
      </c>
      <c r="J13" s="8">
        <v>461117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461117</v>
      </c>
      <c r="X13" s="8">
        <v>489318</v>
      </c>
      <c r="Y13" s="8">
        <v>-28201</v>
      </c>
      <c r="Z13" s="2">
        <v>-5.76</v>
      </c>
      <c r="AA13" s="6">
        <v>1968356</v>
      </c>
    </row>
    <row r="14" spans="1:27" ht="12.75">
      <c r="A14" s="27" t="s">
        <v>41</v>
      </c>
      <c r="B14" s="33"/>
      <c r="C14" s="6">
        <v>5758569</v>
      </c>
      <c r="D14" s="6">
        <v>0</v>
      </c>
      <c r="E14" s="7">
        <v>5458014</v>
      </c>
      <c r="F14" s="8">
        <v>5458014</v>
      </c>
      <c r="G14" s="8">
        <v>566094</v>
      </c>
      <c r="H14" s="8">
        <v>577214</v>
      </c>
      <c r="I14" s="8">
        <v>579206</v>
      </c>
      <c r="J14" s="8">
        <v>1722514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1722514</v>
      </c>
      <c r="X14" s="8">
        <v>1356822</v>
      </c>
      <c r="Y14" s="8">
        <v>365692</v>
      </c>
      <c r="Z14" s="2">
        <v>26.95</v>
      </c>
      <c r="AA14" s="6">
        <v>5458014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258633</v>
      </c>
      <c r="D16" s="6">
        <v>0</v>
      </c>
      <c r="E16" s="7">
        <v>441292</v>
      </c>
      <c r="F16" s="8">
        <v>441292</v>
      </c>
      <c r="G16" s="8">
        <v>12700</v>
      </c>
      <c r="H16" s="8">
        <v>5670</v>
      </c>
      <c r="I16" s="8">
        <v>22900</v>
      </c>
      <c r="J16" s="8">
        <v>41270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41270</v>
      </c>
      <c r="X16" s="8">
        <v>109701</v>
      </c>
      <c r="Y16" s="8">
        <v>-68431</v>
      </c>
      <c r="Z16" s="2">
        <v>-62.38</v>
      </c>
      <c r="AA16" s="6">
        <v>441292</v>
      </c>
    </row>
    <row r="17" spans="1:27" ht="12.75">
      <c r="A17" s="27" t="s">
        <v>44</v>
      </c>
      <c r="B17" s="33"/>
      <c r="C17" s="6">
        <v>1488673</v>
      </c>
      <c r="D17" s="6">
        <v>0</v>
      </c>
      <c r="E17" s="7">
        <v>1610531</v>
      </c>
      <c r="F17" s="8">
        <v>1610531</v>
      </c>
      <c r="G17" s="8">
        <v>106435</v>
      </c>
      <c r="H17" s="8">
        <v>117300</v>
      </c>
      <c r="I17" s="8">
        <v>129857</v>
      </c>
      <c r="J17" s="8">
        <v>353592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353592</v>
      </c>
      <c r="X17" s="8">
        <v>400368</v>
      </c>
      <c r="Y17" s="8">
        <v>-46776</v>
      </c>
      <c r="Z17" s="2">
        <v>-11.68</v>
      </c>
      <c r="AA17" s="6">
        <v>1610531</v>
      </c>
    </row>
    <row r="18" spans="1:27" ht="12.75">
      <c r="A18" s="29" t="s">
        <v>45</v>
      </c>
      <c r="B18" s="28"/>
      <c r="C18" s="6">
        <v>853719</v>
      </c>
      <c r="D18" s="6">
        <v>0</v>
      </c>
      <c r="E18" s="7">
        <v>806223</v>
      </c>
      <c r="F18" s="8">
        <v>806223</v>
      </c>
      <c r="G18" s="8">
        <v>66292</v>
      </c>
      <c r="H18" s="8">
        <v>74200</v>
      </c>
      <c r="I18" s="8">
        <v>59672</v>
      </c>
      <c r="J18" s="8">
        <v>200164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200164</v>
      </c>
      <c r="X18" s="8">
        <v>200421</v>
      </c>
      <c r="Y18" s="8">
        <v>-257</v>
      </c>
      <c r="Z18" s="2">
        <v>-0.13</v>
      </c>
      <c r="AA18" s="6">
        <v>806223</v>
      </c>
    </row>
    <row r="19" spans="1:27" ht="12.75">
      <c r="A19" s="27" t="s">
        <v>46</v>
      </c>
      <c r="B19" s="33"/>
      <c r="C19" s="6">
        <v>109064697</v>
      </c>
      <c r="D19" s="6">
        <v>0</v>
      </c>
      <c r="E19" s="7">
        <v>105326000</v>
      </c>
      <c r="F19" s="8">
        <v>105326000</v>
      </c>
      <c r="G19" s="8">
        <v>41281666</v>
      </c>
      <c r="H19" s="8">
        <v>879260</v>
      </c>
      <c r="I19" s="8">
        <v>1033551</v>
      </c>
      <c r="J19" s="8">
        <v>43194477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43194477</v>
      </c>
      <c r="X19" s="8">
        <v>43885000</v>
      </c>
      <c r="Y19" s="8">
        <v>-690523</v>
      </c>
      <c r="Z19" s="2">
        <v>-1.57</v>
      </c>
      <c r="AA19" s="6">
        <v>105326000</v>
      </c>
    </row>
    <row r="20" spans="1:27" ht="12.75">
      <c r="A20" s="27" t="s">
        <v>47</v>
      </c>
      <c r="B20" s="33"/>
      <c r="C20" s="6">
        <v>1732055</v>
      </c>
      <c r="D20" s="6">
        <v>0</v>
      </c>
      <c r="E20" s="7">
        <v>1040637</v>
      </c>
      <c r="F20" s="30">
        <v>1040637</v>
      </c>
      <c r="G20" s="30">
        <v>33684</v>
      </c>
      <c r="H20" s="30">
        <v>113882</v>
      </c>
      <c r="I20" s="30">
        <v>47667</v>
      </c>
      <c r="J20" s="30">
        <v>195233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195233</v>
      </c>
      <c r="X20" s="30">
        <v>258696</v>
      </c>
      <c r="Y20" s="30">
        <v>-63463</v>
      </c>
      <c r="Z20" s="31">
        <v>-24.53</v>
      </c>
      <c r="AA20" s="32">
        <v>1040637</v>
      </c>
    </row>
    <row r="21" spans="1:27" ht="12.75">
      <c r="A21" s="27" t="s">
        <v>48</v>
      </c>
      <c r="B21" s="33"/>
      <c r="C21" s="6">
        <v>7155000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196890882</v>
      </c>
      <c r="D22" s="37">
        <f>SUM(D5:D21)</f>
        <v>0</v>
      </c>
      <c r="E22" s="38">
        <f t="shared" si="0"/>
        <v>188899369</v>
      </c>
      <c r="F22" s="39">
        <f t="shared" si="0"/>
        <v>188899369</v>
      </c>
      <c r="G22" s="39">
        <f t="shared" si="0"/>
        <v>45606377</v>
      </c>
      <c r="H22" s="39">
        <f t="shared" si="0"/>
        <v>5068378</v>
      </c>
      <c r="I22" s="39">
        <f t="shared" si="0"/>
        <v>8966796</v>
      </c>
      <c r="J22" s="39">
        <f t="shared" si="0"/>
        <v>59641551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59641551</v>
      </c>
      <c r="X22" s="39">
        <f t="shared" si="0"/>
        <v>64761460</v>
      </c>
      <c r="Y22" s="39">
        <f t="shared" si="0"/>
        <v>-5119909</v>
      </c>
      <c r="Z22" s="40">
        <f>+IF(X22&lt;&gt;0,+(Y22/X22)*100,0)</f>
        <v>-7.905796132452851</v>
      </c>
      <c r="AA22" s="37">
        <f>SUM(AA5:AA21)</f>
        <v>188899369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64955900</v>
      </c>
      <c r="D25" s="6">
        <v>0</v>
      </c>
      <c r="E25" s="7">
        <v>66760143</v>
      </c>
      <c r="F25" s="8">
        <v>66760143</v>
      </c>
      <c r="G25" s="8">
        <v>5739271</v>
      </c>
      <c r="H25" s="8">
        <v>5858897</v>
      </c>
      <c r="I25" s="8">
        <v>5915444</v>
      </c>
      <c r="J25" s="8">
        <v>17513612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17513612</v>
      </c>
      <c r="X25" s="8">
        <v>16690035</v>
      </c>
      <c r="Y25" s="8">
        <v>823577</v>
      </c>
      <c r="Z25" s="2">
        <v>4.93</v>
      </c>
      <c r="AA25" s="6">
        <v>66760143</v>
      </c>
    </row>
    <row r="26" spans="1:27" ht="12.75">
      <c r="A26" s="29" t="s">
        <v>52</v>
      </c>
      <c r="B26" s="28"/>
      <c r="C26" s="6">
        <v>7757782</v>
      </c>
      <c r="D26" s="6">
        <v>0</v>
      </c>
      <c r="E26" s="7">
        <v>8276502</v>
      </c>
      <c r="F26" s="8">
        <v>8276502</v>
      </c>
      <c r="G26" s="8">
        <v>635581</v>
      </c>
      <c r="H26" s="8">
        <v>244085</v>
      </c>
      <c r="I26" s="8">
        <v>1157017</v>
      </c>
      <c r="J26" s="8">
        <v>2036683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2036683</v>
      </c>
      <c r="X26" s="8">
        <v>2069127</v>
      </c>
      <c r="Y26" s="8">
        <v>-32444</v>
      </c>
      <c r="Z26" s="2">
        <v>-1.57</v>
      </c>
      <c r="AA26" s="6">
        <v>8276502</v>
      </c>
    </row>
    <row r="27" spans="1:27" ht="12.75">
      <c r="A27" s="29" t="s">
        <v>53</v>
      </c>
      <c r="B27" s="28"/>
      <c r="C27" s="6">
        <v>9396787</v>
      </c>
      <c r="D27" s="6">
        <v>0</v>
      </c>
      <c r="E27" s="7">
        <v>10084396</v>
      </c>
      <c r="F27" s="8">
        <v>10084396</v>
      </c>
      <c r="G27" s="8">
        <v>0</v>
      </c>
      <c r="H27" s="8">
        <v>0</v>
      </c>
      <c r="I27" s="8">
        <v>2521099</v>
      </c>
      <c r="J27" s="8">
        <v>2521099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2521099</v>
      </c>
      <c r="X27" s="8">
        <v>2506908</v>
      </c>
      <c r="Y27" s="8">
        <v>14191</v>
      </c>
      <c r="Z27" s="2">
        <v>0.57</v>
      </c>
      <c r="AA27" s="6">
        <v>10084396</v>
      </c>
    </row>
    <row r="28" spans="1:27" ht="12.75">
      <c r="A28" s="29" t="s">
        <v>54</v>
      </c>
      <c r="B28" s="28"/>
      <c r="C28" s="6">
        <v>7675516</v>
      </c>
      <c r="D28" s="6">
        <v>0</v>
      </c>
      <c r="E28" s="7">
        <v>8802762</v>
      </c>
      <c r="F28" s="8">
        <v>8802762</v>
      </c>
      <c r="G28" s="8">
        <v>0</v>
      </c>
      <c r="H28" s="8">
        <v>0</v>
      </c>
      <c r="I28" s="8">
        <v>2200691</v>
      </c>
      <c r="J28" s="8">
        <v>2200691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2200691</v>
      </c>
      <c r="X28" s="8">
        <v>2200692</v>
      </c>
      <c r="Y28" s="8">
        <v>-1</v>
      </c>
      <c r="Z28" s="2">
        <v>0</v>
      </c>
      <c r="AA28" s="6">
        <v>8802762</v>
      </c>
    </row>
    <row r="29" spans="1:27" ht="12.75">
      <c r="A29" s="29" t="s">
        <v>55</v>
      </c>
      <c r="B29" s="28"/>
      <c r="C29" s="6">
        <v>-914904</v>
      </c>
      <c r="D29" s="6">
        <v>0</v>
      </c>
      <c r="E29" s="7">
        <v>1105577</v>
      </c>
      <c r="F29" s="8">
        <v>1105577</v>
      </c>
      <c r="G29" s="8">
        <v>0</v>
      </c>
      <c r="H29" s="8">
        <v>16782</v>
      </c>
      <c r="I29" s="8">
        <v>6102</v>
      </c>
      <c r="J29" s="8">
        <v>22884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22884</v>
      </c>
      <c r="X29" s="8">
        <v>276393</v>
      </c>
      <c r="Y29" s="8">
        <v>-253509</v>
      </c>
      <c r="Z29" s="2">
        <v>-91.72</v>
      </c>
      <c r="AA29" s="6">
        <v>1105577</v>
      </c>
    </row>
    <row r="30" spans="1:27" ht="12.75">
      <c r="A30" s="29" t="s">
        <v>56</v>
      </c>
      <c r="B30" s="28"/>
      <c r="C30" s="6">
        <v>25370106</v>
      </c>
      <c r="D30" s="6">
        <v>0</v>
      </c>
      <c r="E30" s="7">
        <v>27021125</v>
      </c>
      <c r="F30" s="8">
        <v>27021125</v>
      </c>
      <c r="G30" s="8">
        <v>2474533</v>
      </c>
      <c r="H30" s="8">
        <v>2717798</v>
      </c>
      <c r="I30" s="8">
        <v>2451772</v>
      </c>
      <c r="J30" s="8">
        <v>7644103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7644103</v>
      </c>
      <c r="X30" s="8">
        <v>6755280</v>
      </c>
      <c r="Y30" s="8">
        <v>888823</v>
      </c>
      <c r="Z30" s="2">
        <v>13.16</v>
      </c>
      <c r="AA30" s="6">
        <v>27021125</v>
      </c>
    </row>
    <row r="31" spans="1:27" ht="12.75">
      <c r="A31" s="29" t="s">
        <v>57</v>
      </c>
      <c r="B31" s="28"/>
      <c r="C31" s="6">
        <v>7197935</v>
      </c>
      <c r="D31" s="6">
        <v>0</v>
      </c>
      <c r="E31" s="7">
        <v>11797958</v>
      </c>
      <c r="F31" s="8">
        <v>11797958</v>
      </c>
      <c r="G31" s="8">
        <v>136365</v>
      </c>
      <c r="H31" s="8">
        <v>524846</v>
      </c>
      <c r="I31" s="8">
        <v>126058</v>
      </c>
      <c r="J31" s="8">
        <v>787269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787269</v>
      </c>
      <c r="X31" s="8">
        <v>2935002</v>
      </c>
      <c r="Y31" s="8">
        <v>-2147733</v>
      </c>
      <c r="Z31" s="2">
        <v>-73.18</v>
      </c>
      <c r="AA31" s="6">
        <v>11797958</v>
      </c>
    </row>
    <row r="32" spans="1:27" ht="12.75">
      <c r="A32" s="29" t="s">
        <v>58</v>
      </c>
      <c r="B32" s="28"/>
      <c r="C32" s="6">
        <v>21464771</v>
      </c>
      <c r="D32" s="6">
        <v>0</v>
      </c>
      <c r="E32" s="7">
        <v>17109059</v>
      </c>
      <c r="F32" s="8">
        <v>17109059</v>
      </c>
      <c r="G32" s="8">
        <v>1556572</v>
      </c>
      <c r="H32" s="8">
        <v>1745987</v>
      </c>
      <c r="I32" s="8">
        <v>1724974</v>
      </c>
      <c r="J32" s="8">
        <v>5027533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5027533</v>
      </c>
      <c r="X32" s="8">
        <v>4277265</v>
      </c>
      <c r="Y32" s="8">
        <v>750268</v>
      </c>
      <c r="Z32" s="2">
        <v>17.54</v>
      </c>
      <c r="AA32" s="6">
        <v>17109059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4947964</v>
      </c>
      <c r="F33" s="8">
        <v>4947964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1236990</v>
      </c>
      <c r="Y33" s="8">
        <v>-1236990</v>
      </c>
      <c r="Z33" s="2">
        <v>-100</v>
      </c>
      <c r="AA33" s="6">
        <v>4947964</v>
      </c>
    </row>
    <row r="34" spans="1:27" ht="12.75">
      <c r="A34" s="29" t="s">
        <v>60</v>
      </c>
      <c r="B34" s="28"/>
      <c r="C34" s="6">
        <v>40778126</v>
      </c>
      <c r="D34" s="6">
        <v>0</v>
      </c>
      <c r="E34" s="7">
        <v>40843667</v>
      </c>
      <c r="F34" s="8">
        <v>40843667</v>
      </c>
      <c r="G34" s="8">
        <v>3168296</v>
      </c>
      <c r="H34" s="8">
        <v>3515289</v>
      </c>
      <c r="I34" s="8">
        <v>2884617</v>
      </c>
      <c r="J34" s="8">
        <v>9568202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9568202</v>
      </c>
      <c r="X34" s="8">
        <v>10177797</v>
      </c>
      <c r="Y34" s="8">
        <v>-609595</v>
      </c>
      <c r="Z34" s="2">
        <v>-5.99</v>
      </c>
      <c r="AA34" s="6">
        <v>40843667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183682019</v>
      </c>
      <c r="D36" s="37">
        <f>SUM(D25:D35)</f>
        <v>0</v>
      </c>
      <c r="E36" s="38">
        <f t="shared" si="1"/>
        <v>196749153</v>
      </c>
      <c r="F36" s="39">
        <f t="shared" si="1"/>
        <v>196749153</v>
      </c>
      <c r="G36" s="39">
        <f t="shared" si="1"/>
        <v>13710618</v>
      </c>
      <c r="H36" s="39">
        <f t="shared" si="1"/>
        <v>14623684</v>
      </c>
      <c r="I36" s="39">
        <f t="shared" si="1"/>
        <v>18987774</v>
      </c>
      <c r="J36" s="39">
        <f t="shared" si="1"/>
        <v>47322076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47322076</v>
      </c>
      <c r="X36" s="39">
        <f t="shared" si="1"/>
        <v>49125489</v>
      </c>
      <c r="Y36" s="39">
        <f t="shared" si="1"/>
        <v>-1803413</v>
      </c>
      <c r="Z36" s="40">
        <f>+IF(X36&lt;&gt;0,+(Y36/X36)*100,0)</f>
        <v>-3.6710331779089262</v>
      </c>
      <c r="AA36" s="37">
        <f>SUM(AA25:AA35)</f>
        <v>196749153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13208863</v>
      </c>
      <c r="D38" s="50">
        <f>+D22-D36</f>
        <v>0</v>
      </c>
      <c r="E38" s="51">
        <f t="shared" si="2"/>
        <v>-7849784</v>
      </c>
      <c r="F38" s="52">
        <f t="shared" si="2"/>
        <v>-7849784</v>
      </c>
      <c r="G38" s="52">
        <f t="shared" si="2"/>
        <v>31895759</v>
      </c>
      <c r="H38" s="52">
        <f t="shared" si="2"/>
        <v>-9555306</v>
      </c>
      <c r="I38" s="52">
        <f t="shared" si="2"/>
        <v>-10020978</v>
      </c>
      <c r="J38" s="52">
        <f t="shared" si="2"/>
        <v>12319475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12319475</v>
      </c>
      <c r="X38" s="52">
        <f>IF(F22=F36,0,X22-X36)</f>
        <v>15635971</v>
      </c>
      <c r="Y38" s="52">
        <f t="shared" si="2"/>
        <v>-3316496</v>
      </c>
      <c r="Z38" s="53">
        <f>+IF(X38&lt;&gt;0,+(Y38/X38)*100,0)</f>
        <v>-21.210681447285875</v>
      </c>
      <c r="AA38" s="50">
        <f>+AA22-AA36</f>
        <v>-7849784</v>
      </c>
    </row>
    <row r="39" spans="1:27" ht="12.75">
      <c r="A39" s="27" t="s">
        <v>64</v>
      </c>
      <c r="B39" s="33"/>
      <c r="C39" s="6">
        <v>48241496</v>
      </c>
      <c r="D39" s="6">
        <v>0</v>
      </c>
      <c r="E39" s="7">
        <v>65640000</v>
      </c>
      <c r="F39" s="8">
        <v>65640000</v>
      </c>
      <c r="G39" s="8">
        <v>136551</v>
      </c>
      <c r="H39" s="8">
        <v>4903355</v>
      </c>
      <c r="I39" s="8">
        <v>6103755</v>
      </c>
      <c r="J39" s="8">
        <v>11143661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11143661</v>
      </c>
      <c r="X39" s="8">
        <v>36407000</v>
      </c>
      <c r="Y39" s="8">
        <v>-25263339</v>
      </c>
      <c r="Z39" s="2">
        <v>-69.39</v>
      </c>
      <c r="AA39" s="6">
        <v>65640000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61450359</v>
      </c>
      <c r="D42" s="59">
        <f>SUM(D38:D41)</f>
        <v>0</v>
      </c>
      <c r="E42" s="60">
        <f t="shared" si="3"/>
        <v>57790216</v>
      </c>
      <c r="F42" s="61">
        <f t="shared" si="3"/>
        <v>57790216</v>
      </c>
      <c r="G42" s="61">
        <f t="shared" si="3"/>
        <v>32032310</v>
      </c>
      <c r="H42" s="61">
        <f t="shared" si="3"/>
        <v>-4651951</v>
      </c>
      <c r="I42" s="61">
        <f t="shared" si="3"/>
        <v>-3917223</v>
      </c>
      <c r="J42" s="61">
        <f t="shared" si="3"/>
        <v>23463136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23463136</v>
      </c>
      <c r="X42" s="61">
        <f t="shared" si="3"/>
        <v>52042971</v>
      </c>
      <c r="Y42" s="61">
        <f t="shared" si="3"/>
        <v>-28579835</v>
      </c>
      <c r="Z42" s="62">
        <f>+IF(X42&lt;&gt;0,+(Y42/X42)*100,0)</f>
        <v>-54.91584060410387</v>
      </c>
      <c r="AA42" s="59">
        <f>SUM(AA38:AA41)</f>
        <v>57790216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61450359</v>
      </c>
      <c r="D44" s="67">
        <f>+D42-D43</f>
        <v>0</v>
      </c>
      <c r="E44" s="68">
        <f t="shared" si="4"/>
        <v>57790216</v>
      </c>
      <c r="F44" s="69">
        <f t="shared" si="4"/>
        <v>57790216</v>
      </c>
      <c r="G44" s="69">
        <f t="shared" si="4"/>
        <v>32032310</v>
      </c>
      <c r="H44" s="69">
        <f t="shared" si="4"/>
        <v>-4651951</v>
      </c>
      <c r="I44" s="69">
        <f t="shared" si="4"/>
        <v>-3917223</v>
      </c>
      <c r="J44" s="69">
        <f t="shared" si="4"/>
        <v>23463136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23463136</v>
      </c>
      <c r="X44" s="69">
        <f t="shared" si="4"/>
        <v>52042971</v>
      </c>
      <c r="Y44" s="69">
        <f t="shared" si="4"/>
        <v>-28579835</v>
      </c>
      <c r="Z44" s="70">
        <f>+IF(X44&lt;&gt;0,+(Y44/X44)*100,0)</f>
        <v>-54.91584060410387</v>
      </c>
      <c r="AA44" s="67">
        <f>+AA42-AA43</f>
        <v>57790216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61450359</v>
      </c>
      <c r="D46" s="59">
        <f>SUM(D44:D45)</f>
        <v>0</v>
      </c>
      <c r="E46" s="60">
        <f t="shared" si="5"/>
        <v>57790216</v>
      </c>
      <c r="F46" s="61">
        <f t="shared" si="5"/>
        <v>57790216</v>
      </c>
      <c r="G46" s="61">
        <f t="shared" si="5"/>
        <v>32032310</v>
      </c>
      <c r="H46" s="61">
        <f t="shared" si="5"/>
        <v>-4651951</v>
      </c>
      <c r="I46" s="61">
        <f t="shared" si="5"/>
        <v>-3917223</v>
      </c>
      <c r="J46" s="61">
        <f t="shared" si="5"/>
        <v>23463136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23463136</v>
      </c>
      <c r="X46" s="61">
        <f t="shared" si="5"/>
        <v>52042971</v>
      </c>
      <c r="Y46" s="61">
        <f t="shared" si="5"/>
        <v>-28579835</v>
      </c>
      <c r="Z46" s="62">
        <f>+IF(X46&lt;&gt;0,+(Y46/X46)*100,0)</f>
        <v>-54.91584060410387</v>
      </c>
      <c r="AA46" s="59">
        <f>SUM(AA44:AA45)</f>
        <v>57790216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61450359</v>
      </c>
      <c r="D48" s="75">
        <f>SUM(D46:D47)</f>
        <v>0</v>
      </c>
      <c r="E48" s="76">
        <f t="shared" si="6"/>
        <v>57790216</v>
      </c>
      <c r="F48" s="77">
        <f t="shared" si="6"/>
        <v>57790216</v>
      </c>
      <c r="G48" s="77">
        <f t="shared" si="6"/>
        <v>32032310</v>
      </c>
      <c r="H48" s="78">
        <f t="shared" si="6"/>
        <v>-4651951</v>
      </c>
      <c r="I48" s="78">
        <f t="shared" si="6"/>
        <v>-3917223</v>
      </c>
      <c r="J48" s="78">
        <f t="shared" si="6"/>
        <v>23463136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23463136</v>
      </c>
      <c r="X48" s="78">
        <f t="shared" si="6"/>
        <v>52042971</v>
      </c>
      <c r="Y48" s="78">
        <f t="shared" si="6"/>
        <v>-28579835</v>
      </c>
      <c r="Z48" s="79">
        <f>+IF(X48&lt;&gt;0,+(Y48/X48)*100,0)</f>
        <v>-54.91584060410387</v>
      </c>
      <c r="AA48" s="80">
        <f>SUM(AA46:AA47)</f>
        <v>57790216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5787993</v>
      </c>
      <c r="D5" s="6">
        <v>0</v>
      </c>
      <c r="E5" s="7">
        <v>4157557</v>
      </c>
      <c r="F5" s="8">
        <v>4157557</v>
      </c>
      <c r="G5" s="8">
        <v>5763066</v>
      </c>
      <c r="H5" s="8">
        <v>0</v>
      </c>
      <c r="I5" s="8">
        <v>0</v>
      </c>
      <c r="J5" s="8">
        <v>5763066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5763066</v>
      </c>
      <c r="X5" s="8">
        <v>1039389</v>
      </c>
      <c r="Y5" s="8">
        <v>4723677</v>
      </c>
      <c r="Z5" s="2">
        <v>454.47</v>
      </c>
      <c r="AA5" s="6">
        <v>4157557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32000</v>
      </c>
      <c r="F10" s="30">
        <v>32000</v>
      </c>
      <c r="G10" s="30">
        <v>2684</v>
      </c>
      <c r="H10" s="30">
        <v>2684</v>
      </c>
      <c r="I10" s="30">
        <v>2684</v>
      </c>
      <c r="J10" s="30">
        <v>8052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8052</v>
      </c>
      <c r="X10" s="30">
        <v>8001</v>
      </c>
      <c r="Y10" s="30">
        <v>51</v>
      </c>
      <c r="Z10" s="31">
        <v>0.64</v>
      </c>
      <c r="AA10" s="32">
        <v>32000</v>
      </c>
    </row>
    <row r="11" spans="1:27" ht="12.75">
      <c r="A11" s="29" t="s">
        <v>38</v>
      </c>
      <c r="B11" s="33"/>
      <c r="C11" s="6">
        <v>28182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2.75">
      <c r="A13" s="27" t="s">
        <v>40</v>
      </c>
      <c r="B13" s="33"/>
      <c r="C13" s="6">
        <v>8269793</v>
      </c>
      <c r="D13" s="6">
        <v>0</v>
      </c>
      <c r="E13" s="7">
        <v>8300000</v>
      </c>
      <c r="F13" s="8">
        <v>8300000</v>
      </c>
      <c r="G13" s="8">
        <v>697406</v>
      </c>
      <c r="H13" s="8">
        <v>865165</v>
      </c>
      <c r="I13" s="8">
        <v>872756</v>
      </c>
      <c r="J13" s="8">
        <v>2435327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2435327</v>
      </c>
      <c r="X13" s="8">
        <v>2075001</v>
      </c>
      <c r="Y13" s="8">
        <v>360326</v>
      </c>
      <c r="Z13" s="2">
        <v>17.37</v>
      </c>
      <c r="AA13" s="6">
        <v>8300000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17000</v>
      </c>
      <c r="F18" s="8">
        <v>17000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4251</v>
      </c>
      <c r="Y18" s="8">
        <v>-4251</v>
      </c>
      <c r="Z18" s="2">
        <v>-100</v>
      </c>
      <c r="AA18" s="6">
        <v>17000</v>
      </c>
    </row>
    <row r="19" spans="1:27" ht="12.75">
      <c r="A19" s="27" t="s">
        <v>46</v>
      </c>
      <c r="B19" s="33"/>
      <c r="C19" s="6">
        <v>151290518</v>
      </c>
      <c r="D19" s="6">
        <v>0</v>
      </c>
      <c r="E19" s="7">
        <v>133027101</v>
      </c>
      <c r="F19" s="8">
        <v>133027101</v>
      </c>
      <c r="G19" s="8">
        <v>825448</v>
      </c>
      <c r="H19" s="8">
        <v>499636</v>
      </c>
      <c r="I19" s="8">
        <v>605384</v>
      </c>
      <c r="J19" s="8">
        <v>1930468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1930468</v>
      </c>
      <c r="X19" s="8">
        <v>33256749</v>
      </c>
      <c r="Y19" s="8">
        <v>-31326281</v>
      </c>
      <c r="Z19" s="2">
        <v>-94.2</v>
      </c>
      <c r="AA19" s="6">
        <v>133027101</v>
      </c>
    </row>
    <row r="20" spans="1:27" ht="12.75">
      <c r="A20" s="27" t="s">
        <v>47</v>
      </c>
      <c r="B20" s="33"/>
      <c r="C20" s="6">
        <v>550412</v>
      </c>
      <c r="D20" s="6">
        <v>0</v>
      </c>
      <c r="E20" s="7">
        <v>450000</v>
      </c>
      <c r="F20" s="30">
        <v>450000</v>
      </c>
      <c r="G20" s="30">
        <v>32536</v>
      </c>
      <c r="H20" s="30">
        <v>45310</v>
      </c>
      <c r="I20" s="30">
        <v>106287</v>
      </c>
      <c r="J20" s="30">
        <v>184133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184133</v>
      </c>
      <c r="X20" s="30">
        <v>112500</v>
      </c>
      <c r="Y20" s="30">
        <v>71633</v>
      </c>
      <c r="Z20" s="31">
        <v>63.67</v>
      </c>
      <c r="AA20" s="32">
        <v>450000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165926898</v>
      </c>
      <c r="D22" s="37">
        <f>SUM(D5:D21)</f>
        <v>0</v>
      </c>
      <c r="E22" s="38">
        <f t="shared" si="0"/>
        <v>145983658</v>
      </c>
      <c r="F22" s="39">
        <f t="shared" si="0"/>
        <v>145983658</v>
      </c>
      <c r="G22" s="39">
        <f t="shared" si="0"/>
        <v>7321140</v>
      </c>
      <c r="H22" s="39">
        <f t="shared" si="0"/>
        <v>1412795</v>
      </c>
      <c r="I22" s="39">
        <f t="shared" si="0"/>
        <v>1587111</v>
      </c>
      <c r="J22" s="39">
        <f t="shared" si="0"/>
        <v>10321046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10321046</v>
      </c>
      <c r="X22" s="39">
        <f t="shared" si="0"/>
        <v>36495891</v>
      </c>
      <c r="Y22" s="39">
        <f t="shared" si="0"/>
        <v>-26174845</v>
      </c>
      <c r="Z22" s="40">
        <f>+IF(X22&lt;&gt;0,+(Y22/X22)*100,0)</f>
        <v>-71.71997801067523</v>
      </c>
      <c r="AA22" s="37">
        <f>SUM(AA5:AA21)</f>
        <v>145983658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36427048</v>
      </c>
      <c r="D25" s="6">
        <v>0</v>
      </c>
      <c r="E25" s="7">
        <v>47656000</v>
      </c>
      <c r="F25" s="8">
        <v>47656000</v>
      </c>
      <c r="G25" s="8">
        <v>3037203</v>
      </c>
      <c r="H25" s="8">
        <v>3037203</v>
      </c>
      <c r="I25" s="8">
        <v>3019870</v>
      </c>
      <c r="J25" s="8">
        <v>9094276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9094276</v>
      </c>
      <c r="X25" s="8">
        <v>11913999</v>
      </c>
      <c r="Y25" s="8">
        <v>-2819723</v>
      </c>
      <c r="Z25" s="2">
        <v>-23.67</v>
      </c>
      <c r="AA25" s="6">
        <v>47656000</v>
      </c>
    </row>
    <row r="26" spans="1:27" ht="12.75">
      <c r="A26" s="29" t="s">
        <v>52</v>
      </c>
      <c r="B26" s="28"/>
      <c r="C26" s="6">
        <v>13688879</v>
      </c>
      <c r="D26" s="6">
        <v>0</v>
      </c>
      <c r="E26" s="7">
        <v>13293810</v>
      </c>
      <c r="F26" s="8">
        <v>13293810</v>
      </c>
      <c r="G26" s="8">
        <v>550625</v>
      </c>
      <c r="H26" s="8">
        <v>550625</v>
      </c>
      <c r="I26" s="8">
        <v>1614642</v>
      </c>
      <c r="J26" s="8">
        <v>2715892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2715892</v>
      </c>
      <c r="X26" s="8">
        <v>3323499</v>
      </c>
      <c r="Y26" s="8">
        <v>-607607</v>
      </c>
      <c r="Z26" s="2">
        <v>-18.28</v>
      </c>
      <c r="AA26" s="6">
        <v>13293810</v>
      </c>
    </row>
    <row r="27" spans="1:27" ht="12.75">
      <c r="A27" s="29" t="s">
        <v>53</v>
      </c>
      <c r="B27" s="28"/>
      <c r="C27" s="6">
        <v>519236</v>
      </c>
      <c r="D27" s="6">
        <v>0</v>
      </c>
      <c r="E27" s="7">
        <v>395705</v>
      </c>
      <c r="F27" s="8">
        <v>395705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98769</v>
      </c>
      <c r="Y27" s="8">
        <v>-98769</v>
      </c>
      <c r="Z27" s="2">
        <v>-100</v>
      </c>
      <c r="AA27" s="6">
        <v>395705</v>
      </c>
    </row>
    <row r="28" spans="1:27" ht="12.75">
      <c r="A28" s="29" t="s">
        <v>54</v>
      </c>
      <c r="B28" s="28"/>
      <c r="C28" s="6">
        <v>21611608</v>
      </c>
      <c r="D28" s="6">
        <v>0</v>
      </c>
      <c r="E28" s="7">
        <v>20813673</v>
      </c>
      <c r="F28" s="8">
        <v>20813673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5203251</v>
      </c>
      <c r="Y28" s="8">
        <v>-5203251</v>
      </c>
      <c r="Z28" s="2">
        <v>-100</v>
      </c>
      <c r="AA28" s="6">
        <v>20813673</v>
      </c>
    </row>
    <row r="29" spans="1:27" ht="12.75">
      <c r="A29" s="29" t="s">
        <v>55</v>
      </c>
      <c r="B29" s="28"/>
      <c r="C29" s="6">
        <v>15314</v>
      </c>
      <c r="D29" s="6">
        <v>0</v>
      </c>
      <c r="E29" s="7">
        <v>234260</v>
      </c>
      <c r="F29" s="8">
        <v>234260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58500</v>
      </c>
      <c r="Y29" s="8">
        <v>-58500</v>
      </c>
      <c r="Z29" s="2">
        <v>-100</v>
      </c>
      <c r="AA29" s="6">
        <v>234260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1979982</v>
      </c>
      <c r="D32" s="6">
        <v>0</v>
      </c>
      <c r="E32" s="7">
        <v>2000000</v>
      </c>
      <c r="F32" s="8">
        <v>2000000</v>
      </c>
      <c r="G32" s="8">
        <v>55738</v>
      </c>
      <c r="H32" s="8">
        <v>157643</v>
      </c>
      <c r="I32" s="8">
        <v>184261</v>
      </c>
      <c r="J32" s="8">
        <v>397642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397642</v>
      </c>
      <c r="X32" s="8">
        <v>500001</v>
      </c>
      <c r="Y32" s="8">
        <v>-102359</v>
      </c>
      <c r="Z32" s="2">
        <v>-20.47</v>
      </c>
      <c r="AA32" s="6">
        <v>2000000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12800000</v>
      </c>
      <c r="F33" s="8">
        <v>12800000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249999</v>
      </c>
      <c r="Y33" s="8">
        <v>-249999</v>
      </c>
      <c r="Z33" s="2">
        <v>-100</v>
      </c>
      <c r="AA33" s="6">
        <v>12800000</v>
      </c>
    </row>
    <row r="34" spans="1:27" ht="12.75">
      <c r="A34" s="29" t="s">
        <v>60</v>
      </c>
      <c r="B34" s="28"/>
      <c r="C34" s="6">
        <v>67019872</v>
      </c>
      <c r="D34" s="6">
        <v>0</v>
      </c>
      <c r="E34" s="7">
        <v>55053667</v>
      </c>
      <c r="F34" s="8">
        <v>55053667</v>
      </c>
      <c r="G34" s="8">
        <v>5660359</v>
      </c>
      <c r="H34" s="8">
        <v>8242859</v>
      </c>
      <c r="I34" s="8">
        <v>3357803</v>
      </c>
      <c r="J34" s="8">
        <v>17261021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17261021</v>
      </c>
      <c r="X34" s="8">
        <v>13763499</v>
      </c>
      <c r="Y34" s="8">
        <v>3497522</v>
      </c>
      <c r="Z34" s="2">
        <v>25.41</v>
      </c>
      <c r="AA34" s="6">
        <v>55053667</v>
      </c>
    </row>
    <row r="35" spans="1:27" ht="12.75">
      <c r="A35" s="27" t="s">
        <v>61</v>
      </c>
      <c r="B35" s="33"/>
      <c r="C35" s="6">
        <v>100573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141362512</v>
      </c>
      <c r="D36" s="37">
        <f>SUM(D25:D35)</f>
        <v>0</v>
      </c>
      <c r="E36" s="38">
        <f t="shared" si="1"/>
        <v>152247115</v>
      </c>
      <c r="F36" s="39">
        <f t="shared" si="1"/>
        <v>152247115</v>
      </c>
      <c r="G36" s="39">
        <f t="shared" si="1"/>
        <v>9303925</v>
      </c>
      <c r="H36" s="39">
        <f t="shared" si="1"/>
        <v>11988330</v>
      </c>
      <c r="I36" s="39">
        <f t="shared" si="1"/>
        <v>8176576</v>
      </c>
      <c r="J36" s="39">
        <f t="shared" si="1"/>
        <v>29468831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29468831</v>
      </c>
      <c r="X36" s="39">
        <f t="shared" si="1"/>
        <v>35111517</v>
      </c>
      <c r="Y36" s="39">
        <f t="shared" si="1"/>
        <v>-5642686</v>
      </c>
      <c r="Z36" s="40">
        <f>+IF(X36&lt;&gt;0,+(Y36/X36)*100,0)</f>
        <v>-16.07075535927428</v>
      </c>
      <c r="AA36" s="37">
        <f>SUM(AA25:AA35)</f>
        <v>152247115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24564386</v>
      </c>
      <c r="D38" s="50">
        <f>+D22-D36</f>
        <v>0</v>
      </c>
      <c r="E38" s="51">
        <f t="shared" si="2"/>
        <v>-6263457</v>
      </c>
      <c r="F38" s="52">
        <f t="shared" si="2"/>
        <v>-6263457</v>
      </c>
      <c r="G38" s="52">
        <f t="shared" si="2"/>
        <v>-1982785</v>
      </c>
      <c r="H38" s="52">
        <f t="shared" si="2"/>
        <v>-10575535</v>
      </c>
      <c r="I38" s="52">
        <f t="shared" si="2"/>
        <v>-6589465</v>
      </c>
      <c r="J38" s="52">
        <f t="shared" si="2"/>
        <v>-19147785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-19147785</v>
      </c>
      <c r="X38" s="52">
        <f>IF(F22=F36,0,X22-X36)</f>
        <v>1384374</v>
      </c>
      <c r="Y38" s="52">
        <f t="shared" si="2"/>
        <v>-20532159</v>
      </c>
      <c r="Z38" s="53">
        <f>+IF(X38&lt;&gt;0,+(Y38/X38)*100,0)</f>
        <v>-1483.1367101664723</v>
      </c>
      <c r="AA38" s="50">
        <f>+AA22-AA36</f>
        <v>-6263457</v>
      </c>
    </row>
    <row r="39" spans="1:27" ht="12.75">
      <c r="A39" s="27" t="s">
        <v>64</v>
      </c>
      <c r="B39" s="33"/>
      <c r="C39" s="6">
        <v>53361947</v>
      </c>
      <c r="D39" s="6">
        <v>0</v>
      </c>
      <c r="E39" s="7">
        <v>40990900</v>
      </c>
      <c r="F39" s="8">
        <v>40990900</v>
      </c>
      <c r="G39" s="8">
        <v>4826117</v>
      </c>
      <c r="H39" s="8">
        <v>1807328</v>
      </c>
      <c r="I39" s="8">
        <v>4803693</v>
      </c>
      <c r="J39" s="8">
        <v>11437138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11437138</v>
      </c>
      <c r="X39" s="8">
        <v>10247751</v>
      </c>
      <c r="Y39" s="8">
        <v>1189387</v>
      </c>
      <c r="Z39" s="2">
        <v>11.61</v>
      </c>
      <c r="AA39" s="6">
        <v>40990900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77926333</v>
      </c>
      <c r="D42" s="59">
        <f>SUM(D38:D41)</f>
        <v>0</v>
      </c>
      <c r="E42" s="60">
        <f t="shared" si="3"/>
        <v>34727443</v>
      </c>
      <c r="F42" s="61">
        <f t="shared" si="3"/>
        <v>34727443</v>
      </c>
      <c r="G42" s="61">
        <f t="shared" si="3"/>
        <v>2843332</v>
      </c>
      <c r="H42" s="61">
        <f t="shared" si="3"/>
        <v>-8768207</v>
      </c>
      <c r="I42" s="61">
        <f t="shared" si="3"/>
        <v>-1785772</v>
      </c>
      <c r="J42" s="61">
        <f t="shared" si="3"/>
        <v>-7710647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-7710647</v>
      </c>
      <c r="X42" s="61">
        <f t="shared" si="3"/>
        <v>11632125</v>
      </c>
      <c r="Y42" s="61">
        <f t="shared" si="3"/>
        <v>-19342772</v>
      </c>
      <c r="Z42" s="62">
        <f>+IF(X42&lt;&gt;0,+(Y42/X42)*100,0)</f>
        <v>-166.28751840269942</v>
      </c>
      <c r="AA42" s="59">
        <f>SUM(AA38:AA41)</f>
        <v>34727443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77926333</v>
      </c>
      <c r="D44" s="67">
        <f>+D42-D43</f>
        <v>0</v>
      </c>
      <c r="E44" s="68">
        <f t="shared" si="4"/>
        <v>34727443</v>
      </c>
      <c r="F44" s="69">
        <f t="shared" si="4"/>
        <v>34727443</v>
      </c>
      <c r="G44" s="69">
        <f t="shared" si="4"/>
        <v>2843332</v>
      </c>
      <c r="H44" s="69">
        <f t="shared" si="4"/>
        <v>-8768207</v>
      </c>
      <c r="I44" s="69">
        <f t="shared" si="4"/>
        <v>-1785772</v>
      </c>
      <c r="J44" s="69">
        <f t="shared" si="4"/>
        <v>-7710647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-7710647</v>
      </c>
      <c r="X44" s="69">
        <f t="shared" si="4"/>
        <v>11632125</v>
      </c>
      <c r="Y44" s="69">
        <f t="shared" si="4"/>
        <v>-19342772</v>
      </c>
      <c r="Z44" s="70">
        <f>+IF(X44&lt;&gt;0,+(Y44/X44)*100,0)</f>
        <v>-166.28751840269942</v>
      </c>
      <c r="AA44" s="67">
        <f>+AA42-AA43</f>
        <v>34727443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77926333</v>
      </c>
      <c r="D46" s="59">
        <f>SUM(D44:D45)</f>
        <v>0</v>
      </c>
      <c r="E46" s="60">
        <f t="shared" si="5"/>
        <v>34727443</v>
      </c>
      <c r="F46" s="61">
        <f t="shared" si="5"/>
        <v>34727443</v>
      </c>
      <c r="G46" s="61">
        <f t="shared" si="5"/>
        <v>2843332</v>
      </c>
      <c r="H46" s="61">
        <f t="shared" si="5"/>
        <v>-8768207</v>
      </c>
      <c r="I46" s="61">
        <f t="shared" si="5"/>
        <v>-1785772</v>
      </c>
      <c r="J46" s="61">
        <f t="shared" si="5"/>
        <v>-7710647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-7710647</v>
      </c>
      <c r="X46" s="61">
        <f t="shared" si="5"/>
        <v>11632125</v>
      </c>
      <c r="Y46" s="61">
        <f t="shared" si="5"/>
        <v>-19342772</v>
      </c>
      <c r="Z46" s="62">
        <f>+IF(X46&lt;&gt;0,+(Y46/X46)*100,0)</f>
        <v>-166.28751840269942</v>
      </c>
      <c r="AA46" s="59">
        <f>SUM(AA44:AA45)</f>
        <v>34727443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77926333</v>
      </c>
      <c r="D48" s="75">
        <f>SUM(D46:D47)</f>
        <v>0</v>
      </c>
      <c r="E48" s="76">
        <f t="shared" si="6"/>
        <v>34727443</v>
      </c>
      <c r="F48" s="77">
        <f t="shared" si="6"/>
        <v>34727443</v>
      </c>
      <c r="G48" s="77">
        <f t="shared" si="6"/>
        <v>2843332</v>
      </c>
      <c r="H48" s="78">
        <f t="shared" si="6"/>
        <v>-8768207</v>
      </c>
      <c r="I48" s="78">
        <f t="shared" si="6"/>
        <v>-1785772</v>
      </c>
      <c r="J48" s="78">
        <f t="shared" si="6"/>
        <v>-7710647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-7710647</v>
      </c>
      <c r="X48" s="78">
        <f t="shared" si="6"/>
        <v>11632125</v>
      </c>
      <c r="Y48" s="78">
        <f t="shared" si="6"/>
        <v>-19342772</v>
      </c>
      <c r="Z48" s="79">
        <f>+IF(X48&lt;&gt;0,+(Y48/X48)*100,0)</f>
        <v>-166.28751840269942</v>
      </c>
      <c r="AA48" s="80">
        <f>SUM(AA46:AA47)</f>
        <v>34727443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58089079</v>
      </c>
      <c r="D5" s="6">
        <v>0</v>
      </c>
      <c r="E5" s="7">
        <v>64183860</v>
      </c>
      <c r="F5" s="8">
        <v>64183860</v>
      </c>
      <c r="G5" s="8">
        <v>5393410</v>
      </c>
      <c r="H5" s="8">
        <v>5341060</v>
      </c>
      <c r="I5" s="8">
        <v>5359553</v>
      </c>
      <c r="J5" s="8">
        <v>16094023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16094023</v>
      </c>
      <c r="X5" s="8">
        <v>15976983</v>
      </c>
      <c r="Y5" s="8">
        <v>117040</v>
      </c>
      <c r="Z5" s="2">
        <v>0.73</v>
      </c>
      <c r="AA5" s="6">
        <v>64183860</v>
      </c>
    </row>
    <row r="6" spans="1:27" ht="12.75">
      <c r="A6" s="27" t="s">
        <v>33</v>
      </c>
      <c r="B6" s="28"/>
      <c r="C6" s="6">
        <v>2318099</v>
      </c>
      <c r="D6" s="6">
        <v>0</v>
      </c>
      <c r="E6" s="7">
        <v>63960</v>
      </c>
      <c r="F6" s="8">
        <v>63960</v>
      </c>
      <c r="G6" s="8">
        <v>0</v>
      </c>
      <c r="H6" s="8">
        <v>0</v>
      </c>
      <c r="I6" s="8">
        <v>728717</v>
      </c>
      <c r="J6" s="8">
        <v>728717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728717</v>
      </c>
      <c r="X6" s="8">
        <v>533000</v>
      </c>
      <c r="Y6" s="8">
        <v>195717</v>
      </c>
      <c r="Z6" s="2">
        <v>36.72</v>
      </c>
      <c r="AA6" s="6">
        <v>63960</v>
      </c>
    </row>
    <row r="7" spans="1:27" ht="12.75">
      <c r="A7" s="29" t="s">
        <v>34</v>
      </c>
      <c r="B7" s="28"/>
      <c r="C7" s="6">
        <v>162861520</v>
      </c>
      <c r="D7" s="6">
        <v>0</v>
      </c>
      <c r="E7" s="7">
        <v>177587432</v>
      </c>
      <c r="F7" s="8">
        <v>177587432</v>
      </c>
      <c r="G7" s="8">
        <v>10686309</v>
      </c>
      <c r="H7" s="8">
        <v>14546126</v>
      </c>
      <c r="I7" s="8">
        <v>14497327</v>
      </c>
      <c r="J7" s="8">
        <v>39729762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39729762</v>
      </c>
      <c r="X7" s="8">
        <v>45370250</v>
      </c>
      <c r="Y7" s="8">
        <v>-5640488</v>
      </c>
      <c r="Z7" s="2">
        <v>-12.43</v>
      </c>
      <c r="AA7" s="6">
        <v>177587432</v>
      </c>
    </row>
    <row r="8" spans="1:27" ht="12.75">
      <c r="A8" s="29" t="s">
        <v>35</v>
      </c>
      <c r="B8" s="28"/>
      <c r="C8" s="6">
        <v>34864360</v>
      </c>
      <c r="D8" s="6">
        <v>0</v>
      </c>
      <c r="E8" s="7">
        <v>40518500</v>
      </c>
      <c r="F8" s="8">
        <v>40518500</v>
      </c>
      <c r="G8" s="8">
        <v>1232309</v>
      </c>
      <c r="H8" s="8">
        <v>1278480</v>
      </c>
      <c r="I8" s="8">
        <v>1494454</v>
      </c>
      <c r="J8" s="8">
        <v>4005243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4005243</v>
      </c>
      <c r="X8" s="8">
        <v>10954749</v>
      </c>
      <c r="Y8" s="8">
        <v>-6949506</v>
      </c>
      <c r="Z8" s="2">
        <v>-63.44</v>
      </c>
      <c r="AA8" s="6">
        <v>40518500</v>
      </c>
    </row>
    <row r="9" spans="1:27" ht="12.75">
      <c r="A9" s="29" t="s">
        <v>36</v>
      </c>
      <c r="B9" s="28"/>
      <c r="C9" s="6">
        <v>22891197</v>
      </c>
      <c r="D9" s="6">
        <v>0</v>
      </c>
      <c r="E9" s="7">
        <v>26427500</v>
      </c>
      <c r="F9" s="8">
        <v>26427500</v>
      </c>
      <c r="G9" s="8">
        <v>1824681</v>
      </c>
      <c r="H9" s="8">
        <v>1841990</v>
      </c>
      <c r="I9" s="8">
        <v>1842218</v>
      </c>
      <c r="J9" s="8">
        <v>5508889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5508889</v>
      </c>
      <c r="X9" s="8">
        <v>6606999</v>
      </c>
      <c r="Y9" s="8">
        <v>-1098110</v>
      </c>
      <c r="Z9" s="2">
        <v>-16.62</v>
      </c>
      <c r="AA9" s="6">
        <v>26427500</v>
      </c>
    </row>
    <row r="10" spans="1:27" ht="12.75">
      <c r="A10" s="29" t="s">
        <v>37</v>
      </c>
      <c r="B10" s="28"/>
      <c r="C10" s="6">
        <v>17391423</v>
      </c>
      <c r="D10" s="6">
        <v>0</v>
      </c>
      <c r="E10" s="7">
        <v>19496400</v>
      </c>
      <c r="F10" s="30">
        <v>19496400</v>
      </c>
      <c r="G10" s="30">
        <v>1599402</v>
      </c>
      <c r="H10" s="30">
        <v>1595739</v>
      </c>
      <c r="I10" s="30">
        <v>1590818</v>
      </c>
      <c r="J10" s="30">
        <v>4785959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4785959</v>
      </c>
      <c r="X10" s="30">
        <v>4874000</v>
      </c>
      <c r="Y10" s="30">
        <v>-88041</v>
      </c>
      <c r="Z10" s="31">
        <v>-1.81</v>
      </c>
      <c r="AA10" s="32">
        <v>19496400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1222139</v>
      </c>
      <c r="D12" s="6">
        <v>0</v>
      </c>
      <c r="E12" s="7">
        <v>1060969</v>
      </c>
      <c r="F12" s="8">
        <v>1060969</v>
      </c>
      <c r="G12" s="8">
        <v>64568</v>
      </c>
      <c r="H12" s="8">
        <v>586208</v>
      </c>
      <c r="I12" s="8">
        <v>-289486</v>
      </c>
      <c r="J12" s="8">
        <v>361290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361290</v>
      </c>
      <c r="X12" s="8">
        <v>365841</v>
      </c>
      <c r="Y12" s="8">
        <v>-4551</v>
      </c>
      <c r="Z12" s="2">
        <v>-1.24</v>
      </c>
      <c r="AA12" s="6">
        <v>1060969</v>
      </c>
    </row>
    <row r="13" spans="1:27" ht="12.75">
      <c r="A13" s="27" t="s">
        <v>40</v>
      </c>
      <c r="B13" s="33"/>
      <c r="C13" s="6">
        <v>1774825</v>
      </c>
      <c r="D13" s="6">
        <v>0</v>
      </c>
      <c r="E13" s="7">
        <v>1956110</v>
      </c>
      <c r="F13" s="8">
        <v>1956110</v>
      </c>
      <c r="G13" s="8">
        <v>33414</v>
      </c>
      <c r="H13" s="8">
        <v>174803</v>
      </c>
      <c r="I13" s="8">
        <v>-17850</v>
      </c>
      <c r="J13" s="8">
        <v>190367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190367</v>
      </c>
      <c r="X13" s="8">
        <v>489000</v>
      </c>
      <c r="Y13" s="8">
        <v>-298633</v>
      </c>
      <c r="Z13" s="2">
        <v>-61.07</v>
      </c>
      <c r="AA13" s="6">
        <v>1956110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1235</v>
      </c>
      <c r="H14" s="8">
        <v>1235</v>
      </c>
      <c r="I14" s="8">
        <v>1215</v>
      </c>
      <c r="J14" s="8">
        <v>3685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3685</v>
      </c>
      <c r="X14" s="8">
        <v>3999</v>
      </c>
      <c r="Y14" s="8">
        <v>-314</v>
      </c>
      <c r="Z14" s="2">
        <v>-7.85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6640087</v>
      </c>
      <c r="D16" s="6">
        <v>0</v>
      </c>
      <c r="E16" s="7">
        <v>1599000</v>
      </c>
      <c r="F16" s="8">
        <v>1599000</v>
      </c>
      <c r="G16" s="8">
        <v>77951</v>
      </c>
      <c r="H16" s="8">
        <v>17494</v>
      </c>
      <c r="I16" s="8">
        <v>56609</v>
      </c>
      <c r="J16" s="8">
        <v>152054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152054</v>
      </c>
      <c r="X16" s="8">
        <v>428250</v>
      </c>
      <c r="Y16" s="8">
        <v>-276196</v>
      </c>
      <c r="Z16" s="2">
        <v>-64.49</v>
      </c>
      <c r="AA16" s="6">
        <v>1599000</v>
      </c>
    </row>
    <row r="17" spans="1:27" ht="12.75">
      <c r="A17" s="27" t="s">
        <v>44</v>
      </c>
      <c r="B17" s="33"/>
      <c r="C17" s="6">
        <v>4236392</v>
      </c>
      <c r="D17" s="6">
        <v>0</v>
      </c>
      <c r="E17" s="7">
        <v>4493190</v>
      </c>
      <c r="F17" s="8">
        <v>4493190</v>
      </c>
      <c r="G17" s="8">
        <v>324109</v>
      </c>
      <c r="H17" s="8">
        <v>360064</v>
      </c>
      <c r="I17" s="8">
        <v>377426</v>
      </c>
      <c r="J17" s="8">
        <v>1061599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1061599</v>
      </c>
      <c r="X17" s="8">
        <v>1144095</v>
      </c>
      <c r="Y17" s="8">
        <v>-82496</v>
      </c>
      <c r="Z17" s="2">
        <v>-7.21</v>
      </c>
      <c r="AA17" s="6">
        <v>4493190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132182239</v>
      </c>
      <c r="D19" s="6">
        <v>0</v>
      </c>
      <c r="E19" s="7">
        <v>118289152</v>
      </c>
      <c r="F19" s="8">
        <v>118289152</v>
      </c>
      <c r="G19" s="8">
        <v>44951000</v>
      </c>
      <c r="H19" s="8">
        <v>0</v>
      </c>
      <c r="I19" s="8">
        <v>0</v>
      </c>
      <c r="J19" s="8">
        <v>44951000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44951000</v>
      </c>
      <c r="X19" s="8">
        <v>44862667</v>
      </c>
      <c r="Y19" s="8">
        <v>88333</v>
      </c>
      <c r="Z19" s="2">
        <v>0.2</v>
      </c>
      <c r="AA19" s="6">
        <v>118289152</v>
      </c>
    </row>
    <row r="20" spans="1:27" ht="12.75">
      <c r="A20" s="27" t="s">
        <v>47</v>
      </c>
      <c r="B20" s="33"/>
      <c r="C20" s="6">
        <v>4293049</v>
      </c>
      <c r="D20" s="6">
        <v>0</v>
      </c>
      <c r="E20" s="7">
        <v>1117506</v>
      </c>
      <c r="F20" s="30">
        <v>1117506</v>
      </c>
      <c r="G20" s="30">
        <v>197124</v>
      </c>
      <c r="H20" s="30">
        <v>29143</v>
      </c>
      <c r="I20" s="30">
        <v>137622</v>
      </c>
      <c r="J20" s="30">
        <v>363889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363889</v>
      </c>
      <c r="X20" s="30">
        <v>554499</v>
      </c>
      <c r="Y20" s="30">
        <v>-190610</v>
      </c>
      <c r="Z20" s="31">
        <v>-34.38</v>
      </c>
      <c r="AA20" s="32">
        <v>1117506</v>
      </c>
    </row>
    <row r="21" spans="1:27" ht="12.75">
      <c r="A21" s="27" t="s">
        <v>48</v>
      </c>
      <c r="B21" s="33"/>
      <c r="C21" s="6">
        <v>-14102378</v>
      </c>
      <c r="D21" s="6">
        <v>0</v>
      </c>
      <c r="E21" s="7">
        <v>0</v>
      </c>
      <c r="F21" s="8">
        <v>0</v>
      </c>
      <c r="G21" s="8">
        <v>0</v>
      </c>
      <c r="H21" s="8">
        <v>108810</v>
      </c>
      <c r="I21" s="34">
        <v>0</v>
      </c>
      <c r="J21" s="8">
        <v>108810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108810</v>
      </c>
      <c r="X21" s="8"/>
      <c r="Y21" s="8">
        <v>108810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434662031</v>
      </c>
      <c r="D22" s="37">
        <f>SUM(D5:D21)</f>
        <v>0</v>
      </c>
      <c r="E22" s="38">
        <f t="shared" si="0"/>
        <v>456793579</v>
      </c>
      <c r="F22" s="39">
        <f t="shared" si="0"/>
        <v>456793579</v>
      </c>
      <c r="G22" s="39">
        <f t="shared" si="0"/>
        <v>66385512</v>
      </c>
      <c r="H22" s="39">
        <f t="shared" si="0"/>
        <v>25881152</v>
      </c>
      <c r="I22" s="39">
        <f t="shared" si="0"/>
        <v>25778623</v>
      </c>
      <c r="J22" s="39">
        <f t="shared" si="0"/>
        <v>118045287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118045287</v>
      </c>
      <c r="X22" s="39">
        <f t="shared" si="0"/>
        <v>132164332</v>
      </c>
      <c r="Y22" s="39">
        <f t="shared" si="0"/>
        <v>-14119045</v>
      </c>
      <c r="Z22" s="40">
        <f>+IF(X22&lt;&gt;0,+(Y22/X22)*100,0)</f>
        <v>-10.682946591066642</v>
      </c>
      <c r="AA22" s="37">
        <f>SUM(AA5:AA21)</f>
        <v>456793579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131396135</v>
      </c>
      <c r="D25" s="6">
        <v>0</v>
      </c>
      <c r="E25" s="7">
        <v>151944481</v>
      </c>
      <c r="F25" s="8">
        <v>151944481</v>
      </c>
      <c r="G25" s="8">
        <v>29729</v>
      </c>
      <c r="H25" s="8">
        <v>4565</v>
      </c>
      <c r="I25" s="8">
        <v>124964</v>
      </c>
      <c r="J25" s="8">
        <v>159258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159258</v>
      </c>
      <c r="X25" s="8">
        <v>37982499</v>
      </c>
      <c r="Y25" s="8">
        <v>-37823241</v>
      </c>
      <c r="Z25" s="2">
        <v>-99.58</v>
      </c>
      <c r="AA25" s="6">
        <v>151944481</v>
      </c>
    </row>
    <row r="26" spans="1:27" ht="12.75">
      <c r="A26" s="29" t="s">
        <v>52</v>
      </c>
      <c r="B26" s="28"/>
      <c r="C26" s="6">
        <v>15770046</v>
      </c>
      <c r="D26" s="6">
        <v>0</v>
      </c>
      <c r="E26" s="7">
        <v>16619903</v>
      </c>
      <c r="F26" s="8">
        <v>16619903</v>
      </c>
      <c r="G26" s="8">
        <v>0</v>
      </c>
      <c r="H26" s="8">
        <v>0</v>
      </c>
      <c r="I26" s="8">
        <v>416294</v>
      </c>
      <c r="J26" s="8">
        <v>416294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416294</v>
      </c>
      <c r="X26" s="8">
        <v>4155000</v>
      </c>
      <c r="Y26" s="8">
        <v>-3738706</v>
      </c>
      <c r="Z26" s="2">
        <v>-89.98</v>
      </c>
      <c r="AA26" s="6">
        <v>16619903</v>
      </c>
    </row>
    <row r="27" spans="1:27" ht="12.75">
      <c r="A27" s="29" t="s">
        <v>53</v>
      </c>
      <c r="B27" s="28"/>
      <c r="C27" s="6">
        <v>16309371</v>
      </c>
      <c r="D27" s="6">
        <v>0</v>
      </c>
      <c r="E27" s="7">
        <v>7461467</v>
      </c>
      <c r="F27" s="8">
        <v>7461467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1865250</v>
      </c>
      <c r="Y27" s="8">
        <v>-1865250</v>
      </c>
      <c r="Z27" s="2">
        <v>-100</v>
      </c>
      <c r="AA27" s="6">
        <v>7461467</v>
      </c>
    </row>
    <row r="28" spans="1:27" ht="12.75">
      <c r="A28" s="29" t="s">
        <v>54</v>
      </c>
      <c r="B28" s="28"/>
      <c r="C28" s="6">
        <v>76899206</v>
      </c>
      <c r="D28" s="6">
        <v>0</v>
      </c>
      <c r="E28" s="7">
        <v>110958214</v>
      </c>
      <c r="F28" s="8">
        <v>110958214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27739500</v>
      </c>
      <c r="Y28" s="8">
        <v>-27739500</v>
      </c>
      <c r="Z28" s="2">
        <v>-100</v>
      </c>
      <c r="AA28" s="6">
        <v>110958214</v>
      </c>
    </row>
    <row r="29" spans="1:27" ht="12.75">
      <c r="A29" s="29" t="s">
        <v>55</v>
      </c>
      <c r="B29" s="28"/>
      <c r="C29" s="6">
        <v>347295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143323796</v>
      </c>
      <c r="D30" s="6">
        <v>0</v>
      </c>
      <c r="E30" s="7">
        <v>159012671</v>
      </c>
      <c r="F30" s="8">
        <v>159012671</v>
      </c>
      <c r="G30" s="8">
        <v>0</v>
      </c>
      <c r="H30" s="8">
        <v>18715456</v>
      </c>
      <c r="I30" s="8">
        <v>18787356</v>
      </c>
      <c r="J30" s="8">
        <v>37502812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37502812</v>
      </c>
      <c r="X30" s="8">
        <v>51001444</v>
      </c>
      <c r="Y30" s="8">
        <v>-13498632</v>
      </c>
      <c r="Z30" s="2">
        <v>-26.47</v>
      </c>
      <c r="AA30" s="6">
        <v>159012671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29658869</v>
      </c>
      <c r="F31" s="8">
        <v>29658869</v>
      </c>
      <c r="G31" s="8">
        <v>3592841</v>
      </c>
      <c r="H31" s="8">
        <v>866188</v>
      </c>
      <c r="I31" s="8">
        <v>1344357</v>
      </c>
      <c r="J31" s="8">
        <v>5803386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5803386</v>
      </c>
      <c r="X31" s="8">
        <v>6575250</v>
      </c>
      <c r="Y31" s="8">
        <v>-771864</v>
      </c>
      <c r="Z31" s="2">
        <v>-11.74</v>
      </c>
      <c r="AA31" s="6">
        <v>29658869</v>
      </c>
    </row>
    <row r="32" spans="1:27" ht="12.75">
      <c r="A32" s="29" t="s">
        <v>58</v>
      </c>
      <c r="B32" s="28"/>
      <c r="C32" s="6">
        <v>49778869</v>
      </c>
      <c r="D32" s="6">
        <v>0</v>
      </c>
      <c r="E32" s="7">
        <v>103838512</v>
      </c>
      <c r="F32" s="8">
        <v>103838512</v>
      </c>
      <c r="G32" s="8">
        <v>1140900</v>
      </c>
      <c r="H32" s="8">
        <v>5973498</v>
      </c>
      <c r="I32" s="8">
        <v>3404800</v>
      </c>
      <c r="J32" s="8">
        <v>10519198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10519198</v>
      </c>
      <c r="X32" s="8">
        <v>25074249</v>
      </c>
      <c r="Y32" s="8">
        <v>-14555051</v>
      </c>
      <c r="Z32" s="2">
        <v>-58.05</v>
      </c>
      <c r="AA32" s="6">
        <v>103838512</v>
      </c>
    </row>
    <row r="33" spans="1:27" ht="12.75">
      <c r="A33" s="29" t="s">
        <v>59</v>
      </c>
      <c r="B33" s="28"/>
      <c r="C33" s="6">
        <v>23241033</v>
      </c>
      <c r="D33" s="6">
        <v>0</v>
      </c>
      <c r="E33" s="7">
        <v>17216812</v>
      </c>
      <c r="F33" s="8">
        <v>17216812</v>
      </c>
      <c r="G33" s="8">
        <v>897617</v>
      </c>
      <c r="H33" s="8">
        <v>1945380</v>
      </c>
      <c r="I33" s="8">
        <v>1196840</v>
      </c>
      <c r="J33" s="8">
        <v>4039837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4039837</v>
      </c>
      <c r="X33" s="8">
        <v>4309248</v>
      </c>
      <c r="Y33" s="8">
        <v>-269411</v>
      </c>
      <c r="Z33" s="2">
        <v>-6.25</v>
      </c>
      <c r="AA33" s="6">
        <v>17216812</v>
      </c>
    </row>
    <row r="34" spans="1:27" ht="12.75">
      <c r="A34" s="29" t="s">
        <v>60</v>
      </c>
      <c r="B34" s="28"/>
      <c r="C34" s="6">
        <v>87099438</v>
      </c>
      <c r="D34" s="6">
        <v>0</v>
      </c>
      <c r="E34" s="7">
        <v>48903853</v>
      </c>
      <c r="F34" s="8">
        <v>48903853</v>
      </c>
      <c r="G34" s="8">
        <v>1218196</v>
      </c>
      <c r="H34" s="8">
        <v>2905523</v>
      </c>
      <c r="I34" s="8">
        <v>3045536</v>
      </c>
      <c r="J34" s="8">
        <v>7169255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7169255</v>
      </c>
      <c r="X34" s="8">
        <v>12021249</v>
      </c>
      <c r="Y34" s="8">
        <v>-4851994</v>
      </c>
      <c r="Z34" s="2">
        <v>-40.36</v>
      </c>
      <c r="AA34" s="6">
        <v>48903853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130503</v>
      </c>
      <c r="J35" s="8">
        <v>130503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130503</v>
      </c>
      <c r="X35" s="8"/>
      <c r="Y35" s="8">
        <v>130503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544165189</v>
      </c>
      <c r="D36" s="37">
        <f>SUM(D25:D35)</f>
        <v>0</v>
      </c>
      <c r="E36" s="38">
        <f t="shared" si="1"/>
        <v>645614782</v>
      </c>
      <c r="F36" s="39">
        <f t="shared" si="1"/>
        <v>645614782</v>
      </c>
      <c r="G36" s="39">
        <f t="shared" si="1"/>
        <v>6879283</v>
      </c>
      <c r="H36" s="39">
        <f t="shared" si="1"/>
        <v>30410610</v>
      </c>
      <c r="I36" s="39">
        <f t="shared" si="1"/>
        <v>28450650</v>
      </c>
      <c r="J36" s="39">
        <f t="shared" si="1"/>
        <v>65740543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65740543</v>
      </c>
      <c r="X36" s="39">
        <f t="shared" si="1"/>
        <v>170723689</v>
      </c>
      <c r="Y36" s="39">
        <f t="shared" si="1"/>
        <v>-104983146</v>
      </c>
      <c r="Z36" s="40">
        <f>+IF(X36&lt;&gt;0,+(Y36/X36)*100,0)</f>
        <v>-61.49301635580285</v>
      </c>
      <c r="AA36" s="37">
        <f>SUM(AA25:AA35)</f>
        <v>645614782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-109503158</v>
      </c>
      <c r="D38" s="50">
        <f>+D22-D36</f>
        <v>0</v>
      </c>
      <c r="E38" s="51">
        <f t="shared" si="2"/>
        <v>-188821203</v>
      </c>
      <c r="F38" s="52">
        <f t="shared" si="2"/>
        <v>-188821203</v>
      </c>
      <c r="G38" s="52">
        <f t="shared" si="2"/>
        <v>59506229</v>
      </c>
      <c r="H38" s="52">
        <f t="shared" si="2"/>
        <v>-4529458</v>
      </c>
      <c r="I38" s="52">
        <f t="shared" si="2"/>
        <v>-2672027</v>
      </c>
      <c r="J38" s="52">
        <f t="shared" si="2"/>
        <v>52304744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52304744</v>
      </c>
      <c r="X38" s="52">
        <f>IF(F22=F36,0,X22-X36)</f>
        <v>-38559357</v>
      </c>
      <c r="Y38" s="52">
        <f t="shared" si="2"/>
        <v>90864101</v>
      </c>
      <c r="Z38" s="53">
        <f>+IF(X38&lt;&gt;0,+(Y38/X38)*100,0)</f>
        <v>-235.6473449492428</v>
      </c>
      <c r="AA38" s="50">
        <f>+AA22-AA36</f>
        <v>-188821203</v>
      </c>
    </row>
    <row r="39" spans="1:27" ht="12.75">
      <c r="A39" s="27" t="s">
        <v>64</v>
      </c>
      <c r="B39" s="33"/>
      <c r="C39" s="6">
        <v>42879393</v>
      </c>
      <c r="D39" s="6">
        <v>0</v>
      </c>
      <c r="E39" s="7">
        <v>56078000</v>
      </c>
      <c r="F39" s="8">
        <v>56078000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56078000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18359333</v>
      </c>
      <c r="Y40" s="30">
        <v>-18359333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-66623765</v>
      </c>
      <c r="D42" s="59">
        <f>SUM(D38:D41)</f>
        <v>0</v>
      </c>
      <c r="E42" s="60">
        <f t="shared" si="3"/>
        <v>-132743203</v>
      </c>
      <c r="F42" s="61">
        <f t="shared" si="3"/>
        <v>-132743203</v>
      </c>
      <c r="G42" s="61">
        <f t="shared" si="3"/>
        <v>59506229</v>
      </c>
      <c r="H42" s="61">
        <f t="shared" si="3"/>
        <v>-4529458</v>
      </c>
      <c r="I42" s="61">
        <f t="shared" si="3"/>
        <v>-2672027</v>
      </c>
      <c r="J42" s="61">
        <f t="shared" si="3"/>
        <v>52304744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52304744</v>
      </c>
      <c r="X42" s="61">
        <f t="shared" si="3"/>
        <v>-20200024</v>
      </c>
      <c r="Y42" s="61">
        <f t="shared" si="3"/>
        <v>72504768</v>
      </c>
      <c r="Z42" s="62">
        <f>+IF(X42&lt;&gt;0,+(Y42/X42)*100,0)</f>
        <v>-358.9340685931858</v>
      </c>
      <c r="AA42" s="59">
        <f>SUM(AA38:AA41)</f>
        <v>-132743203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-66623765</v>
      </c>
      <c r="D44" s="67">
        <f>+D42-D43</f>
        <v>0</v>
      </c>
      <c r="E44" s="68">
        <f t="shared" si="4"/>
        <v>-132743203</v>
      </c>
      <c r="F44" s="69">
        <f t="shared" si="4"/>
        <v>-132743203</v>
      </c>
      <c r="G44" s="69">
        <f t="shared" si="4"/>
        <v>59506229</v>
      </c>
      <c r="H44" s="69">
        <f t="shared" si="4"/>
        <v>-4529458</v>
      </c>
      <c r="I44" s="69">
        <f t="shared" si="4"/>
        <v>-2672027</v>
      </c>
      <c r="J44" s="69">
        <f t="shared" si="4"/>
        <v>52304744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52304744</v>
      </c>
      <c r="X44" s="69">
        <f t="shared" si="4"/>
        <v>-20200024</v>
      </c>
      <c r="Y44" s="69">
        <f t="shared" si="4"/>
        <v>72504768</v>
      </c>
      <c r="Z44" s="70">
        <f>+IF(X44&lt;&gt;0,+(Y44/X44)*100,0)</f>
        <v>-358.9340685931858</v>
      </c>
      <c r="AA44" s="67">
        <f>+AA42-AA43</f>
        <v>-132743203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-66623765</v>
      </c>
      <c r="D46" s="59">
        <f>SUM(D44:D45)</f>
        <v>0</v>
      </c>
      <c r="E46" s="60">
        <f t="shared" si="5"/>
        <v>-132743203</v>
      </c>
      <c r="F46" s="61">
        <f t="shared" si="5"/>
        <v>-132743203</v>
      </c>
      <c r="G46" s="61">
        <f t="shared" si="5"/>
        <v>59506229</v>
      </c>
      <c r="H46" s="61">
        <f t="shared" si="5"/>
        <v>-4529458</v>
      </c>
      <c r="I46" s="61">
        <f t="shared" si="5"/>
        <v>-2672027</v>
      </c>
      <c r="J46" s="61">
        <f t="shared" si="5"/>
        <v>52304744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52304744</v>
      </c>
      <c r="X46" s="61">
        <f t="shared" si="5"/>
        <v>-20200024</v>
      </c>
      <c r="Y46" s="61">
        <f t="shared" si="5"/>
        <v>72504768</v>
      </c>
      <c r="Z46" s="62">
        <f>+IF(X46&lt;&gt;0,+(Y46/X46)*100,0)</f>
        <v>-358.9340685931858</v>
      </c>
      <c r="AA46" s="59">
        <f>SUM(AA44:AA45)</f>
        <v>-132743203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-66623765</v>
      </c>
      <c r="D48" s="75">
        <f>SUM(D46:D47)</f>
        <v>0</v>
      </c>
      <c r="E48" s="76">
        <f t="shared" si="6"/>
        <v>-132743203</v>
      </c>
      <c r="F48" s="77">
        <f t="shared" si="6"/>
        <v>-132743203</v>
      </c>
      <c r="G48" s="77">
        <f t="shared" si="6"/>
        <v>59506229</v>
      </c>
      <c r="H48" s="78">
        <f t="shared" si="6"/>
        <v>-4529458</v>
      </c>
      <c r="I48" s="78">
        <f t="shared" si="6"/>
        <v>-2672027</v>
      </c>
      <c r="J48" s="78">
        <f t="shared" si="6"/>
        <v>52304744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52304744</v>
      </c>
      <c r="X48" s="78">
        <f t="shared" si="6"/>
        <v>-20200024</v>
      </c>
      <c r="Y48" s="78">
        <f t="shared" si="6"/>
        <v>72504768</v>
      </c>
      <c r="Z48" s="79">
        <f>+IF(X48&lt;&gt;0,+(Y48/X48)*100,0)</f>
        <v>-358.9340685931858</v>
      </c>
      <c r="AA48" s="80">
        <f>SUM(AA46:AA47)</f>
        <v>-132743203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18230205</v>
      </c>
      <c r="D5" s="6">
        <v>0</v>
      </c>
      <c r="E5" s="7">
        <v>20938751</v>
      </c>
      <c r="F5" s="8">
        <v>20938751</v>
      </c>
      <c r="G5" s="8">
        <v>10037859</v>
      </c>
      <c r="H5" s="8">
        <v>851838</v>
      </c>
      <c r="I5" s="8">
        <v>1183257</v>
      </c>
      <c r="J5" s="8">
        <v>12072954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12072954</v>
      </c>
      <c r="X5" s="8">
        <v>5234751</v>
      </c>
      <c r="Y5" s="8">
        <v>6838203</v>
      </c>
      <c r="Z5" s="2">
        <v>130.63</v>
      </c>
      <c r="AA5" s="6">
        <v>20938751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2810193</v>
      </c>
      <c r="F6" s="8">
        <v>2810193</v>
      </c>
      <c r="G6" s="8">
        <v>143112</v>
      </c>
      <c r="H6" s="8">
        <v>207257</v>
      </c>
      <c r="I6" s="8">
        <v>232710</v>
      </c>
      <c r="J6" s="8">
        <v>583079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583079</v>
      </c>
      <c r="X6" s="8">
        <v>702501</v>
      </c>
      <c r="Y6" s="8">
        <v>-119422</v>
      </c>
      <c r="Z6" s="2">
        <v>-17</v>
      </c>
      <c r="AA6" s="6">
        <v>2810193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1685461</v>
      </c>
      <c r="D10" s="6">
        <v>0</v>
      </c>
      <c r="E10" s="7">
        <v>1789665</v>
      </c>
      <c r="F10" s="30">
        <v>1789665</v>
      </c>
      <c r="G10" s="30">
        <v>144558</v>
      </c>
      <c r="H10" s="30">
        <v>143720</v>
      </c>
      <c r="I10" s="30">
        <v>143720</v>
      </c>
      <c r="J10" s="30">
        <v>431998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431998</v>
      </c>
      <c r="X10" s="30">
        <v>447501</v>
      </c>
      <c r="Y10" s="30">
        <v>-15503</v>
      </c>
      <c r="Z10" s="31">
        <v>-3.46</v>
      </c>
      <c r="AA10" s="32">
        <v>1789665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59923</v>
      </c>
      <c r="D12" s="6">
        <v>0</v>
      </c>
      <c r="E12" s="7">
        <v>122329</v>
      </c>
      <c r="F12" s="8">
        <v>122329</v>
      </c>
      <c r="G12" s="8">
        <v>16210</v>
      </c>
      <c r="H12" s="8">
        <v>10576</v>
      </c>
      <c r="I12" s="8">
        <v>5786</v>
      </c>
      <c r="J12" s="8">
        <v>32572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32572</v>
      </c>
      <c r="X12" s="8">
        <v>30501</v>
      </c>
      <c r="Y12" s="8">
        <v>2071</v>
      </c>
      <c r="Z12" s="2">
        <v>6.79</v>
      </c>
      <c r="AA12" s="6">
        <v>122329</v>
      </c>
    </row>
    <row r="13" spans="1:27" ht="12.75">
      <c r="A13" s="27" t="s">
        <v>40</v>
      </c>
      <c r="B13" s="33"/>
      <c r="C13" s="6">
        <v>1813802</v>
      </c>
      <c r="D13" s="6">
        <v>0</v>
      </c>
      <c r="E13" s="7">
        <v>1720397</v>
      </c>
      <c r="F13" s="8">
        <v>1720397</v>
      </c>
      <c r="G13" s="8">
        <v>175926</v>
      </c>
      <c r="H13" s="8">
        <v>182910</v>
      </c>
      <c r="I13" s="8">
        <v>180652</v>
      </c>
      <c r="J13" s="8">
        <v>539488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539488</v>
      </c>
      <c r="X13" s="8">
        <v>429999</v>
      </c>
      <c r="Y13" s="8">
        <v>109489</v>
      </c>
      <c r="Z13" s="2">
        <v>25.46</v>
      </c>
      <c r="AA13" s="6">
        <v>1720397</v>
      </c>
    </row>
    <row r="14" spans="1:27" ht="12.75">
      <c r="A14" s="27" t="s">
        <v>41</v>
      </c>
      <c r="B14" s="33"/>
      <c r="C14" s="6">
        <v>2120594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280323</v>
      </c>
      <c r="D16" s="6">
        <v>0</v>
      </c>
      <c r="E16" s="7">
        <v>281683</v>
      </c>
      <c r="F16" s="8">
        <v>281683</v>
      </c>
      <c r="G16" s="8">
        <v>29236</v>
      </c>
      <c r="H16" s="8">
        <v>21514</v>
      </c>
      <c r="I16" s="8">
        <v>16741</v>
      </c>
      <c r="J16" s="8">
        <v>67491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67491</v>
      </c>
      <c r="X16" s="8">
        <v>70500</v>
      </c>
      <c r="Y16" s="8">
        <v>-3009</v>
      </c>
      <c r="Z16" s="2">
        <v>-4.27</v>
      </c>
      <c r="AA16" s="6">
        <v>281683</v>
      </c>
    </row>
    <row r="17" spans="1:27" ht="12.75">
      <c r="A17" s="27" t="s">
        <v>44</v>
      </c>
      <c r="B17" s="33"/>
      <c r="C17" s="6">
        <v>768388</v>
      </c>
      <c r="D17" s="6">
        <v>0</v>
      </c>
      <c r="E17" s="7">
        <v>715167</v>
      </c>
      <c r="F17" s="8">
        <v>715167</v>
      </c>
      <c r="G17" s="8">
        <v>51421</v>
      </c>
      <c r="H17" s="8">
        <v>59710</v>
      </c>
      <c r="I17" s="8">
        <v>86112</v>
      </c>
      <c r="J17" s="8">
        <v>197243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197243</v>
      </c>
      <c r="X17" s="8">
        <v>178749</v>
      </c>
      <c r="Y17" s="8">
        <v>18494</v>
      </c>
      <c r="Z17" s="2">
        <v>10.35</v>
      </c>
      <c r="AA17" s="6">
        <v>715167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129307103</v>
      </c>
      <c r="D19" s="6">
        <v>0</v>
      </c>
      <c r="E19" s="7">
        <v>124761000</v>
      </c>
      <c r="F19" s="8">
        <v>124761000</v>
      </c>
      <c r="G19" s="8">
        <v>50795232</v>
      </c>
      <c r="H19" s="8">
        <v>356225</v>
      </c>
      <c r="I19" s="8">
        <v>332197</v>
      </c>
      <c r="J19" s="8">
        <v>51483654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51483654</v>
      </c>
      <c r="X19" s="8">
        <v>42768367</v>
      </c>
      <c r="Y19" s="8">
        <v>8715287</v>
      </c>
      <c r="Z19" s="2">
        <v>20.38</v>
      </c>
      <c r="AA19" s="6">
        <v>124761000</v>
      </c>
    </row>
    <row r="20" spans="1:27" ht="12.75">
      <c r="A20" s="27" t="s">
        <v>47</v>
      </c>
      <c r="B20" s="33"/>
      <c r="C20" s="6">
        <v>730204</v>
      </c>
      <c r="D20" s="6">
        <v>0</v>
      </c>
      <c r="E20" s="7">
        <v>410201</v>
      </c>
      <c r="F20" s="30">
        <v>410201</v>
      </c>
      <c r="G20" s="30">
        <v>10817</v>
      </c>
      <c r="H20" s="30">
        <v>7205</v>
      </c>
      <c r="I20" s="30">
        <v>8931</v>
      </c>
      <c r="J20" s="30">
        <v>26953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26953</v>
      </c>
      <c r="X20" s="30">
        <v>102501</v>
      </c>
      <c r="Y20" s="30">
        <v>-75548</v>
      </c>
      <c r="Z20" s="31">
        <v>-73.7</v>
      </c>
      <c r="AA20" s="32">
        <v>410201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154996003</v>
      </c>
      <c r="D22" s="37">
        <f>SUM(D5:D21)</f>
        <v>0</v>
      </c>
      <c r="E22" s="38">
        <f t="shared" si="0"/>
        <v>153549386</v>
      </c>
      <c r="F22" s="39">
        <f t="shared" si="0"/>
        <v>153549386</v>
      </c>
      <c r="G22" s="39">
        <f t="shared" si="0"/>
        <v>61404371</v>
      </c>
      <c r="H22" s="39">
        <f t="shared" si="0"/>
        <v>1840955</v>
      </c>
      <c r="I22" s="39">
        <f t="shared" si="0"/>
        <v>2190106</v>
      </c>
      <c r="J22" s="39">
        <f t="shared" si="0"/>
        <v>65435432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65435432</v>
      </c>
      <c r="X22" s="39">
        <f t="shared" si="0"/>
        <v>49965370</v>
      </c>
      <c r="Y22" s="39">
        <f t="shared" si="0"/>
        <v>15470062</v>
      </c>
      <c r="Z22" s="40">
        <f>+IF(X22&lt;&gt;0,+(Y22/X22)*100,0)</f>
        <v>30.961567981984324</v>
      </c>
      <c r="AA22" s="37">
        <f>SUM(AA5:AA21)</f>
        <v>153549386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67661114</v>
      </c>
      <c r="D25" s="6">
        <v>0</v>
      </c>
      <c r="E25" s="7">
        <v>65755178</v>
      </c>
      <c r="F25" s="8">
        <v>65755178</v>
      </c>
      <c r="G25" s="8">
        <v>5613424</v>
      </c>
      <c r="H25" s="8">
        <v>5566750</v>
      </c>
      <c r="I25" s="8">
        <v>5402874</v>
      </c>
      <c r="J25" s="8">
        <v>16583048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16583048</v>
      </c>
      <c r="X25" s="8">
        <v>16438749</v>
      </c>
      <c r="Y25" s="8">
        <v>144299</v>
      </c>
      <c r="Z25" s="2">
        <v>0.88</v>
      </c>
      <c r="AA25" s="6">
        <v>65755178</v>
      </c>
    </row>
    <row r="26" spans="1:27" ht="12.75">
      <c r="A26" s="29" t="s">
        <v>52</v>
      </c>
      <c r="B26" s="28"/>
      <c r="C26" s="6">
        <v>12494879</v>
      </c>
      <c r="D26" s="6">
        <v>0</v>
      </c>
      <c r="E26" s="7">
        <v>12715501</v>
      </c>
      <c r="F26" s="8">
        <v>12715501</v>
      </c>
      <c r="G26" s="8">
        <v>971610</v>
      </c>
      <c r="H26" s="8">
        <v>1051373</v>
      </c>
      <c r="I26" s="8">
        <v>1045091</v>
      </c>
      <c r="J26" s="8">
        <v>3068074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3068074</v>
      </c>
      <c r="X26" s="8">
        <v>3179001</v>
      </c>
      <c r="Y26" s="8">
        <v>-110927</v>
      </c>
      <c r="Z26" s="2">
        <v>-3.49</v>
      </c>
      <c r="AA26" s="6">
        <v>12715501</v>
      </c>
    </row>
    <row r="27" spans="1:27" ht="12.75">
      <c r="A27" s="29" t="s">
        <v>53</v>
      </c>
      <c r="B27" s="28"/>
      <c r="C27" s="6">
        <v>1807406</v>
      </c>
      <c r="D27" s="6">
        <v>0</v>
      </c>
      <c r="E27" s="7">
        <v>1760265</v>
      </c>
      <c r="F27" s="8">
        <v>1760265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440001</v>
      </c>
      <c r="Y27" s="8">
        <v>-440001</v>
      </c>
      <c r="Z27" s="2">
        <v>-100</v>
      </c>
      <c r="AA27" s="6">
        <v>1760265</v>
      </c>
    </row>
    <row r="28" spans="1:27" ht="12.75">
      <c r="A28" s="29" t="s">
        <v>54</v>
      </c>
      <c r="B28" s="28"/>
      <c r="C28" s="6">
        <v>10395852</v>
      </c>
      <c r="D28" s="6">
        <v>0</v>
      </c>
      <c r="E28" s="7">
        <v>10150547</v>
      </c>
      <c r="F28" s="8">
        <v>10150547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2537751</v>
      </c>
      <c r="Y28" s="8">
        <v>-2537751</v>
      </c>
      <c r="Z28" s="2">
        <v>-100</v>
      </c>
      <c r="AA28" s="6">
        <v>10150547</v>
      </c>
    </row>
    <row r="29" spans="1:27" ht="12.75">
      <c r="A29" s="29" t="s">
        <v>55</v>
      </c>
      <c r="B29" s="28"/>
      <c r="C29" s="6">
        <v>128738</v>
      </c>
      <c r="D29" s="6">
        <v>0</v>
      </c>
      <c r="E29" s="7">
        <v>482035</v>
      </c>
      <c r="F29" s="8">
        <v>482035</v>
      </c>
      <c r="G29" s="8">
        <v>443</v>
      </c>
      <c r="H29" s="8">
        <v>319</v>
      </c>
      <c r="I29" s="8">
        <v>0</v>
      </c>
      <c r="J29" s="8">
        <v>762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762</v>
      </c>
      <c r="X29" s="8">
        <v>144000</v>
      </c>
      <c r="Y29" s="8">
        <v>-143238</v>
      </c>
      <c r="Z29" s="2">
        <v>-99.47</v>
      </c>
      <c r="AA29" s="6">
        <v>482035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12328005</v>
      </c>
      <c r="D32" s="6">
        <v>0</v>
      </c>
      <c r="E32" s="7">
        <v>17794890</v>
      </c>
      <c r="F32" s="8">
        <v>17794890</v>
      </c>
      <c r="G32" s="8">
        <v>1114602</v>
      </c>
      <c r="H32" s="8">
        <v>1412524</v>
      </c>
      <c r="I32" s="8">
        <v>1470568</v>
      </c>
      <c r="J32" s="8">
        <v>3997694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3997694</v>
      </c>
      <c r="X32" s="8">
        <v>4448751</v>
      </c>
      <c r="Y32" s="8">
        <v>-451057</v>
      </c>
      <c r="Z32" s="2">
        <v>-10.14</v>
      </c>
      <c r="AA32" s="6">
        <v>17794890</v>
      </c>
    </row>
    <row r="33" spans="1:27" ht="12.75">
      <c r="A33" s="29" t="s">
        <v>59</v>
      </c>
      <c r="B33" s="28"/>
      <c r="C33" s="6">
        <v>876546</v>
      </c>
      <c r="D33" s="6">
        <v>0</v>
      </c>
      <c r="E33" s="7">
        <v>217139</v>
      </c>
      <c r="F33" s="8">
        <v>217139</v>
      </c>
      <c r="G33" s="8">
        <v>55500</v>
      </c>
      <c r="H33" s="8">
        <v>379969</v>
      </c>
      <c r="I33" s="8">
        <v>166148</v>
      </c>
      <c r="J33" s="8">
        <v>601617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601617</v>
      </c>
      <c r="X33" s="8">
        <v>54249</v>
      </c>
      <c r="Y33" s="8">
        <v>547368</v>
      </c>
      <c r="Z33" s="2">
        <v>1008.99</v>
      </c>
      <c r="AA33" s="6">
        <v>217139</v>
      </c>
    </row>
    <row r="34" spans="1:27" ht="12.75">
      <c r="A34" s="29" t="s">
        <v>60</v>
      </c>
      <c r="B34" s="28"/>
      <c r="C34" s="6">
        <v>37960908</v>
      </c>
      <c r="D34" s="6">
        <v>0</v>
      </c>
      <c r="E34" s="7">
        <v>39023309</v>
      </c>
      <c r="F34" s="8">
        <v>39023309</v>
      </c>
      <c r="G34" s="8">
        <v>4011872</v>
      </c>
      <c r="H34" s="8">
        <v>3900908</v>
      </c>
      <c r="I34" s="8">
        <v>3912481</v>
      </c>
      <c r="J34" s="8">
        <v>11825261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11825261</v>
      </c>
      <c r="X34" s="8">
        <v>9756000</v>
      </c>
      <c r="Y34" s="8">
        <v>2069261</v>
      </c>
      <c r="Z34" s="2">
        <v>21.21</v>
      </c>
      <c r="AA34" s="6">
        <v>39023309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16133</v>
      </c>
      <c r="I35" s="8">
        <v>0</v>
      </c>
      <c r="J35" s="8">
        <v>16133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16133</v>
      </c>
      <c r="X35" s="8"/>
      <c r="Y35" s="8">
        <v>16133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143653448</v>
      </c>
      <c r="D36" s="37">
        <f>SUM(D25:D35)</f>
        <v>0</v>
      </c>
      <c r="E36" s="38">
        <f t="shared" si="1"/>
        <v>147898864</v>
      </c>
      <c r="F36" s="39">
        <f t="shared" si="1"/>
        <v>147898864</v>
      </c>
      <c r="G36" s="39">
        <f t="shared" si="1"/>
        <v>11767451</v>
      </c>
      <c r="H36" s="39">
        <f t="shared" si="1"/>
        <v>12327976</v>
      </c>
      <c r="I36" s="39">
        <f t="shared" si="1"/>
        <v>11997162</v>
      </c>
      <c r="J36" s="39">
        <f t="shared" si="1"/>
        <v>36092589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36092589</v>
      </c>
      <c r="X36" s="39">
        <f t="shared" si="1"/>
        <v>36998502</v>
      </c>
      <c r="Y36" s="39">
        <f t="shared" si="1"/>
        <v>-905913</v>
      </c>
      <c r="Z36" s="40">
        <f>+IF(X36&lt;&gt;0,+(Y36/X36)*100,0)</f>
        <v>-2.448512645187635</v>
      </c>
      <c r="AA36" s="37">
        <f>SUM(AA25:AA35)</f>
        <v>147898864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11342555</v>
      </c>
      <c r="D38" s="50">
        <f>+D22-D36</f>
        <v>0</v>
      </c>
      <c r="E38" s="51">
        <f t="shared" si="2"/>
        <v>5650522</v>
      </c>
      <c r="F38" s="52">
        <f t="shared" si="2"/>
        <v>5650522</v>
      </c>
      <c r="G38" s="52">
        <f t="shared" si="2"/>
        <v>49636920</v>
      </c>
      <c r="H38" s="52">
        <f t="shared" si="2"/>
        <v>-10487021</v>
      </c>
      <c r="I38" s="52">
        <f t="shared" si="2"/>
        <v>-9807056</v>
      </c>
      <c r="J38" s="52">
        <f t="shared" si="2"/>
        <v>29342843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29342843</v>
      </c>
      <c r="X38" s="52">
        <f>IF(F22=F36,0,X22-X36)</f>
        <v>12966868</v>
      </c>
      <c r="Y38" s="52">
        <f t="shared" si="2"/>
        <v>16375975</v>
      </c>
      <c r="Z38" s="53">
        <f>+IF(X38&lt;&gt;0,+(Y38/X38)*100,0)</f>
        <v>126.29090540599319</v>
      </c>
      <c r="AA38" s="50">
        <f>+AA22-AA36</f>
        <v>5650522</v>
      </c>
    </row>
    <row r="39" spans="1:27" ht="12.75">
      <c r="A39" s="27" t="s">
        <v>64</v>
      </c>
      <c r="B39" s="33"/>
      <c r="C39" s="6">
        <v>47505098</v>
      </c>
      <c r="D39" s="6">
        <v>0</v>
      </c>
      <c r="E39" s="7">
        <v>44417000</v>
      </c>
      <c r="F39" s="8">
        <v>44417000</v>
      </c>
      <c r="G39" s="8">
        <v>10320132</v>
      </c>
      <c r="H39" s="8">
        <v>6670005</v>
      </c>
      <c r="I39" s="8">
        <v>5791497</v>
      </c>
      <c r="J39" s="8">
        <v>22781634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22781634</v>
      </c>
      <c r="X39" s="8">
        <v>14805667</v>
      </c>
      <c r="Y39" s="8">
        <v>7975967</v>
      </c>
      <c r="Z39" s="2">
        <v>53.87</v>
      </c>
      <c r="AA39" s="6">
        <v>44417000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58847653</v>
      </c>
      <c r="D42" s="59">
        <f>SUM(D38:D41)</f>
        <v>0</v>
      </c>
      <c r="E42" s="60">
        <f t="shared" si="3"/>
        <v>50067522</v>
      </c>
      <c r="F42" s="61">
        <f t="shared" si="3"/>
        <v>50067522</v>
      </c>
      <c r="G42" s="61">
        <f t="shared" si="3"/>
        <v>59957052</v>
      </c>
      <c r="H42" s="61">
        <f t="shared" si="3"/>
        <v>-3817016</v>
      </c>
      <c r="I42" s="61">
        <f t="shared" si="3"/>
        <v>-4015559</v>
      </c>
      <c r="J42" s="61">
        <f t="shared" si="3"/>
        <v>52124477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52124477</v>
      </c>
      <c r="X42" s="61">
        <f t="shared" si="3"/>
        <v>27772535</v>
      </c>
      <c r="Y42" s="61">
        <f t="shared" si="3"/>
        <v>24351942</v>
      </c>
      <c r="Z42" s="62">
        <f>+IF(X42&lt;&gt;0,+(Y42/X42)*100,0)</f>
        <v>87.68354059145122</v>
      </c>
      <c r="AA42" s="59">
        <f>SUM(AA38:AA41)</f>
        <v>50067522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58847653</v>
      </c>
      <c r="D44" s="67">
        <f>+D42-D43</f>
        <v>0</v>
      </c>
      <c r="E44" s="68">
        <f t="shared" si="4"/>
        <v>50067522</v>
      </c>
      <c r="F44" s="69">
        <f t="shared" si="4"/>
        <v>50067522</v>
      </c>
      <c r="G44" s="69">
        <f t="shared" si="4"/>
        <v>59957052</v>
      </c>
      <c r="H44" s="69">
        <f t="shared" si="4"/>
        <v>-3817016</v>
      </c>
      <c r="I44" s="69">
        <f t="shared" si="4"/>
        <v>-4015559</v>
      </c>
      <c r="J44" s="69">
        <f t="shared" si="4"/>
        <v>52124477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52124477</v>
      </c>
      <c r="X44" s="69">
        <f t="shared" si="4"/>
        <v>27772535</v>
      </c>
      <c r="Y44" s="69">
        <f t="shared" si="4"/>
        <v>24351942</v>
      </c>
      <c r="Z44" s="70">
        <f>+IF(X44&lt;&gt;0,+(Y44/X44)*100,0)</f>
        <v>87.68354059145122</v>
      </c>
      <c r="AA44" s="67">
        <f>+AA42-AA43</f>
        <v>50067522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58847653</v>
      </c>
      <c r="D46" s="59">
        <f>SUM(D44:D45)</f>
        <v>0</v>
      </c>
      <c r="E46" s="60">
        <f t="shared" si="5"/>
        <v>50067522</v>
      </c>
      <c r="F46" s="61">
        <f t="shared" si="5"/>
        <v>50067522</v>
      </c>
      <c r="G46" s="61">
        <f t="shared" si="5"/>
        <v>59957052</v>
      </c>
      <c r="H46" s="61">
        <f t="shared" si="5"/>
        <v>-3817016</v>
      </c>
      <c r="I46" s="61">
        <f t="shared" si="5"/>
        <v>-4015559</v>
      </c>
      <c r="J46" s="61">
        <f t="shared" si="5"/>
        <v>52124477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52124477</v>
      </c>
      <c r="X46" s="61">
        <f t="shared" si="5"/>
        <v>27772535</v>
      </c>
      <c r="Y46" s="61">
        <f t="shared" si="5"/>
        <v>24351942</v>
      </c>
      <c r="Z46" s="62">
        <f>+IF(X46&lt;&gt;0,+(Y46/X46)*100,0)</f>
        <v>87.68354059145122</v>
      </c>
      <c r="AA46" s="59">
        <f>SUM(AA44:AA45)</f>
        <v>50067522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58847653</v>
      </c>
      <c r="D48" s="75">
        <f>SUM(D46:D47)</f>
        <v>0</v>
      </c>
      <c r="E48" s="76">
        <f t="shared" si="6"/>
        <v>50067522</v>
      </c>
      <c r="F48" s="77">
        <f t="shared" si="6"/>
        <v>50067522</v>
      </c>
      <c r="G48" s="77">
        <f t="shared" si="6"/>
        <v>59957052</v>
      </c>
      <c r="H48" s="78">
        <f t="shared" si="6"/>
        <v>-3817016</v>
      </c>
      <c r="I48" s="78">
        <f t="shared" si="6"/>
        <v>-4015559</v>
      </c>
      <c r="J48" s="78">
        <f t="shared" si="6"/>
        <v>52124477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52124477</v>
      </c>
      <c r="X48" s="78">
        <f t="shared" si="6"/>
        <v>27772535</v>
      </c>
      <c r="Y48" s="78">
        <f t="shared" si="6"/>
        <v>24351942</v>
      </c>
      <c r="Z48" s="79">
        <f>+IF(X48&lt;&gt;0,+(Y48/X48)*100,0)</f>
        <v>87.68354059145122</v>
      </c>
      <c r="AA48" s="80">
        <f>SUM(AA46:AA47)</f>
        <v>50067522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55411697</v>
      </c>
      <c r="F5" s="8">
        <v>55411697</v>
      </c>
      <c r="G5" s="8">
        <v>33399301</v>
      </c>
      <c r="H5" s="8">
        <v>1833377</v>
      </c>
      <c r="I5" s="8">
        <v>2147735</v>
      </c>
      <c r="J5" s="8">
        <v>37380413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37380413</v>
      </c>
      <c r="X5" s="8">
        <v>38478000</v>
      </c>
      <c r="Y5" s="8">
        <v>-1097587</v>
      </c>
      <c r="Z5" s="2">
        <v>-2.85</v>
      </c>
      <c r="AA5" s="6">
        <v>55411697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1593000</v>
      </c>
      <c r="F6" s="8">
        <v>1593000</v>
      </c>
      <c r="G6" s="8">
        <v>0</v>
      </c>
      <c r="H6" s="8">
        <v>942403</v>
      </c>
      <c r="I6" s="8">
        <v>1576245</v>
      </c>
      <c r="J6" s="8">
        <v>2518648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2518648</v>
      </c>
      <c r="X6" s="8">
        <v>396000</v>
      </c>
      <c r="Y6" s="8">
        <v>2122648</v>
      </c>
      <c r="Z6" s="2">
        <v>536.02</v>
      </c>
      <c r="AA6" s="6">
        <v>1593000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119186000</v>
      </c>
      <c r="F7" s="8">
        <v>119186000</v>
      </c>
      <c r="G7" s="8">
        <v>4286685</v>
      </c>
      <c r="H7" s="8">
        <v>1692356</v>
      </c>
      <c r="I7" s="8">
        <v>4360013</v>
      </c>
      <c r="J7" s="8">
        <v>10339054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10339054</v>
      </c>
      <c r="X7" s="8">
        <v>26000000</v>
      </c>
      <c r="Y7" s="8">
        <v>-15660946</v>
      </c>
      <c r="Z7" s="2">
        <v>-60.23</v>
      </c>
      <c r="AA7" s="6">
        <v>119186000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620254</v>
      </c>
      <c r="H10" s="30">
        <v>620062</v>
      </c>
      <c r="I10" s="30">
        <v>625123</v>
      </c>
      <c r="J10" s="30">
        <v>1865439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1865439</v>
      </c>
      <c r="X10" s="30">
        <v>2196000</v>
      </c>
      <c r="Y10" s="30">
        <v>-330561</v>
      </c>
      <c r="Z10" s="31">
        <v>-15.05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6839085</v>
      </c>
      <c r="F11" s="8">
        <v>6839085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6839085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1511001</v>
      </c>
      <c r="F12" s="8">
        <v>1511001</v>
      </c>
      <c r="G12" s="8">
        <v>120128</v>
      </c>
      <c r="H12" s="8">
        <v>90683</v>
      </c>
      <c r="I12" s="8">
        <v>81660</v>
      </c>
      <c r="J12" s="8">
        <v>292471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292471</v>
      </c>
      <c r="X12" s="8">
        <v>375000</v>
      </c>
      <c r="Y12" s="8">
        <v>-82529</v>
      </c>
      <c r="Z12" s="2">
        <v>-22.01</v>
      </c>
      <c r="AA12" s="6">
        <v>1511001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1000000</v>
      </c>
      <c r="F13" s="8">
        <v>1000000</v>
      </c>
      <c r="G13" s="8">
        <v>57763</v>
      </c>
      <c r="H13" s="8">
        <v>175954</v>
      </c>
      <c r="I13" s="8">
        <v>65730</v>
      </c>
      <c r="J13" s="8">
        <v>299447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299447</v>
      </c>
      <c r="X13" s="8">
        <v>318888</v>
      </c>
      <c r="Y13" s="8">
        <v>-19441</v>
      </c>
      <c r="Z13" s="2">
        <v>-6.1</v>
      </c>
      <c r="AA13" s="6">
        <v>1000000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4000000</v>
      </c>
      <c r="F16" s="8">
        <v>4000000</v>
      </c>
      <c r="G16" s="8">
        <v>180440</v>
      </c>
      <c r="H16" s="8">
        <v>231184</v>
      </c>
      <c r="I16" s="8">
        <v>160287</v>
      </c>
      <c r="J16" s="8">
        <v>571911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571911</v>
      </c>
      <c r="X16" s="8">
        <v>999000</v>
      </c>
      <c r="Y16" s="8">
        <v>-427089</v>
      </c>
      <c r="Z16" s="2">
        <v>-42.75</v>
      </c>
      <c r="AA16" s="6">
        <v>4000000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3100000</v>
      </c>
      <c r="F17" s="8">
        <v>3100000</v>
      </c>
      <c r="G17" s="8">
        <v>259758</v>
      </c>
      <c r="H17" s="8">
        <v>245912</v>
      </c>
      <c r="I17" s="8">
        <v>232185</v>
      </c>
      <c r="J17" s="8">
        <v>737855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737855</v>
      </c>
      <c r="X17" s="8">
        <v>774000</v>
      </c>
      <c r="Y17" s="8">
        <v>-36145</v>
      </c>
      <c r="Z17" s="2">
        <v>-4.67</v>
      </c>
      <c r="AA17" s="6">
        <v>3100000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29146000</v>
      </c>
      <c r="F19" s="8">
        <v>29146000</v>
      </c>
      <c r="G19" s="8">
        <v>51858000</v>
      </c>
      <c r="H19" s="8">
        <v>0</v>
      </c>
      <c r="I19" s="8">
        <v>0</v>
      </c>
      <c r="J19" s="8">
        <v>51858000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51858000</v>
      </c>
      <c r="X19" s="8">
        <v>63000000</v>
      </c>
      <c r="Y19" s="8">
        <v>-11142000</v>
      </c>
      <c r="Z19" s="2">
        <v>-17.69</v>
      </c>
      <c r="AA19" s="6">
        <v>29146000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5947400</v>
      </c>
      <c r="F20" s="30">
        <v>5947400</v>
      </c>
      <c r="G20" s="30">
        <v>23498</v>
      </c>
      <c r="H20" s="30">
        <v>48186</v>
      </c>
      <c r="I20" s="30">
        <v>420482</v>
      </c>
      <c r="J20" s="30">
        <v>492166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492166</v>
      </c>
      <c r="X20" s="30">
        <v>1486749</v>
      </c>
      <c r="Y20" s="30">
        <v>-994583</v>
      </c>
      <c r="Z20" s="31">
        <v>-66.9</v>
      </c>
      <c r="AA20" s="32">
        <v>5947400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1000000</v>
      </c>
      <c r="F21" s="8">
        <v>1000000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1000000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228734183</v>
      </c>
      <c r="F22" s="39">
        <f t="shared" si="0"/>
        <v>228734183</v>
      </c>
      <c r="G22" s="39">
        <f t="shared" si="0"/>
        <v>90805827</v>
      </c>
      <c r="H22" s="39">
        <f t="shared" si="0"/>
        <v>5880117</v>
      </c>
      <c r="I22" s="39">
        <f t="shared" si="0"/>
        <v>9669460</v>
      </c>
      <c r="J22" s="39">
        <f t="shared" si="0"/>
        <v>106355404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106355404</v>
      </c>
      <c r="X22" s="39">
        <f t="shared" si="0"/>
        <v>134023637</v>
      </c>
      <c r="Y22" s="39">
        <f t="shared" si="0"/>
        <v>-27668233</v>
      </c>
      <c r="Z22" s="40">
        <f>+IF(X22&lt;&gt;0,+(Y22/X22)*100,0)</f>
        <v>-20.644293513688186</v>
      </c>
      <c r="AA22" s="37">
        <f>SUM(AA5:AA21)</f>
        <v>228734183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107062000</v>
      </c>
      <c r="F25" s="8">
        <v>107062000</v>
      </c>
      <c r="G25" s="8">
        <v>9122192</v>
      </c>
      <c r="H25" s="8">
        <v>9386437</v>
      </c>
      <c r="I25" s="8">
        <v>9194447</v>
      </c>
      <c r="J25" s="8">
        <v>27703076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27703076</v>
      </c>
      <c r="X25" s="8">
        <v>24315000</v>
      </c>
      <c r="Y25" s="8">
        <v>3388076</v>
      </c>
      <c r="Z25" s="2">
        <v>13.93</v>
      </c>
      <c r="AA25" s="6">
        <v>107062000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14953000</v>
      </c>
      <c r="F26" s="8">
        <v>14953000</v>
      </c>
      <c r="G26" s="8">
        <v>1020694</v>
      </c>
      <c r="H26" s="8">
        <v>879672</v>
      </c>
      <c r="I26" s="8">
        <v>1184524</v>
      </c>
      <c r="J26" s="8">
        <v>3084890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3084890</v>
      </c>
      <c r="X26" s="8">
        <v>3174000</v>
      </c>
      <c r="Y26" s="8">
        <v>-89110</v>
      </c>
      <c r="Z26" s="2">
        <v>-2.81</v>
      </c>
      <c r="AA26" s="6">
        <v>14953000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2145000</v>
      </c>
      <c r="F27" s="8">
        <v>2145000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2145000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71329220</v>
      </c>
      <c r="F28" s="8">
        <v>71329220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71329220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200000</v>
      </c>
      <c r="F29" s="8">
        <v>200000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45000</v>
      </c>
      <c r="Y29" s="8">
        <v>-45000</v>
      </c>
      <c r="Z29" s="2">
        <v>-100</v>
      </c>
      <c r="AA29" s="6">
        <v>200000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60000000</v>
      </c>
      <c r="F30" s="8">
        <v>60000000</v>
      </c>
      <c r="G30" s="8">
        <v>21982</v>
      </c>
      <c r="H30" s="8">
        <v>11501449</v>
      </c>
      <c r="I30" s="8">
        <v>6545990</v>
      </c>
      <c r="J30" s="8">
        <v>18069421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18069421</v>
      </c>
      <c r="X30" s="8">
        <v>15000000</v>
      </c>
      <c r="Y30" s="8">
        <v>3069421</v>
      </c>
      <c r="Z30" s="2">
        <v>20.46</v>
      </c>
      <c r="AA30" s="6">
        <v>60000000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182096</v>
      </c>
      <c r="H31" s="8">
        <v>37679</v>
      </c>
      <c r="I31" s="8">
        <v>470860</v>
      </c>
      <c r="J31" s="8">
        <v>690635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690635</v>
      </c>
      <c r="X31" s="8"/>
      <c r="Y31" s="8">
        <v>690635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38574000</v>
      </c>
      <c r="F32" s="8">
        <v>38574000</v>
      </c>
      <c r="G32" s="8">
        <v>3742893</v>
      </c>
      <c r="H32" s="8">
        <v>6869482</v>
      </c>
      <c r="I32" s="8">
        <v>5673325</v>
      </c>
      <c r="J32" s="8">
        <v>16285700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16285700</v>
      </c>
      <c r="X32" s="8">
        <v>39516000</v>
      </c>
      <c r="Y32" s="8">
        <v>-23230300</v>
      </c>
      <c r="Z32" s="2">
        <v>-58.79</v>
      </c>
      <c r="AA32" s="6">
        <v>38574000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31067000</v>
      </c>
      <c r="F34" s="8">
        <v>31067000</v>
      </c>
      <c r="G34" s="8">
        <v>20849032</v>
      </c>
      <c r="H34" s="8">
        <v>11146873</v>
      </c>
      <c r="I34" s="8">
        <v>12503942</v>
      </c>
      <c r="J34" s="8">
        <v>44499847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44499847</v>
      </c>
      <c r="X34" s="8">
        <v>7764000</v>
      </c>
      <c r="Y34" s="8">
        <v>36735847</v>
      </c>
      <c r="Z34" s="2">
        <v>473.16</v>
      </c>
      <c r="AA34" s="6">
        <v>31067000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325330220</v>
      </c>
      <c r="F36" s="39">
        <f t="shared" si="1"/>
        <v>325330220</v>
      </c>
      <c r="G36" s="39">
        <f t="shared" si="1"/>
        <v>34938889</v>
      </c>
      <c r="H36" s="39">
        <f t="shared" si="1"/>
        <v>39821592</v>
      </c>
      <c r="I36" s="39">
        <f t="shared" si="1"/>
        <v>35573088</v>
      </c>
      <c r="J36" s="39">
        <f t="shared" si="1"/>
        <v>110333569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110333569</v>
      </c>
      <c r="X36" s="39">
        <f t="shared" si="1"/>
        <v>89814000</v>
      </c>
      <c r="Y36" s="39">
        <f t="shared" si="1"/>
        <v>20519569</v>
      </c>
      <c r="Z36" s="40">
        <f>+IF(X36&lt;&gt;0,+(Y36/X36)*100,0)</f>
        <v>22.84673770236266</v>
      </c>
      <c r="AA36" s="37">
        <f>SUM(AA25:AA35)</f>
        <v>325330220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-96596037</v>
      </c>
      <c r="F38" s="52">
        <f t="shared" si="2"/>
        <v>-96596037</v>
      </c>
      <c r="G38" s="52">
        <f t="shared" si="2"/>
        <v>55866938</v>
      </c>
      <c r="H38" s="52">
        <f t="shared" si="2"/>
        <v>-33941475</v>
      </c>
      <c r="I38" s="52">
        <f t="shared" si="2"/>
        <v>-25903628</v>
      </c>
      <c r="J38" s="52">
        <f t="shared" si="2"/>
        <v>-3978165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-3978165</v>
      </c>
      <c r="X38" s="52">
        <f>IF(F22=F36,0,X22-X36)</f>
        <v>44209637</v>
      </c>
      <c r="Y38" s="52">
        <f t="shared" si="2"/>
        <v>-48187802</v>
      </c>
      <c r="Z38" s="53">
        <f>+IF(X38&lt;&gt;0,+(Y38/X38)*100,0)</f>
        <v>-108.99841136447242</v>
      </c>
      <c r="AA38" s="50">
        <f>+AA22-AA36</f>
        <v>-96596037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29492000</v>
      </c>
      <c r="F39" s="8">
        <v>29492000</v>
      </c>
      <c r="G39" s="8">
        <v>23700000</v>
      </c>
      <c r="H39" s="8">
        <v>0</v>
      </c>
      <c r="I39" s="8">
        <v>0</v>
      </c>
      <c r="J39" s="8">
        <v>23700000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23700000</v>
      </c>
      <c r="X39" s="8">
        <v>34830666</v>
      </c>
      <c r="Y39" s="8">
        <v>-11130666</v>
      </c>
      <c r="Z39" s="2">
        <v>-31.96</v>
      </c>
      <c r="AA39" s="6">
        <v>29492000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-67104037</v>
      </c>
      <c r="F42" s="61">
        <f t="shared" si="3"/>
        <v>-67104037</v>
      </c>
      <c r="G42" s="61">
        <f t="shared" si="3"/>
        <v>79566938</v>
      </c>
      <c r="H42" s="61">
        <f t="shared" si="3"/>
        <v>-33941475</v>
      </c>
      <c r="I42" s="61">
        <f t="shared" si="3"/>
        <v>-25903628</v>
      </c>
      <c r="J42" s="61">
        <f t="shared" si="3"/>
        <v>19721835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19721835</v>
      </c>
      <c r="X42" s="61">
        <f t="shared" si="3"/>
        <v>79040303</v>
      </c>
      <c r="Y42" s="61">
        <f t="shared" si="3"/>
        <v>-59318468</v>
      </c>
      <c r="Z42" s="62">
        <f>+IF(X42&lt;&gt;0,+(Y42/X42)*100,0)</f>
        <v>-75.04838133021833</v>
      </c>
      <c r="AA42" s="59">
        <f>SUM(AA38:AA41)</f>
        <v>-67104037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-67104037</v>
      </c>
      <c r="F44" s="69">
        <f t="shared" si="4"/>
        <v>-67104037</v>
      </c>
      <c r="G44" s="69">
        <f t="shared" si="4"/>
        <v>79566938</v>
      </c>
      <c r="H44" s="69">
        <f t="shared" si="4"/>
        <v>-33941475</v>
      </c>
      <c r="I44" s="69">
        <f t="shared" si="4"/>
        <v>-25903628</v>
      </c>
      <c r="J44" s="69">
        <f t="shared" si="4"/>
        <v>19721835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19721835</v>
      </c>
      <c r="X44" s="69">
        <f t="shared" si="4"/>
        <v>79040303</v>
      </c>
      <c r="Y44" s="69">
        <f t="shared" si="4"/>
        <v>-59318468</v>
      </c>
      <c r="Z44" s="70">
        <f>+IF(X44&lt;&gt;0,+(Y44/X44)*100,0)</f>
        <v>-75.04838133021833</v>
      </c>
      <c r="AA44" s="67">
        <f>+AA42-AA43</f>
        <v>-67104037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-67104037</v>
      </c>
      <c r="F46" s="61">
        <f t="shared" si="5"/>
        <v>-67104037</v>
      </c>
      <c r="G46" s="61">
        <f t="shared" si="5"/>
        <v>79566938</v>
      </c>
      <c r="H46" s="61">
        <f t="shared" si="5"/>
        <v>-33941475</v>
      </c>
      <c r="I46" s="61">
        <f t="shared" si="5"/>
        <v>-25903628</v>
      </c>
      <c r="J46" s="61">
        <f t="shared" si="5"/>
        <v>19721835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19721835</v>
      </c>
      <c r="X46" s="61">
        <f t="shared" si="5"/>
        <v>79040303</v>
      </c>
      <c r="Y46" s="61">
        <f t="shared" si="5"/>
        <v>-59318468</v>
      </c>
      <c r="Z46" s="62">
        <f>+IF(X46&lt;&gt;0,+(Y46/X46)*100,0)</f>
        <v>-75.04838133021833</v>
      </c>
      <c r="AA46" s="59">
        <f>SUM(AA44:AA45)</f>
        <v>-67104037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-67104037</v>
      </c>
      <c r="F48" s="77">
        <f t="shared" si="6"/>
        <v>-67104037</v>
      </c>
      <c r="G48" s="77">
        <f t="shared" si="6"/>
        <v>79566938</v>
      </c>
      <c r="H48" s="78">
        <f t="shared" si="6"/>
        <v>-33941475</v>
      </c>
      <c r="I48" s="78">
        <f t="shared" si="6"/>
        <v>-25903628</v>
      </c>
      <c r="J48" s="78">
        <f t="shared" si="6"/>
        <v>19721835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19721835</v>
      </c>
      <c r="X48" s="78">
        <f t="shared" si="6"/>
        <v>79040303</v>
      </c>
      <c r="Y48" s="78">
        <f t="shared" si="6"/>
        <v>-59318468</v>
      </c>
      <c r="Z48" s="79">
        <f>+IF(X48&lt;&gt;0,+(Y48/X48)*100,0)</f>
        <v>-75.04838133021833</v>
      </c>
      <c r="AA48" s="80">
        <f>SUM(AA46:AA47)</f>
        <v>-67104037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25445348</v>
      </c>
      <c r="D8" s="6">
        <v>0</v>
      </c>
      <c r="E8" s="7">
        <v>13850519</v>
      </c>
      <c r="F8" s="8">
        <v>13850519</v>
      </c>
      <c r="G8" s="8">
        <v>-691244</v>
      </c>
      <c r="H8" s="8">
        <v>2324848</v>
      </c>
      <c r="I8" s="8">
        <v>1447263</v>
      </c>
      <c r="J8" s="8">
        <v>3080867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3080867</v>
      </c>
      <c r="X8" s="8">
        <v>3462630</v>
      </c>
      <c r="Y8" s="8">
        <v>-381763</v>
      </c>
      <c r="Z8" s="2">
        <v>-11.03</v>
      </c>
      <c r="AA8" s="6">
        <v>13850519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5379519</v>
      </c>
      <c r="F9" s="8">
        <v>5379519</v>
      </c>
      <c r="G9" s="8">
        <v>31029</v>
      </c>
      <c r="H9" s="8">
        <v>1130117</v>
      </c>
      <c r="I9" s="8">
        <v>511366</v>
      </c>
      <c r="J9" s="8">
        <v>1672512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1672512</v>
      </c>
      <c r="X9" s="8">
        <v>1344879</v>
      </c>
      <c r="Y9" s="8">
        <v>327633</v>
      </c>
      <c r="Z9" s="2">
        <v>24.36</v>
      </c>
      <c r="AA9" s="6">
        <v>5379519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168908</v>
      </c>
      <c r="D12" s="6">
        <v>0</v>
      </c>
      <c r="E12" s="7">
        <v>88000</v>
      </c>
      <c r="F12" s="8">
        <v>88000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21999</v>
      </c>
      <c r="Y12" s="8">
        <v>-21999</v>
      </c>
      <c r="Z12" s="2">
        <v>-100</v>
      </c>
      <c r="AA12" s="6">
        <v>88000</v>
      </c>
    </row>
    <row r="13" spans="1:27" ht="12.75">
      <c r="A13" s="27" t="s">
        <v>40</v>
      </c>
      <c r="B13" s="33"/>
      <c r="C13" s="6">
        <v>3617095</v>
      </c>
      <c r="D13" s="6">
        <v>0</v>
      </c>
      <c r="E13" s="7">
        <v>2000000</v>
      </c>
      <c r="F13" s="8">
        <v>2000000</v>
      </c>
      <c r="G13" s="8">
        <v>0</v>
      </c>
      <c r="H13" s="8">
        <v>691222</v>
      </c>
      <c r="I13" s="8">
        <v>511858</v>
      </c>
      <c r="J13" s="8">
        <v>1203080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1203080</v>
      </c>
      <c r="X13" s="8">
        <v>500001</v>
      </c>
      <c r="Y13" s="8">
        <v>703079</v>
      </c>
      <c r="Z13" s="2">
        <v>140.62</v>
      </c>
      <c r="AA13" s="6">
        <v>2000000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2</v>
      </c>
      <c r="H14" s="8">
        <v>12819</v>
      </c>
      <c r="I14" s="8">
        <v>7205</v>
      </c>
      <c r="J14" s="8">
        <v>20026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20026</v>
      </c>
      <c r="X14" s="8"/>
      <c r="Y14" s="8">
        <v>20026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340193605</v>
      </c>
      <c r="D19" s="6">
        <v>0</v>
      </c>
      <c r="E19" s="7">
        <v>355019000</v>
      </c>
      <c r="F19" s="8">
        <v>355019000</v>
      </c>
      <c r="G19" s="8">
        <v>144930000</v>
      </c>
      <c r="H19" s="8">
        <v>2156000</v>
      </c>
      <c r="I19" s="8">
        <v>0</v>
      </c>
      <c r="J19" s="8">
        <v>147086000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147086000</v>
      </c>
      <c r="X19" s="8">
        <v>88754751</v>
      </c>
      <c r="Y19" s="8">
        <v>58331249</v>
      </c>
      <c r="Z19" s="2">
        <v>65.72</v>
      </c>
      <c r="AA19" s="6">
        <v>355019000</v>
      </c>
    </row>
    <row r="20" spans="1:27" ht="12.75">
      <c r="A20" s="27" t="s">
        <v>47</v>
      </c>
      <c r="B20" s="33"/>
      <c r="C20" s="6">
        <v>4307050</v>
      </c>
      <c r="D20" s="6">
        <v>0</v>
      </c>
      <c r="E20" s="7">
        <v>87707559</v>
      </c>
      <c r="F20" s="30">
        <v>87707559</v>
      </c>
      <c r="G20" s="30">
        <v>62512</v>
      </c>
      <c r="H20" s="30">
        <v>91222</v>
      </c>
      <c r="I20" s="30">
        <v>36697</v>
      </c>
      <c r="J20" s="30">
        <v>190431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190431</v>
      </c>
      <c r="X20" s="30">
        <v>21926889</v>
      </c>
      <c r="Y20" s="30">
        <v>-21736458</v>
      </c>
      <c r="Z20" s="31">
        <v>-99.13</v>
      </c>
      <c r="AA20" s="32">
        <v>87707559</v>
      </c>
    </row>
    <row r="21" spans="1:27" ht="12.75">
      <c r="A21" s="27" t="s">
        <v>48</v>
      </c>
      <c r="B21" s="33"/>
      <c r="C21" s="6">
        <v>83837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373815843</v>
      </c>
      <c r="D22" s="37">
        <f>SUM(D5:D21)</f>
        <v>0</v>
      </c>
      <c r="E22" s="38">
        <f t="shared" si="0"/>
        <v>464044597</v>
      </c>
      <c r="F22" s="39">
        <f t="shared" si="0"/>
        <v>464044597</v>
      </c>
      <c r="G22" s="39">
        <f t="shared" si="0"/>
        <v>144332299</v>
      </c>
      <c r="H22" s="39">
        <f t="shared" si="0"/>
        <v>6406228</v>
      </c>
      <c r="I22" s="39">
        <f t="shared" si="0"/>
        <v>2514389</v>
      </c>
      <c r="J22" s="39">
        <f t="shared" si="0"/>
        <v>153252916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153252916</v>
      </c>
      <c r="X22" s="39">
        <f t="shared" si="0"/>
        <v>116011149</v>
      </c>
      <c r="Y22" s="39">
        <f t="shared" si="0"/>
        <v>37241767</v>
      </c>
      <c r="Z22" s="40">
        <f>+IF(X22&lt;&gt;0,+(Y22/X22)*100,0)</f>
        <v>32.10188617302635</v>
      </c>
      <c r="AA22" s="37">
        <f>SUM(AA5:AA21)</f>
        <v>464044597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159245981</v>
      </c>
      <c r="D25" s="6">
        <v>0</v>
      </c>
      <c r="E25" s="7">
        <v>153508410</v>
      </c>
      <c r="F25" s="8">
        <v>153508410</v>
      </c>
      <c r="G25" s="8">
        <v>13470349</v>
      </c>
      <c r="H25" s="8">
        <v>13848039</v>
      </c>
      <c r="I25" s="8">
        <v>13759234</v>
      </c>
      <c r="J25" s="8">
        <v>41077622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41077622</v>
      </c>
      <c r="X25" s="8">
        <v>38377101</v>
      </c>
      <c r="Y25" s="8">
        <v>2700521</v>
      </c>
      <c r="Z25" s="2">
        <v>7.04</v>
      </c>
      <c r="AA25" s="6">
        <v>153508410</v>
      </c>
    </row>
    <row r="26" spans="1:27" ht="12.75">
      <c r="A26" s="29" t="s">
        <v>52</v>
      </c>
      <c r="B26" s="28"/>
      <c r="C26" s="6">
        <v>6634007</v>
      </c>
      <c r="D26" s="6">
        <v>0</v>
      </c>
      <c r="E26" s="7">
        <v>6400963</v>
      </c>
      <c r="F26" s="8">
        <v>6400963</v>
      </c>
      <c r="G26" s="8">
        <v>531929</v>
      </c>
      <c r="H26" s="8">
        <v>189033</v>
      </c>
      <c r="I26" s="8">
        <v>795078</v>
      </c>
      <c r="J26" s="8">
        <v>1516040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1516040</v>
      </c>
      <c r="X26" s="8">
        <v>1600242</v>
      </c>
      <c r="Y26" s="8">
        <v>-84202</v>
      </c>
      <c r="Z26" s="2">
        <v>-5.26</v>
      </c>
      <c r="AA26" s="6">
        <v>6400963</v>
      </c>
    </row>
    <row r="27" spans="1:27" ht="12.75">
      <c r="A27" s="29" t="s">
        <v>53</v>
      </c>
      <c r="B27" s="28"/>
      <c r="C27" s="6">
        <v>4982055</v>
      </c>
      <c r="D27" s="6">
        <v>0</v>
      </c>
      <c r="E27" s="7">
        <v>3594000</v>
      </c>
      <c r="F27" s="8">
        <v>3594000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898500</v>
      </c>
      <c r="Y27" s="8">
        <v>-898500</v>
      </c>
      <c r="Z27" s="2">
        <v>-100</v>
      </c>
      <c r="AA27" s="6">
        <v>3594000</v>
      </c>
    </row>
    <row r="28" spans="1:27" ht="12.75">
      <c r="A28" s="29" t="s">
        <v>54</v>
      </c>
      <c r="B28" s="28"/>
      <c r="C28" s="6">
        <v>53097602</v>
      </c>
      <c r="D28" s="6">
        <v>0</v>
      </c>
      <c r="E28" s="7">
        <v>45760607</v>
      </c>
      <c r="F28" s="8">
        <v>45760607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11440152</v>
      </c>
      <c r="Y28" s="8">
        <v>-11440152</v>
      </c>
      <c r="Z28" s="2">
        <v>-100</v>
      </c>
      <c r="AA28" s="6">
        <v>45760607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70126510</v>
      </c>
      <c r="D30" s="6">
        <v>0</v>
      </c>
      <c r="E30" s="7">
        <v>79865116</v>
      </c>
      <c r="F30" s="8">
        <v>79865116</v>
      </c>
      <c r="G30" s="8">
        <v>5540759</v>
      </c>
      <c r="H30" s="8">
        <v>11455305</v>
      </c>
      <c r="I30" s="8">
        <v>8732821</v>
      </c>
      <c r="J30" s="8">
        <v>25728885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25728885</v>
      </c>
      <c r="X30" s="8">
        <v>19966278</v>
      </c>
      <c r="Y30" s="8">
        <v>5762607</v>
      </c>
      <c r="Z30" s="2">
        <v>28.86</v>
      </c>
      <c r="AA30" s="6">
        <v>79865116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45215464</v>
      </c>
      <c r="D32" s="6">
        <v>0</v>
      </c>
      <c r="E32" s="7">
        <v>47699000</v>
      </c>
      <c r="F32" s="8">
        <v>47699000</v>
      </c>
      <c r="G32" s="8">
        <v>2512130</v>
      </c>
      <c r="H32" s="8">
        <v>3318012</v>
      </c>
      <c r="I32" s="8">
        <v>3207875</v>
      </c>
      <c r="J32" s="8">
        <v>9038017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9038017</v>
      </c>
      <c r="X32" s="8">
        <v>11924751</v>
      </c>
      <c r="Y32" s="8">
        <v>-2886734</v>
      </c>
      <c r="Z32" s="2">
        <v>-24.21</v>
      </c>
      <c r="AA32" s="6">
        <v>47699000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205429749</v>
      </c>
      <c r="D34" s="6">
        <v>0</v>
      </c>
      <c r="E34" s="7">
        <v>125516504</v>
      </c>
      <c r="F34" s="8">
        <v>125516504</v>
      </c>
      <c r="G34" s="8">
        <v>12367234</v>
      </c>
      <c r="H34" s="8">
        <v>15375764</v>
      </c>
      <c r="I34" s="8">
        <v>20101847</v>
      </c>
      <c r="J34" s="8">
        <v>47844845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47844845</v>
      </c>
      <c r="X34" s="8">
        <v>31379127</v>
      </c>
      <c r="Y34" s="8">
        <v>16465718</v>
      </c>
      <c r="Z34" s="2">
        <v>52.47</v>
      </c>
      <c r="AA34" s="6">
        <v>125516504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544731368</v>
      </c>
      <c r="D36" s="37">
        <f>SUM(D25:D35)</f>
        <v>0</v>
      </c>
      <c r="E36" s="38">
        <f t="shared" si="1"/>
        <v>462344600</v>
      </c>
      <c r="F36" s="39">
        <f t="shared" si="1"/>
        <v>462344600</v>
      </c>
      <c r="G36" s="39">
        <f t="shared" si="1"/>
        <v>34422401</v>
      </c>
      <c r="H36" s="39">
        <f t="shared" si="1"/>
        <v>44186153</v>
      </c>
      <c r="I36" s="39">
        <f t="shared" si="1"/>
        <v>46596855</v>
      </c>
      <c r="J36" s="39">
        <f t="shared" si="1"/>
        <v>125205409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125205409</v>
      </c>
      <c r="X36" s="39">
        <f t="shared" si="1"/>
        <v>115586151</v>
      </c>
      <c r="Y36" s="39">
        <f t="shared" si="1"/>
        <v>9619258</v>
      </c>
      <c r="Z36" s="40">
        <f>+IF(X36&lt;&gt;0,+(Y36/X36)*100,0)</f>
        <v>8.322154442187456</v>
      </c>
      <c r="AA36" s="37">
        <f>SUM(AA25:AA35)</f>
        <v>462344600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-170915525</v>
      </c>
      <c r="D38" s="50">
        <f>+D22-D36</f>
        <v>0</v>
      </c>
      <c r="E38" s="51">
        <f t="shared" si="2"/>
        <v>1699997</v>
      </c>
      <c r="F38" s="52">
        <f t="shared" si="2"/>
        <v>1699997</v>
      </c>
      <c r="G38" s="52">
        <f t="shared" si="2"/>
        <v>109909898</v>
      </c>
      <c r="H38" s="52">
        <f t="shared" si="2"/>
        <v>-37779925</v>
      </c>
      <c r="I38" s="52">
        <f t="shared" si="2"/>
        <v>-44082466</v>
      </c>
      <c r="J38" s="52">
        <f t="shared" si="2"/>
        <v>28047507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28047507</v>
      </c>
      <c r="X38" s="52">
        <f>IF(F22=F36,0,X22-X36)</f>
        <v>424998</v>
      </c>
      <c r="Y38" s="52">
        <f t="shared" si="2"/>
        <v>27622509</v>
      </c>
      <c r="Z38" s="53">
        <f>+IF(X38&lt;&gt;0,+(Y38/X38)*100,0)</f>
        <v>6499.444467973967</v>
      </c>
      <c r="AA38" s="50">
        <f>+AA22-AA36</f>
        <v>1699997</v>
      </c>
    </row>
    <row r="39" spans="1:27" ht="12.75">
      <c r="A39" s="27" t="s">
        <v>64</v>
      </c>
      <c r="B39" s="33"/>
      <c r="C39" s="6">
        <v>522707443</v>
      </c>
      <c r="D39" s="6">
        <v>0</v>
      </c>
      <c r="E39" s="7">
        <v>437625000</v>
      </c>
      <c r="F39" s="8">
        <v>437625000</v>
      </c>
      <c r="G39" s="8">
        <v>65000000</v>
      </c>
      <c r="H39" s="8">
        <v>54006000</v>
      </c>
      <c r="I39" s="8">
        <v>33850000</v>
      </c>
      <c r="J39" s="8">
        <v>152856000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152856000</v>
      </c>
      <c r="X39" s="8">
        <v>109406250</v>
      </c>
      <c r="Y39" s="8">
        <v>43449750</v>
      </c>
      <c r="Z39" s="2">
        <v>39.71</v>
      </c>
      <c r="AA39" s="6">
        <v>437625000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351791918</v>
      </c>
      <c r="D42" s="59">
        <f>SUM(D38:D41)</f>
        <v>0</v>
      </c>
      <c r="E42" s="60">
        <f t="shared" si="3"/>
        <v>439324997</v>
      </c>
      <c r="F42" s="61">
        <f t="shared" si="3"/>
        <v>439324997</v>
      </c>
      <c r="G42" s="61">
        <f t="shared" si="3"/>
        <v>174909898</v>
      </c>
      <c r="H42" s="61">
        <f t="shared" si="3"/>
        <v>16226075</v>
      </c>
      <c r="I42" s="61">
        <f t="shared" si="3"/>
        <v>-10232466</v>
      </c>
      <c r="J42" s="61">
        <f t="shared" si="3"/>
        <v>180903507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180903507</v>
      </c>
      <c r="X42" s="61">
        <f t="shared" si="3"/>
        <v>109831248</v>
      </c>
      <c r="Y42" s="61">
        <f t="shared" si="3"/>
        <v>71072259</v>
      </c>
      <c r="Z42" s="62">
        <f>+IF(X42&lt;&gt;0,+(Y42/X42)*100,0)</f>
        <v>64.71041738504147</v>
      </c>
      <c r="AA42" s="59">
        <f>SUM(AA38:AA41)</f>
        <v>439324997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351791918</v>
      </c>
      <c r="D44" s="67">
        <f>+D42-D43</f>
        <v>0</v>
      </c>
      <c r="E44" s="68">
        <f t="shared" si="4"/>
        <v>439324997</v>
      </c>
      <c r="F44" s="69">
        <f t="shared" si="4"/>
        <v>439324997</v>
      </c>
      <c r="G44" s="69">
        <f t="shared" si="4"/>
        <v>174909898</v>
      </c>
      <c r="H44" s="69">
        <f t="shared" si="4"/>
        <v>16226075</v>
      </c>
      <c r="I44" s="69">
        <f t="shared" si="4"/>
        <v>-10232466</v>
      </c>
      <c r="J44" s="69">
        <f t="shared" si="4"/>
        <v>180903507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180903507</v>
      </c>
      <c r="X44" s="69">
        <f t="shared" si="4"/>
        <v>109831248</v>
      </c>
      <c r="Y44" s="69">
        <f t="shared" si="4"/>
        <v>71072259</v>
      </c>
      <c r="Z44" s="70">
        <f>+IF(X44&lt;&gt;0,+(Y44/X44)*100,0)</f>
        <v>64.71041738504147</v>
      </c>
      <c r="AA44" s="67">
        <f>+AA42-AA43</f>
        <v>439324997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351791918</v>
      </c>
      <c r="D46" s="59">
        <f>SUM(D44:D45)</f>
        <v>0</v>
      </c>
      <c r="E46" s="60">
        <f t="shared" si="5"/>
        <v>439324997</v>
      </c>
      <c r="F46" s="61">
        <f t="shared" si="5"/>
        <v>439324997</v>
      </c>
      <c r="G46" s="61">
        <f t="shared" si="5"/>
        <v>174909898</v>
      </c>
      <c r="H46" s="61">
        <f t="shared" si="5"/>
        <v>16226075</v>
      </c>
      <c r="I46" s="61">
        <f t="shared" si="5"/>
        <v>-10232466</v>
      </c>
      <c r="J46" s="61">
        <f t="shared" si="5"/>
        <v>180903507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180903507</v>
      </c>
      <c r="X46" s="61">
        <f t="shared" si="5"/>
        <v>109831248</v>
      </c>
      <c r="Y46" s="61">
        <f t="shared" si="5"/>
        <v>71072259</v>
      </c>
      <c r="Z46" s="62">
        <f>+IF(X46&lt;&gt;0,+(Y46/X46)*100,0)</f>
        <v>64.71041738504147</v>
      </c>
      <c r="AA46" s="59">
        <f>SUM(AA44:AA45)</f>
        <v>439324997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351791918</v>
      </c>
      <c r="D48" s="75">
        <f>SUM(D46:D47)</f>
        <v>0</v>
      </c>
      <c r="E48" s="76">
        <f t="shared" si="6"/>
        <v>439324997</v>
      </c>
      <c r="F48" s="77">
        <f t="shared" si="6"/>
        <v>439324997</v>
      </c>
      <c r="G48" s="77">
        <f t="shared" si="6"/>
        <v>174909898</v>
      </c>
      <c r="H48" s="78">
        <f t="shared" si="6"/>
        <v>16226075</v>
      </c>
      <c r="I48" s="78">
        <f t="shared" si="6"/>
        <v>-10232466</v>
      </c>
      <c r="J48" s="78">
        <f t="shared" si="6"/>
        <v>180903507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180903507</v>
      </c>
      <c r="X48" s="78">
        <f t="shared" si="6"/>
        <v>109831248</v>
      </c>
      <c r="Y48" s="78">
        <f t="shared" si="6"/>
        <v>71072259</v>
      </c>
      <c r="Z48" s="79">
        <f>+IF(X48&lt;&gt;0,+(Y48/X48)*100,0)</f>
        <v>64.71041738504147</v>
      </c>
      <c r="AA48" s="80">
        <f>SUM(AA46:AA47)</f>
        <v>439324997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17148638</v>
      </c>
      <c r="D5" s="6">
        <v>0</v>
      </c>
      <c r="E5" s="7">
        <v>21434000</v>
      </c>
      <c r="F5" s="8">
        <v>21434000</v>
      </c>
      <c r="G5" s="8">
        <v>1521653</v>
      </c>
      <c r="H5" s="8">
        <v>1521653</v>
      </c>
      <c r="I5" s="8">
        <v>1567654</v>
      </c>
      <c r="J5" s="8">
        <v>4610960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4610960</v>
      </c>
      <c r="X5" s="8">
        <v>4299501</v>
      </c>
      <c r="Y5" s="8">
        <v>311459</v>
      </c>
      <c r="Z5" s="2">
        <v>7.24</v>
      </c>
      <c r="AA5" s="6">
        <v>21434000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1922160</v>
      </c>
      <c r="F10" s="30">
        <v>1922160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480498</v>
      </c>
      <c r="Y10" s="30">
        <v>-480498</v>
      </c>
      <c r="Z10" s="31">
        <v>-100</v>
      </c>
      <c r="AA10" s="32">
        <v>1922160</v>
      </c>
    </row>
    <row r="11" spans="1:27" ht="12.75">
      <c r="A11" s="29" t="s">
        <v>38</v>
      </c>
      <c r="B11" s="33"/>
      <c r="C11" s="6">
        <v>201968</v>
      </c>
      <c r="D11" s="6">
        <v>0</v>
      </c>
      <c r="E11" s="7">
        <v>0</v>
      </c>
      <c r="F11" s="8">
        <v>0</v>
      </c>
      <c r="G11" s="8">
        <v>16831</v>
      </c>
      <c r="H11" s="8">
        <v>16831</v>
      </c>
      <c r="I11" s="8">
        <v>16831</v>
      </c>
      <c r="J11" s="8">
        <v>50493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50493</v>
      </c>
      <c r="X11" s="8"/>
      <c r="Y11" s="8">
        <v>50493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252125</v>
      </c>
      <c r="D12" s="6">
        <v>0</v>
      </c>
      <c r="E12" s="7">
        <v>243000</v>
      </c>
      <c r="F12" s="8">
        <v>243000</v>
      </c>
      <c r="G12" s="8">
        <v>23094</v>
      </c>
      <c r="H12" s="8">
        <v>23094</v>
      </c>
      <c r="I12" s="8">
        <v>20568</v>
      </c>
      <c r="J12" s="8">
        <v>66756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66756</v>
      </c>
      <c r="X12" s="8">
        <v>60750</v>
      </c>
      <c r="Y12" s="8">
        <v>6006</v>
      </c>
      <c r="Z12" s="2">
        <v>9.89</v>
      </c>
      <c r="AA12" s="6">
        <v>243000</v>
      </c>
    </row>
    <row r="13" spans="1:27" ht="12.75">
      <c r="A13" s="27" t="s">
        <v>40</v>
      </c>
      <c r="B13" s="33"/>
      <c r="C13" s="6">
        <v>6958873</v>
      </c>
      <c r="D13" s="6">
        <v>0</v>
      </c>
      <c r="E13" s="7">
        <v>5942128</v>
      </c>
      <c r="F13" s="8">
        <v>5942128</v>
      </c>
      <c r="G13" s="8">
        <v>328130</v>
      </c>
      <c r="H13" s="8">
        <v>429719</v>
      </c>
      <c r="I13" s="8">
        <v>328656</v>
      </c>
      <c r="J13" s="8">
        <v>1086505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1086505</v>
      </c>
      <c r="X13" s="8">
        <v>1485499</v>
      </c>
      <c r="Y13" s="8">
        <v>-398994</v>
      </c>
      <c r="Z13" s="2">
        <v>-26.86</v>
      </c>
      <c r="AA13" s="6">
        <v>5942128</v>
      </c>
    </row>
    <row r="14" spans="1:27" ht="12.75">
      <c r="A14" s="27" t="s">
        <v>41</v>
      </c>
      <c r="B14" s="33"/>
      <c r="C14" s="6">
        <v>747244</v>
      </c>
      <c r="D14" s="6">
        <v>0</v>
      </c>
      <c r="E14" s="7">
        <v>212000</v>
      </c>
      <c r="F14" s="8">
        <v>212000</v>
      </c>
      <c r="G14" s="8">
        <v>72525</v>
      </c>
      <c r="H14" s="8">
        <v>74327</v>
      </c>
      <c r="I14" s="8">
        <v>74044</v>
      </c>
      <c r="J14" s="8">
        <v>220896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220896</v>
      </c>
      <c r="X14" s="8">
        <v>150999</v>
      </c>
      <c r="Y14" s="8">
        <v>69897</v>
      </c>
      <c r="Z14" s="2">
        <v>46.29</v>
      </c>
      <c r="AA14" s="6">
        <v>212000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2076550</v>
      </c>
      <c r="D16" s="6">
        <v>0</v>
      </c>
      <c r="E16" s="7">
        <v>1915100</v>
      </c>
      <c r="F16" s="8">
        <v>1915100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478749</v>
      </c>
      <c r="Y16" s="8">
        <v>-478749</v>
      </c>
      <c r="Z16" s="2">
        <v>-100</v>
      </c>
      <c r="AA16" s="6">
        <v>1915100</v>
      </c>
    </row>
    <row r="17" spans="1:27" ht="12.75">
      <c r="A17" s="27" t="s">
        <v>44</v>
      </c>
      <c r="B17" s="33"/>
      <c r="C17" s="6">
        <v>3833550</v>
      </c>
      <c r="D17" s="6">
        <v>0</v>
      </c>
      <c r="E17" s="7">
        <v>4082520</v>
      </c>
      <c r="F17" s="8">
        <v>4082520</v>
      </c>
      <c r="G17" s="8">
        <v>385080</v>
      </c>
      <c r="H17" s="8">
        <v>363270</v>
      </c>
      <c r="I17" s="8">
        <v>322910</v>
      </c>
      <c r="J17" s="8">
        <v>1071260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1071260</v>
      </c>
      <c r="X17" s="8">
        <v>1020750</v>
      </c>
      <c r="Y17" s="8">
        <v>50510</v>
      </c>
      <c r="Z17" s="2">
        <v>4.95</v>
      </c>
      <c r="AA17" s="6">
        <v>4082520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126911169</v>
      </c>
      <c r="D19" s="6">
        <v>0</v>
      </c>
      <c r="E19" s="7">
        <v>128152000</v>
      </c>
      <c r="F19" s="8">
        <v>128152000</v>
      </c>
      <c r="G19" s="8">
        <v>51024000</v>
      </c>
      <c r="H19" s="8">
        <v>964070</v>
      </c>
      <c r="I19" s="8">
        <v>97597</v>
      </c>
      <c r="J19" s="8">
        <v>52085667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52085667</v>
      </c>
      <c r="X19" s="8">
        <v>32038000</v>
      </c>
      <c r="Y19" s="8">
        <v>20047667</v>
      </c>
      <c r="Z19" s="2">
        <v>62.57</v>
      </c>
      <c r="AA19" s="6">
        <v>128152000</v>
      </c>
    </row>
    <row r="20" spans="1:27" ht="12.75">
      <c r="A20" s="27" t="s">
        <v>47</v>
      </c>
      <c r="B20" s="33"/>
      <c r="C20" s="6">
        <v>394252</v>
      </c>
      <c r="D20" s="6">
        <v>0</v>
      </c>
      <c r="E20" s="7">
        <v>279867</v>
      </c>
      <c r="F20" s="30">
        <v>279867</v>
      </c>
      <c r="G20" s="30">
        <v>9042</v>
      </c>
      <c r="H20" s="30">
        <v>23883</v>
      </c>
      <c r="I20" s="30">
        <v>9762</v>
      </c>
      <c r="J20" s="30">
        <v>42687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42687</v>
      </c>
      <c r="X20" s="30">
        <v>69999</v>
      </c>
      <c r="Y20" s="30">
        <v>-27312</v>
      </c>
      <c r="Z20" s="31">
        <v>-39.02</v>
      </c>
      <c r="AA20" s="32">
        <v>279867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158524369</v>
      </c>
      <c r="D22" s="37">
        <f>SUM(D5:D21)</f>
        <v>0</v>
      </c>
      <c r="E22" s="38">
        <f t="shared" si="0"/>
        <v>164182775</v>
      </c>
      <c r="F22" s="39">
        <f t="shared" si="0"/>
        <v>164182775</v>
      </c>
      <c r="G22" s="39">
        <f t="shared" si="0"/>
        <v>53380355</v>
      </c>
      <c r="H22" s="39">
        <f t="shared" si="0"/>
        <v>3416847</v>
      </c>
      <c r="I22" s="39">
        <f t="shared" si="0"/>
        <v>2438022</v>
      </c>
      <c r="J22" s="39">
        <f t="shared" si="0"/>
        <v>59235224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59235224</v>
      </c>
      <c r="X22" s="39">
        <f t="shared" si="0"/>
        <v>40084745</v>
      </c>
      <c r="Y22" s="39">
        <f t="shared" si="0"/>
        <v>19150479</v>
      </c>
      <c r="Z22" s="40">
        <f>+IF(X22&lt;&gt;0,+(Y22/X22)*100,0)</f>
        <v>47.77498023250491</v>
      </c>
      <c r="AA22" s="37">
        <f>SUM(AA5:AA21)</f>
        <v>164182775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36685824</v>
      </c>
      <c r="D25" s="6">
        <v>0</v>
      </c>
      <c r="E25" s="7">
        <v>47268971</v>
      </c>
      <c r="F25" s="8">
        <v>47268971</v>
      </c>
      <c r="G25" s="8">
        <v>3241026</v>
      </c>
      <c r="H25" s="8">
        <v>3366219</v>
      </c>
      <c r="I25" s="8">
        <v>3359972</v>
      </c>
      <c r="J25" s="8">
        <v>9967217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9967217</v>
      </c>
      <c r="X25" s="8">
        <v>11817249</v>
      </c>
      <c r="Y25" s="8">
        <v>-1850032</v>
      </c>
      <c r="Z25" s="2">
        <v>-15.66</v>
      </c>
      <c r="AA25" s="6">
        <v>47268971</v>
      </c>
    </row>
    <row r="26" spans="1:27" ht="12.75">
      <c r="A26" s="29" t="s">
        <v>52</v>
      </c>
      <c r="B26" s="28"/>
      <c r="C26" s="6">
        <v>9501582</v>
      </c>
      <c r="D26" s="6">
        <v>0</v>
      </c>
      <c r="E26" s="7">
        <v>10321701</v>
      </c>
      <c r="F26" s="8">
        <v>10321701</v>
      </c>
      <c r="G26" s="8">
        <v>791720</v>
      </c>
      <c r="H26" s="8">
        <v>229868</v>
      </c>
      <c r="I26" s="8">
        <v>1382306</v>
      </c>
      <c r="J26" s="8">
        <v>2403894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2403894</v>
      </c>
      <c r="X26" s="8">
        <v>2580498</v>
      </c>
      <c r="Y26" s="8">
        <v>-176604</v>
      </c>
      <c r="Z26" s="2">
        <v>-6.84</v>
      </c>
      <c r="AA26" s="6">
        <v>10321701</v>
      </c>
    </row>
    <row r="27" spans="1:27" ht="12.75">
      <c r="A27" s="29" t="s">
        <v>53</v>
      </c>
      <c r="B27" s="28"/>
      <c r="C27" s="6">
        <v>8563669</v>
      </c>
      <c r="D27" s="6">
        <v>0</v>
      </c>
      <c r="E27" s="7">
        <v>22329589</v>
      </c>
      <c r="F27" s="8">
        <v>22329589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5582500</v>
      </c>
      <c r="Y27" s="8">
        <v>-5582500</v>
      </c>
      <c r="Z27" s="2">
        <v>-100</v>
      </c>
      <c r="AA27" s="6">
        <v>22329589</v>
      </c>
    </row>
    <row r="28" spans="1:27" ht="12.75">
      <c r="A28" s="29" t="s">
        <v>54</v>
      </c>
      <c r="B28" s="28"/>
      <c r="C28" s="6">
        <v>18221159</v>
      </c>
      <c r="D28" s="6">
        <v>0</v>
      </c>
      <c r="E28" s="7">
        <v>14175445</v>
      </c>
      <c r="F28" s="8">
        <v>14175445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3543750</v>
      </c>
      <c r="Y28" s="8">
        <v>-3543750</v>
      </c>
      <c r="Z28" s="2">
        <v>-100</v>
      </c>
      <c r="AA28" s="6">
        <v>14175445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271000</v>
      </c>
      <c r="F29" s="8">
        <v>271000</v>
      </c>
      <c r="G29" s="8">
        <v>22</v>
      </c>
      <c r="H29" s="8">
        <v>0</v>
      </c>
      <c r="I29" s="8">
        <v>0</v>
      </c>
      <c r="J29" s="8">
        <v>22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22</v>
      </c>
      <c r="X29" s="8">
        <v>22583</v>
      </c>
      <c r="Y29" s="8">
        <v>-22561</v>
      </c>
      <c r="Z29" s="2">
        <v>-99.9</v>
      </c>
      <c r="AA29" s="6">
        <v>271000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26324960</v>
      </c>
      <c r="D31" s="6">
        <v>0</v>
      </c>
      <c r="E31" s="7">
        <v>23782178</v>
      </c>
      <c r="F31" s="8">
        <v>23782178</v>
      </c>
      <c r="G31" s="8">
        <v>429355</v>
      </c>
      <c r="H31" s="8">
        <v>316000</v>
      </c>
      <c r="I31" s="8">
        <v>166402</v>
      </c>
      <c r="J31" s="8">
        <v>911757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911757</v>
      </c>
      <c r="X31" s="8">
        <v>5945499</v>
      </c>
      <c r="Y31" s="8">
        <v>-5033742</v>
      </c>
      <c r="Z31" s="2">
        <v>-84.66</v>
      </c>
      <c r="AA31" s="6">
        <v>23782178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5658000</v>
      </c>
      <c r="F32" s="8">
        <v>5658000</v>
      </c>
      <c r="G32" s="8">
        <v>1391110</v>
      </c>
      <c r="H32" s="8">
        <v>1487669</v>
      </c>
      <c r="I32" s="8">
        <v>842530</v>
      </c>
      <c r="J32" s="8">
        <v>3721309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3721309</v>
      </c>
      <c r="X32" s="8">
        <v>1414500</v>
      </c>
      <c r="Y32" s="8">
        <v>2306809</v>
      </c>
      <c r="Z32" s="2">
        <v>163.08</v>
      </c>
      <c r="AA32" s="6">
        <v>5658000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90025754</v>
      </c>
      <c r="D34" s="6">
        <v>0</v>
      </c>
      <c r="E34" s="7">
        <v>87743995</v>
      </c>
      <c r="F34" s="8">
        <v>87743995</v>
      </c>
      <c r="G34" s="8">
        <v>10898893</v>
      </c>
      <c r="H34" s="8">
        <v>4156794</v>
      </c>
      <c r="I34" s="8">
        <v>3909354</v>
      </c>
      <c r="J34" s="8">
        <v>18965041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18965041</v>
      </c>
      <c r="X34" s="8">
        <v>22034250</v>
      </c>
      <c r="Y34" s="8">
        <v>-3069209</v>
      </c>
      <c r="Z34" s="2">
        <v>-13.93</v>
      </c>
      <c r="AA34" s="6">
        <v>87743995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189322948</v>
      </c>
      <c r="D36" s="37">
        <f>SUM(D25:D35)</f>
        <v>0</v>
      </c>
      <c r="E36" s="38">
        <f t="shared" si="1"/>
        <v>211550879</v>
      </c>
      <c r="F36" s="39">
        <f t="shared" si="1"/>
        <v>211550879</v>
      </c>
      <c r="G36" s="39">
        <f t="shared" si="1"/>
        <v>16752126</v>
      </c>
      <c r="H36" s="39">
        <f t="shared" si="1"/>
        <v>9556550</v>
      </c>
      <c r="I36" s="39">
        <f t="shared" si="1"/>
        <v>9660564</v>
      </c>
      <c r="J36" s="39">
        <f t="shared" si="1"/>
        <v>35969240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35969240</v>
      </c>
      <c r="X36" s="39">
        <f t="shared" si="1"/>
        <v>52940829</v>
      </c>
      <c r="Y36" s="39">
        <f t="shared" si="1"/>
        <v>-16971589</v>
      </c>
      <c r="Z36" s="40">
        <f>+IF(X36&lt;&gt;0,+(Y36/X36)*100,0)</f>
        <v>-32.05765629397303</v>
      </c>
      <c r="AA36" s="37">
        <f>SUM(AA25:AA35)</f>
        <v>211550879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-30798579</v>
      </c>
      <c r="D38" s="50">
        <f>+D22-D36</f>
        <v>0</v>
      </c>
      <c r="E38" s="51">
        <f t="shared" si="2"/>
        <v>-47368104</v>
      </c>
      <c r="F38" s="52">
        <f t="shared" si="2"/>
        <v>-47368104</v>
      </c>
      <c r="G38" s="52">
        <f t="shared" si="2"/>
        <v>36628229</v>
      </c>
      <c r="H38" s="52">
        <f t="shared" si="2"/>
        <v>-6139703</v>
      </c>
      <c r="I38" s="52">
        <f t="shared" si="2"/>
        <v>-7222542</v>
      </c>
      <c r="J38" s="52">
        <f t="shared" si="2"/>
        <v>23265984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23265984</v>
      </c>
      <c r="X38" s="52">
        <f>IF(F22=F36,0,X22-X36)</f>
        <v>-12856084</v>
      </c>
      <c r="Y38" s="52">
        <f t="shared" si="2"/>
        <v>36122068</v>
      </c>
      <c r="Z38" s="53">
        <f>+IF(X38&lt;&gt;0,+(Y38/X38)*100,0)</f>
        <v>-280.9725574288407</v>
      </c>
      <c r="AA38" s="50">
        <f>+AA22-AA36</f>
        <v>-47368104</v>
      </c>
    </row>
    <row r="39" spans="1:27" ht="12.75">
      <c r="A39" s="27" t="s">
        <v>64</v>
      </c>
      <c r="B39" s="33"/>
      <c r="C39" s="6">
        <v>55374853</v>
      </c>
      <c r="D39" s="6">
        <v>0</v>
      </c>
      <c r="E39" s="7">
        <v>53325000</v>
      </c>
      <c r="F39" s="8">
        <v>53325000</v>
      </c>
      <c r="G39" s="8">
        <v>1229933</v>
      </c>
      <c r="H39" s="8">
        <v>1134446</v>
      </c>
      <c r="I39" s="8">
        <v>6528507</v>
      </c>
      <c r="J39" s="8">
        <v>8892886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8892886</v>
      </c>
      <c r="X39" s="8">
        <v>13331250</v>
      </c>
      <c r="Y39" s="8">
        <v>-4438364</v>
      </c>
      <c r="Z39" s="2">
        <v>-33.29</v>
      </c>
      <c r="AA39" s="6">
        <v>53325000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24576274</v>
      </c>
      <c r="D42" s="59">
        <f>SUM(D38:D41)</f>
        <v>0</v>
      </c>
      <c r="E42" s="60">
        <f t="shared" si="3"/>
        <v>5956896</v>
      </c>
      <c r="F42" s="61">
        <f t="shared" si="3"/>
        <v>5956896</v>
      </c>
      <c r="G42" s="61">
        <f t="shared" si="3"/>
        <v>37858162</v>
      </c>
      <c r="H42" s="61">
        <f t="shared" si="3"/>
        <v>-5005257</v>
      </c>
      <c r="I42" s="61">
        <f t="shared" si="3"/>
        <v>-694035</v>
      </c>
      <c r="J42" s="61">
        <f t="shared" si="3"/>
        <v>32158870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32158870</v>
      </c>
      <c r="X42" s="61">
        <f t="shared" si="3"/>
        <v>475166</v>
      </c>
      <c r="Y42" s="61">
        <f t="shared" si="3"/>
        <v>31683704</v>
      </c>
      <c r="Z42" s="62">
        <f>+IF(X42&lt;&gt;0,+(Y42/X42)*100,0)</f>
        <v>6667.923209993981</v>
      </c>
      <c r="AA42" s="59">
        <f>SUM(AA38:AA41)</f>
        <v>5956896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24576274</v>
      </c>
      <c r="D44" s="67">
        <f>+D42-D43</f>
        <v>0</v>
      </c>
      <c r="E44" s="68">
        <f t="shared" si="4"/>
        <v>5956896</v>
      </c>
      <c r="F44" s="69">
        <f t="shared" si="4"/>
        <v>5956896</v>
      </c>
      <c r="G44" s="69">
        <f t="shared" si="4"/>
        <v>37858162</v>
      </c>
      <c r="H44" s="69">
        <f t="shared" si="4"/>
        <v>-5005257</v>
      </c>
      <c r="I44" s="69">
        <f t="shared" si="4"/>
        <v>-694035</v>
      </c>
      <c r="J44" s="69">
        <f t="shared" si="4"/>
        <v>32158870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32158870</v>
      </c>
      <c r="X44" s="69">
        <f t="shared" si="4"/>
        <v>475166</v>
      </c>
      <c r="Y44" s="69">
        <f t="shared" si="4"/>
        <v>31683704</v>
      </c>
      <c r="Z44" s="70">
        <f>+IF(X44&lt;&gt;0,+(Y44/X44)*100,0)</f>
        <v>6667.923209993981</v>
      </c>
      <c r="AA44" s="67">
        <f>+AA42-AA43</f>
        <v>5956896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24576274</v>
      </c>
      <c r="D46" s="59">
        <f>SUM(D44:D45)</f>
        <v>0</v>
      </c>
      <c r="E46" s="60">
        <f t="shared" si="5"/>
        <v>5956896</v>
      </c>
      <c r="F46" s="61">
        <f t="shared" si="5"/>
        <v>5956896</v>
      </c>
      <c r="G46" s="61">
        <f t="shared" si="5"/>
        <v>37858162</v>
      </c>
      <c r="H46" s="61">
        <f t="shared" si="5"/>
        <v>-5005257</v>
      </c>
      <c r="I46" s="61">
        <f t="shared" si="5"/>
        <v>-694035</v>
      </c>
      <c r="J46" s="61">
        <f t="shared" si="5"/>
        <v>32158870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32158870</v>
      </c>
      <c r="X46" s="61">
        <f t="shared" si="5"/>
        <v>475166</v>
      </c>
      <c r="Y46" s="61">
        <f t="shared" si="5"/>
        <v>31683704</v>
      </c>
      <c r="Z46" s="62">
        <f>+IF(X46&lt;&gt;0,+(Y46/X46)*100,0)</f>
        <v>6667.923209993981</v>
      </c>
      <c r="AA46" s="59">
        <f>SUM(AA44:AA45)</f>
        <v>5956896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24576274</v>
      </c>
      <c r="D48" s="75">
        <f>SUM(D46:D47)</f>
        <v>0</v>
      </c>
      <c r="E48" s="76">
        <f t="shared" si="6"/>
        <v>5956896</v>
      </c>
      <c r="F48" s="77">
        <f t="shared" si="6"/>
        <v>5956896</v>
      </c>
      <c r="G48" s="77">
        <f t="shared" si="6"/>
        <v>37858162</v>
      </c>
      <c r="H48" s="78">
        <f t="shared" si="6"/>
        <v>-5005257</v>
      </c>
      <c r="I48" s="78">
        <f t="shared" si="6"/>
        <v>-694035</v>
      </c>
      <c r="J48" s="78">
        <f t="shared" si="6"/>
        <v>32158870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32158870</v>
      </c>
      <c r="X48" s="78">
        <f t="shared" si="6"/>
        <v>475166</v>
      </c>
      <c r="Y48" s="78">
        <f t="shared" si="6"/>
        <v>31683704</v>
      </c>
      <c r="Z48" s="79">
        <f>+IF(X48&lt;&gt;0,+(Y48/X48)*100,0)</f>
        <v>6667.923209993981</v>
      </c>
      <c r="AA48" s="80">
        <f>SUM(AA46:AA47)</f>
        <v>5956896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25552178</v>
      </c>
      <c r="F5" s="8">
        <v>25552178</v>
      </c>
      <c r="G5" s="8">
        <v>14829673</v>
      </c>
      <c r="H5" s="8">
        <v>1075664</v>
      </c>
      <c r="I5" s="8">
        <v>1075665</v>
      </c>
      <c r="J5" s="8">
        <v>16981002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16981002</v>
      </c>
      <c r="X5" s="8">
        <v>16595427</v>
      </c>
      <c r="Y5" s="8">
        <v>385575</v>
      </c>
      <c r="Z5" s="2">
        <v>2.32</v>
      </c>
      <c r="AA5" s="6">
        <v>25552178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2816597</v>
      </c>
      <c r="F10" s="30">
        <v>2816597</v>
      </c>
      <c r="G10" s="30">
        <v>294078</v>
      </c>
      <c r="H10" s="30">
        <v>305053</v>
      </c>
      <c r="I10" s="30">
        <v>305053</v>
      </c>
      <c r="J10" s="30">
        <v>904184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904184</v>
      </c>
      <c r="X10" s="30">
        <v>704148</v>
      </c>
      <c r="Y10" s="30">
        <v>200036</v>
      </c>
      <c r="Z10" s="31">
        <v>28.41</v>
      </c>
      <c r="AA10" s="32">
        <v>2816597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950218</v>
      </c>
      <c r="F12" s="8">
        <v>950218</v>
      </c>
      <c r="G12" s="8">
        <v>65796</v>
      </c>
      <c r="H12" s="8">
        <v>66756</v>
      </c>
      <c r="I12" s="8">
        <v>66405</v>
      </c>
      <c r="J12" s="8">
        <v>198957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198957</v>
      </c>
      <c r="X12" s="8">
        <v>237555</v>
      </c>
      <c r="Y12" s="8">
        <v>-38598</v>
      </c>
      <c r="Z12" s="2">
        <v>-16.25</v>
      </c>
      <c r="AA12" s="6">
        <v>950218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1770155</v>
      </c>
      <c r="F13" s="8">
        <v>1770155</v>
      </c>
      <c r="G13" s="8">
        <v>421041</v>
      </c>
      <c r="H13" s="8">
        <v>482804</v>
      </c>
      <c r="I13" s="8">
        <v>425054</v>
      </c>
      <c r="J13" s="8">
        <v>1328899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1328899</v>
      </c>
      <c r="X13" s="8">
        <v>442539</v>
      </c>
      <c r="Y13" s="8">
        <v>886360</v>
      </c>
      <c r="Z13" s="2">
        <v>200.29</v>
      </c>
      <c r="AA13" s="6">
        <v>1770155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6922132</v>
      </c>
      <c r="F14" s="8">
        <v>6922132</v>
      </c>
      <c r="G14" s="8">
        <v>1189363</v>
      </c>
      <c r="H14" s="8">
        <v>0</v>
      </c>
      <c r="I14" s="8">
        <v>0</v>
      </c>
      <c r="J14" s="8">
        <v>1189363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1189363</v>
      </c>
      <c r="X14" s="8">
        <v>1730532</v>
      </c>
      <c r="Y14" s="8">
        <v>-541169</v>
      </c>
      <c r="Z14" s="2">
        <v>-31.27</v>
      </c>
      <c r="AA14" s="6">
        <v>6922132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340630</v>
      </c>
      <c r="F16" s="8">
        <v>340630</v>
      </c>
      <c r="G16" s="8">
        <v>11058</v>
      </c>
      <c r="H16" s="8">
        <v>11453</v>
      </c>
      <c r="I16" s="8">
        <v>15264</v>
      </c>
      <c r="J16" s="8">
        <v>37775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37775</v>
      </c>
      <c r="X16" s="8">
        <v>85158</v>
      </c>
      <c r="Y16" s="8">
        <v>-47383</v>
      </c>
      <c r="Z16" s="2">
        <v>-55.64</v>
      </c>
      <c r="AA16" s="6">
        <v>340630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1035987</v>
      </c>
      <c r="F17" s="8">
        <v>1035987</v>
      </c>
      <c r="G17" s="8">
        <v>95280</v>
      </c>
      <c r="H17" s="8">
        <v>85150</v>
      </c>
      <c r="I17" s="8">
        <v>108830</v>
      </c>
      <c r="J17" s="8">
        <v>289260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289260</v>
      </c>
      <c r="X17" s="8">
        <v>258996</v>
      </c>
      <c r="Y17" s="8">
        <v>30264</v>
      </c>
      <c r="Z17" s="2">
        <v>11.69</v>
      </c>
      <c r="AA17" s="6">
        <v>1035987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141024002</v>
      </c>
      <c r="F19" s="8">
        <v>141024002</v>
      </c>
      <c r="G19" s="8">
        <v>57479240</v>
      </c>
      <c r="H19" s="8">
        <v>200053</v>
      </c>
      <c r="I19" s="8">
        <v>2004421</v>
      </c>
      <c r="J19" s="8">
        <v>59683714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59683714</v>
      </c>
      <c r="X19" s="8">
        <v>47008000</v>
      </c>
      <c r="Y19" s="8">
        <v>12675714</v>
      </c>
      <c r="Z19" s="2">
        <v>26.97</v>
      </c>
      <c r="AA19" s="6">
        <v>141024002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776702</v>
      </c>
      <c r="F20" s="30">
        <v>776702</v>
      </c>
      <c r="G20" s="30">
        <v>10421</v>
      </c>
      <c r="H20" s="30">
        <v>59207</v>
      </c>
      <c r="I20" s="30">
        <v>14646</v>
      </c>
      <c r="J20" s="30">
        <v>84274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84274</v>
      </c>
      <c r="X20" s="30">
        <v>194175</v>
      </c>
      <c r="Y20" s="30">
        <v>-109901</v>
      </c>
      <c r="Z20" s="31">
        <v>-56.6</v>
      </c>
      <c r="AA20" s="32">
        <v>776702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181188601</v>
      </c>
      <c r="F22" s="39">
        <f t="shared" si="0"/>
        <v>181188601</v>
      </c>
      <c r="G22" s="39">
        <f t="shared" si="0"/>
        <v>74395950</v>
      </c>
      <c r="H22" s="39">
        <f t="shared" si="0"/>
        <v>2286140</v>
      </c>
      <c r="I22" s="39">
        <f t="shared" si="0"/>
        <v>4015338</v>
      </c>
      <c r="J22" s="39">
        <f t="shared" si="0"/>
        <v>80697428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80697428</v>
      </c>
      <c r="X22" s="39">
        <f t="shared" si="0"/>
        <v>67256530</v>
      </c>
      <c r="Y22" s="39">
        <f t="shared" si="0"/>
        <v>13440898</v>
      </c>
      <c r="Z22" s="40">
        <f>+IF(X22&lt;&gt;0,+(Y22/X22)*100,0)</f>
        <v>19.984524922710108</v>
      </c>
      <c r="AA22" s="37">
        <f>SUM(AA5:AA21)</f>
        <v>181188601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64174007</v>
      </c>
      <c r="F25" s="8">
        <v>64174007</v>
      </c>
      <c r="G25" s="8">
        <v>3795849</v>
      </c>
      <c r="H25" s="8">
        <v>3558953</v>
      </c>
      <c r="I25" s="8">
        <v>3524607</v>
      </c>
      <c r="J25" s="8">
        <v>10879409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10879409</v>
      </c>
      <c r="X25" s="8">
        <v>11547939</v>
      </c>
      <c r="Y25" s="8">
        <v>-668530</v>
      </c>
      <c r="Z25" s="2">
        <v>-5.79</v>
      </c>
      <c r="AA25" s="6">
        <v>64174007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12181542</v>
      </c>
      <c r="F26" s="8">
        <v>12181542</v>
      </c>
      <c r="G26" s="8">
        <v>1772173</v>
      </c>
      <c r="H26" s="8">
        <v>916604</v>
      </c>
      <c r="I26" s="8">
        <v>0</v>
      </c>
      <c r="J26" s="8">
        <v>2688777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2688777</v>
      </c>
      <c r="X26" s="8">
        <v>3163623</v>
      </c>
      <c r="Y26" s="8">
        <v>-474846</v>
      </c>
      <c r="Z26" s="2">
        <v>-15.01</v>
      </c>
      <c r="AA26" s="6">
        <v>12181542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11000000</v>
      </c>
      <c r="F27" s="8">
        <v>11000000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11000000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10372231</v>
      </c>
      <c r="F28" s="8">
        <v>10372231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10372231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3042160</v>
      </c>
      <c r="F32" s="8">
        <v>3042160</v>
      </c>
      <c r="G32" s="8">
        <v>13491</v>
      </c>
      <c r="H32" s="8">
        <v>138076</v>
      </c>
      <c r="I32" s="8">
        <v>108934</v>
      </c>
      <c r="J32" s="8">
        <v>260501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260501</v>
      </c>
      <c r="X32" s="8">
        <v>1085253</v>
      </c>
      <c r="Y32" s="8">
        <v>-824752</v>
      </c>
      <c r="Z32" s="2">
        <v>-76</v>
      </c>
      <c r="AA32" s="6">
        <v>3042160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162060</v>
      </c>
      <c r="F33" s="8">
        <v>162060</v>
      </c>
      <c r="G33" s="8">
        <v>23000</v>
      </c>
      <c r="H33" s="8">
        <v>0</v>
      </c>
      <c r="I33" s="8">
        <v>185719</v>
      </c>
      <c r="J33" s="8">
        <v>208719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208719</v>
      </c>
      <c r="X33" s="8">
        <v>40515</v>
      </c>
      <c r="Y33" s="8">
        <v>168204</v>
      </c>
      <c r="Z33" s="2">
        <v>415.16</v>
      </c>
      <c r="AA33" s="6">
        <v>162060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93277032</v>
      </c>
      <c r="F34" s="8">
        <v>93277032</v>
      </c>
      <c r="G34" s="8">
        <v>7119129</v>
      </c>
      <c r="H34" s="8">
        <v>5841346</v>
      </c>
      <c r="I34" s="8">
        <v>8136653</v>
      </c>
      <c r="J34" s="8">
        <v>21097128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21097128</v>
      </c>
      <c r="X34" s="8">
        <v>22994049</v>
      </c>
      <c r="Y34" s="8">
        <v>-1896921</v>
      </c>
      <c r="Z34" s="2">
        <v>-8.25</v>
      </c>
      <c r="AA34" s="6">
        <v>93277032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194209032</v>
      </c>
      <c r="F36" s="39">
        <f t="shared" si="1"/>
        <v>194209032</v>
      </c>
      <c r="G36" s="39">
        <f t="shared" si="1"/>
        <v>12723642</v>
      </c>
      <c r="H36" s="39">
        <f t="shared" si="1"/>
        <v>10454979</v>
      </c>
      <c r="I36" s="39">
        <f t="shared" si="1"/>
        <v>11955913</v>
      </c>
      <c r="J36" s="39">
        <f t="shared" si="1"/>
        <v>35134534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35134534</v>
      </c>
      <c r="X36" s="39">
        <f t="shared" si="1"/>
        <v>38831379</v>
      </c>
      <c r="Y36" s="39">
        <f t="shared" si="1"/>
        <v>-3696845</v>
      </c>
      <c r="Z36" s="40">
        <f>+IF(X36&lt;&gt;0,+(Y36/X36)*100,0)</f>
        <v>-9.52025165008948</v>
      </c>
      <c r="AA36" s="37">
        <f>SUM(AA25:AA35)</f>
        <v>194209032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-13020431</v>
      </c>
      <c r="F38" s="52">
        <f t="shared" si="2"/>
        <v>-13020431</v>
      </c>
      <c r="G38" s="52">
        <f t="shared" si="2"/>
        <v>61672308</v>
      </c>
      <c r="H38" s="52">
        <f t="shared" si="2"/>
        <v>-8168839</v>
      </c>
      <c r="I38" s="52">
        <f t="shared" si="2"/>
        <v>-7940575</v>
      </c>
      <c r="J38" s="52">
        <f t="shared" si="2"/>
        <v>45562894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45562894</v>
      </c>
      <c r="X38" s="52">
        <f>IF(F22=F36,0,X22-X36)</f>
        <v>28425151</v>
      </c>
      <c r="Y38" s="52">
        <f t="shared" si="2"/>
        <v>17137743</v>
      </c>
      <c r="Z38" s="53">
        <f>+IF(X38&lt;&gt;0,+(Y38/X38)*100,0)</f>
        <v>60.290772070129016</v>
      </c>
      <c r="AA38" s="50">
        <f>+AA22-AA36</f>
        <v>-13020431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56389000</v>
      </c>
      <c r="F39" s="8">
        <v>56389000</v>
      </c>
      <c r="G39" s="8">
        <v>257895</v>
      </c>
      <c r="H39" s="8">
        <v>2984393</v>
      </c>
      <c r="I39" s="8">
        <v>1380099</v>
      </c>
      <c r="J39" s="8">
        <v>4622387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4622387</v>
      </c>
      <c r="X39" s="8">
        <v>17896333</v>
      </c>
      <c r="Y39" s="8">
        <v>-13273946</v>
      </c>
      <c r="Z39" s="2">
        <v>-74.17</v>
      </c>
      <c r="AA39" s="6">
        <v>56389000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43368569</v>
      </c>
      <c r="F42" s="61">
        <f t="shared" si="3"/>
        <v>43368569</v>
      </c>
      <c r="G42" s="61">
        <f t="shared" si="3"/>
        <v>61930203</v>
      </c>
      <c r="H42" s="61">
        <f t="shared" si="3"/>
        <v>-5184446</v>
      </c>
      <c r="I42" s="61">
        <f t="shared" si="3"/>
        <v>-6560476</v>
      </c>
      <c r="J42" s="61">
        <f t="shared" si="3"/>
        <v>50185281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50185281</v>
      </c>
      <c r="X42" s="61">
        <f t="shared" si="3"/>
        <v>46321484</v>
      </c>
      <c r="Y42" s="61">
        <f t="shared" si="3"/>
        <v>3863797</v>
      </c>
      <c r="Z42" s="62">
        <f>+IF(X42&lt;&gt;0,+(Y42/X42)*100,0)</f>
        <v>8.341263418935368</v>
      </c>
      <c r="AA42" s="59">
        <f>SUM(AA38:AA41)</f>
        <v>43368569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43368569</v>
      </c>
      <c r="F44" s="69">
        <f t="shared" si="4"/>
        <v>43368569</v>
      </c>
      <c r="G44" s="69">
        <f t="shared" si="4"/>
        <v>61930203</v>
      </c>
      <c r="H44" s="69">
        <f t="shared" si="4"/>
        <v>-5184446</v>
      </c>
      <c r="I44" s="69">
        <f t="shared" si="4"/>
        <v>-6560476</v>
      </c>
      <c r="J44" s="69">
        <f t="shared" si="4"/>
        <v>50185281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50185281</v>
      </c>
      <c r="X44" s="69">
        <f t="shared" si="4"/>
        <v>46321484</v>
      </c>
      <c r="Y44" s="69">
        <f t="shared" si="4"/>
        <v>3863797</v>
      </c>
      <c r="Z44" s="70">
        <f>+IF(X44&lt;&gt;0,+(Y44/X44)*100,0)</f>
        <v>8.341263418935368</v>
      </c>
      <c r="AA44" s="67">
        <f>+AA42-AA43</f>
        <v>43368569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43368569</v>
      </c>
      <c r="F46" s="61">
        <f t="shared" si="5"/>
        <v>43368569</v>
      </c>
      <c r="G46" s="61">
        <f t="shared" si="5"/>
        <v>61930203</v>
      </c>
      <c r="H46" s="61">
        <f t="shared" si="5"/>
        <v>-5184446</v>
      </c>
      <c r="I46" s="61">
        <f t="shared" si="5"/>
        <v>-6560476</v>
      </c>
      <c r="J46" s="61">
        <f t="shared" si="5"/>
        <v>50185281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50185281</v>
      </c>
      <c r="X46" s="61">
        <f t="shared" si="5"/>
        <v>46321484</v>
      </c>
      <c r="Y46" s="61">
        <f t="shared" si="5"/>
        <v>3863797</v>
      </c>
      <c r="Z46" s="62">
        <f>+IF(X46&lt;&gt;0,+(Y46/X46)*100,0)</f>
        <v>8.341263418935368</v>
      </c>
      <c r="AA46" s="59">
        <f>SUM(AA44:AA45)</f>
        <v>43368569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43368569</v>
      </c>
      <c r="F48" s="77">
        <f t="shared" si="6"/>
        <v>43368569</v>
      </c>
      <c r="G48" s="77">
        <f t="shared" si="6"/>
        <v>61930203</v>
      </c>
      <c r="H48" s="78">
        <f t="shared" si="6"/>
        <v>-5184446</v>
      </c>
      <c r="I48" s="78">
        <f t="shared" si="6"/>
        <v>-6560476</v>
      </c>
      <c r="J48" s="78">
        <f t="shared" si="6"/>
        <v>50185281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50185281</v>
      </c>
      <c r="X48" s="78">
        <f t="shared" si="6"/>
        <v>46321484</v>
      </c>
      <c r="Y48" s="78">
        <f t="shared" si="6"/>
        <v>3863797</v>
      </c>
      <c r="Z48" s="79">
        <f>+IF(X48&lt;&gt;0,+(Y48/X48)*100,0)</f>
        <v>8.341263418935368</v>
      </c>
      <c r="AA48" s="80">
        <f>SUM(AA46:AA47)</f>
        <v>43368569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28739395</v>
      </c>
      <c r="D5" s="6">
        <v>0</v>
      </c>
      <c r="E5" s="7">
        <v>30455040</v>
      </c>
      <c r="F5" s="8">
        <v>30455040</v>
      </c>
      <c r="G5" s="8">
        <v>2214272</v>
      </c>
      <c r="H5" s="8">
        <v>2202139</v>
      </c>
      <c r="I5" s="8">
        <v>2201632</v>
      </c>
      <c r="J5" s="8">
        <v>6618043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6618043</v>
      </c>
      <c r="X5" s="8">
        <v>7613760</v>
      </c>
      <c r="Y5" s="8">
        <v>-995717</v>
      </c>
      <c r="Z5" s="2">
        <v>-13.08</v>
      </c>
      <c r="AA5" s="6">
        <v>30455040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3436043</v>
      </c>
      <c r="D10" s="6">
        <v>0</v>
      </c>
      <c r="E10" s="7">
        <v>4050731</v>
      </c>
      <c r="F10" s="30">
        <v>4050731</v>
      </c>
      <c r="G10" s="30">
        <v>335087</v>
      </c>
      <c r="H10" s="30">
        <v>335301</v>
      </c>
      <c r="I10" s="30">
        <v>333697</v>
      </c>
      <c r="J10" s="30">
        <v>1004085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1004085</v>
      </c>
      <c r="X10" s="30">
        <v>1012683</v>
      </c>
      <c r="Y10" s="30">
        <v>-8598</v>
      </c>
      <c r="Z10" s="31">
        <v>-0.85</v>
      </c>
      <c r="AA10" s="32">
        <v>4050731</v>
      </c>
    </row>
    <row r="11" spans="1:27" ht="12.75">
      <c r="A11" s="29" t="s">
        <v>38</v>
      </c>
      <c r="B11" s="33"/>
      <c r="C11" s="6">
        <v>1650474</v>
      </c>
      <c r="D11" s="6">
        <v>0</v>
      </c>
      <c r="E11" s="7">
        <v>1960558</v>
      </c>
      <c r="F11" s="8">
        <v>1960558</v>
      </c>
      <c r="G11" s="8">
        <v>168091</v>
      </c>
      <c r="H11" s="8">
        <v>166906</v>
      </c>
      <c r="I11" s="8">
        <v>164234</v>
      </c>
      <c r="J11" s="8">
        <v>499231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499231</v>
      </c>
      <c r="X11" s="8">
        <v>490140</v>
      </c>
      <c r="Y11" s="8">
        <v>9091</v>
      </c>
      <c r="Z11" s="2">
        <v>1.85</v>
      </c>
      <c r="AA11" s="6">
        <v>1960558</v>
      </c>
    </row>
    <row r="12" spans="1:27" ht="12.75">
      <c r="A12" s="29" t="s">
        <v>39</v>
      </c>
      <c r="B12" s="33"/>
      <c r="C12" s="6">
        <v>214128</v>
      </c>
      <c r="D12" s="6">
        <v>0</v>
      </c>
      <c r="E12" s="7">
        <v>205566</v>
      </c>
      <c r="F12" s="8">
        <v>205566</v>
      </c>
      <c r="G12" s="8">
        <v>17750</v>
      </c>
      <c r="H12" s="8">
        <v>22756</v>
      </c>
      <c r="I12" s="8">
        <v>17455</v>
      </c>
      <c r="J12" s="8">
        <v>57961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57961</v>
      </c>
      <c r="X12" s="8">
        <v>51393</v>
      </c>
      <c r="Y12" s="8">
        <v>6568</v>
      </c>
      <c r="Z12" s="2">
        <v>12.78</v>
      </c>
      <c r="AA12" s="6">
        <v>205566</v>
      </c>
    </row>
    <row r="13" spans="1:27" ht="12.75">
      <c r="A13" s="27" t="s">
        <v>40</v>
      </c>
      <c r="B13" s="33"/>
      <c r="C13" s="6">
        <v>1677647</v>
      </c>
      <c r="D13" s="6">
        <v>0</v>
      </c>
      <c r="E13" s="7">
        <v>3500000</v>
      </c>
      <c r="F13" s="8">
        <v>3500000</v>
      </c>
      <c r="G13" s="8">
        <v>240568</v>
      </c>
      <c r="H13" s="8">
        <v>310911</v>
      </c>
      <c r="I13" s="8">
        <v>249939</v>
      </c>
      <c r="J13" s="8">
        <v>801418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801418</v>
      </c>
      <c r="X13" s="8">
        <v>875001</v>
      </c>
      <c r="Y13" s="8">
        <v>-73583</v>
      </c>
      <c r="Z13" s="2">
        <v>-8.41</v>
      </c>
      <c r="AA13" s="6">
        <v>3500000</v>
      </c>
    </row>
    <row r="14" spans="1:27" ht="12.75">
      <c r="A14" s="27" t="s">
        <v>41</v>
      </c>
      <c r="B14" s="33"/>
      <c r="C14" s="6">
        <v>6152530</v>
      </c>
      <c r="D14" s="6">
        <v>0</v>
      </c>
      <c r="E14" s="7">
        <v>7302357</v>
      </c>
      <c r="F14" s="8">
        <v>7302357</v>
      </c>
      <c r="G14" s="8">
        <v>620997</v>
      </c>
      <c r="H14" s="8">
        <v>619656</v>
      </c>
      <c r="I14" s="8">
        <v>630970</v>
      </c>
      <c r="J14" s="8">
        <v>1871623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1871623</v>
      </c>
      <c r="X14" s="8">
        <v>1825590</v>
      </c>
      <c r="Y14" s="8">
        <v>46033</v>
      </c>
      <c r="Z14" s="2">
        <v>2.52</v>
      </c>
      <c r="AA14" s="6">
        <v>7302357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1644836</v>
      </c>
      <c r="D16" s="6">
        <v>0</v>
      </c>
      <c r="E16" s="7">
        <v>1356369</v>
      </c>
      <c r="F16" s="8">
        <v>1356369</v>
      </c>
      <c r="G16" s="8">
        <v>258</v>
      </c>
      <c r="H16" s="8">
        <v>0</v>
      </c>
      <c r="I16" s="8">
        <v>276</v>
      </c>
      <c r="J16" s="8">
        <v>534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534</v>
      </c>
      <c r="X16" s="8">
        <v>339093</v>
      </c>
      <c r="Y16" s="8">
        <v>-338559</v>
      </c>
      <c r="Z16" s="2">
        <v>-99.84</v>
      </c>
      <c r="AA16" s="6">
        <v>1356369</v>
      </c>
    </row>
    <row r="17" spans="1:27" ht="12.75">
      <c r="A17" s="27" t="s">
        <v>44</v>
      </c>
      <c r="B17" s="33"/>
      <c r="C17" s="6">
        <v>2347949</v>
      </c>
      <c r="D17" s="6">
        <v>0</v>
      </c>
      <c r="E17" s="7">
        <v>3336470</v>
      </c>
      <c r="F17" s="8">
        <v>3336470</v>
      </c>
      <c r="G17" s="8">
        <v>189397</v>
      </c>
      <c r="H17" s="8">
        <v>194218</v>
      </c>
      <c r="I17" s="8">
        <v>182764</v>
      </c>
      <c r="J17" s="8">
        <v>566379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566379</v>
      </c>
      <c r="X17" s="8">
        <v>834117</v>
      </c>
      <c r="Y17" s="8">
        <v>-267738</v>
      </c>
      <c r="Z17" s="2">
        <v>-32.1</v>
      </c>
      <c r="AA17" s="6">
        <v>3336470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125823902</v>
      </c>
      <c r="D19" s="6">
        <v>0</v>
      </c>
      <c r="E19" s="7">
        <v>127839149</v>
      </c>
      <c r="F19" s="8">
        <v>127839149</v>
      </c>
      <c r="G19" s="8">
        <v>51981679</v>
      </c>
      <c r="H19" s="8">
        <v>329346</v>
      </c>
      <c r="I19" s="8">
        <v>15632934</v>
      </c>
      <c r="J19" s="8">
        <v>67943959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67943959</v>
      </c>
      <c r="X19" s="8">
        <v>42613050</v>
      </c>
      <c r="Y19" s="8">
        <v>25330909</v>
      </c>
      <c r="Z19" s="2">
        <v>59.44</v>
      </c>
      <c r="AA19" s="6">
        <v>127839149</v>
      </c>
    </row>
    <row r="20" spans="1:27" ht="12.75">
      <c r="A20" s="27" t="s">
        <v>47</v>
      </c>
      <c r="B20" s="33"/>
      <c r="C20" s="6">
        <v>910969</v>
      </c>
      <c r="D20" s="6">
        <v>0</v>
      </c>
      <c r="E20" s="7">
        <v>445442</v>
      </c>
      <c r="F20" s="30">
        <v>445442</v>
      </c>
      <c r="G20" s="30">
        <v>18966</v>
      </c>
      <c r="H20" s="30">
        <v>6075</v>
      </c>
      <c r="I20" s="30">
        <v>14281</v>
      </c>
      <c r="J20" s="30">
        <v>39322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39322</v>
      </c>
      <c r="X20" s="30">
        <v>111360</v>
      </c>
      <c r="Y20" s="30">
        <v>-72038</v>
      </c>
      <c r="Z20" s="31">
        <v>-64.69</v>
      </c>
      <c r="AA20" s="32">
        <v>445442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172597873</v>
      </c>
      <c r="D22" s="37">
        <f>SUM(D5:D21)</f>
        <v>0</v>
      </c>
      <c r="E22" s="38">
        <f t="shared" si="0"/>
        <v>180451682</v>
      </c>
      <c r="F22" s="39">
        <f t="shared" si="0"/>
        <v>180451682</v>
      </c>
      <c r="G22" s="39">
        <f t="shared" si="0"/>
        <v>55787065</v>
      </c>
      <c r="H22" s="39">
        <f t="shared" si="0"/>
        <v>4187308</v>
      </c>
      <c r="I22" s="39">
        <f t="shared" si="0"/>
        <v>19428182</v>
      </c>
      <c r="J22" s="39">
        <f t="shared" si="0"/>
        <v>79402555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79402555</v>
      </c>
      <c r="X22" s="39">
        <f t="shared" si="0"/>
        <v>55766187</v>
      </c>
      <c r="Y22" s="39">
        <f t="shared" si="0"/>
        <v>23636368</v>
      </c>
      <c r="Z22" s="40">
        <f>+IF(X22&lt;&gt;0,+(Y22/X22)*100,0)</f>
        <v>42.38476623836591</v>
      </c>
      <c r="AA22" s="37">
        <f>SUM(AA5:AA21)</f>
        <v>180451682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40495231</v>
      </c>
      <c r="D25" s="6">
        <v>0</v>
      </c>
      <c r="E25" s="7">
        <v>48318274</v>
      </c>
      <c r="F25" s="8">
        <v>48318274</v>
      </c>
      <c r="G25" s="8">
        <v>3496472</v>
      </c>
      <c r="H25" s="8">
        <v>3766530</v>
      </c>
      <c r="I25" s="8">
        <v>3802998</v>
      </c>
      <c r="J25" s="8">
        <v>11066000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11066000</v>
      </c>
      <c r="X25" s="8">
        <v>12054570</v>
      </c>
      <c r="Y25" s="8">
        <v>-988570</v>
      </c>
      <c r="Z25" s="2">
        <v>-8.2</v>
      </c>
      <c r="AA25" s="6">
        <v>48318274</v>
      </c>
    </row>
    <row r="26" spans="1:27" ht="12.75">
      <c r="A26" s="29" t="s">
        <v>52</v>
      </c>
      <c r="B26" s="28"/>
      <c r="C26" s="6">
        <v>11801471</v>
      </c>
      <c r="D26" s="6">
        <v>0</v>
      </c>
      <c r="E26" s="7">
        <v>11219248</v>
      </c>
      <c r="F26" s="8">
        <v>11219248</v>
      </c>
      <c r="G26" s="8">
        <v>933455</v>
      </c>
      <c r="H26" s="8">
        <v>945337</v>
      </c>
      <c r="I26" s="8">
        <v>1016240</v>
      </c>
      <c r="J26" s="8">
        <v>2895032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2895032</v>
      </c>
      <c r="X26" s="8">
        <v>2804811</v>
      </c>
      <c r="Y26" s="8">
        <v>90221</v>
      </c>
      <c r="Z26" s="2">
        <v>3.22</v>
      </c>
      <c r="AA26" s="6">
        <v>11219248</v>
      </c>
    </row>
    <row r="27" spans="1:27" ht="12.75">
      <c r="A27" s="29" t="s">
        <v>53</v>
      </c>
      <c r="B27" s="28"/>
      <c r="C27" s="6">
        <v>17535975</v>
      </c>
      <c r="D27" s="6">
        <v>0</v>
      </c>
      <c r="E27" s="7">
        <v>9124464</v>
      </c>
      <c r="F27" s="8">
        <v>9124464</v>
      </c>
      <c r="G27" s="8">
        <v>223309</v>
      </c>
      <c r="H27" s="8">
        <v>-49736</v>
      </c>
      <c r="I27" s="8">
        <v>96565</v>
      </c>
      <c r="J27" s="8">
        <v>270138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270138</v>
      </c>
      <c r="X27" s="8">
        <v>2281116</v>
      </c>
      <c r="Y27" s="8">
        <v>-2010978</v>
      </c>
      <c r="Z27" s="2">
        <v>-88.16</v>
      </c>
      <c r="AA27" s="6">
        <v>9124464</v>
      </c>
    </row>
    <row r="28" spans="1:27" ht="12.75">
      <c r="A28" s="29" t="s">
        <v>54</v>
      </c>
      <c r="B28" s="28"/>
      <c r="C28" s="6">
        <v>21259697</v>
      </c>
      <c r="D28" s="6">
        <v>0</v>
      </c>
      <c r="E28" s="7">
        <v>18500000</v>
      </c>
      <c r="F28" s="8">
        <v>18500000</v>
      </c>
      <c r="G28" s="8">
        <v>0</v>
      </c>
      <c r="H28" s="8">
        <v>2058452</v>
      </c>
      <c r="I28" s="8">
        <v>4116807</v>
      </c>
      <c r="J28" s="8">
        <v>6175259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6175259</v>
      </c>
      <c r="X28" s="8">
        <v>4625001</v>
      </c>
      <c r="Y28" s="8">
        <v>1550258</v>
      </c>
      <c r="Z28" s="2">
        <v>33.52</v>
      </c>
      <c r="AA28" s="6">
        <v>18500000</v>
      </c>
    </row>
    <row r="29" spans="1:27" ht="12.75">
      <c r="A29" s="29" t="s">
        <v>55</v>
      </c>
      <c r="B29" s="28"/>
      <c r="C29" s="6">
        <v>6655050</v>
      </c>
      <c r="D29" s="6">
        <v>0</v>
      </c>
      <c r="E29" s="7">
        <v>200000</v>
      </c>
      <c r="F29" s="8">
        <v>200000</v>
      </c>
      <c r="G29" s="8">
        <v>237</v>
      </c>
      <c r="H29" s="8">
        <v>1132</v>
      </c>
      <c r="I29" s="8">
        <v>0</v>
      </c>
      <c r="J29" s="8">
        <v>1369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1369</v>
      </c>
      <c r="X29" s="8">
        <v>50001</v>
      </c>
      <c r="Y29" s="8">
        <v>-48632</v>
      </c>
      <c r="Z29" s="2">
        <v>-97.26</v>
      </c>
      <c r="AA29" s="6">
        <v>200000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18834140</v>
      </c>
      <c r="D31" s="6">
        <v>0</v>
      </c>
      <c r="E31" s="7">
        <v>18330000</v>
      </c>
      <c r="F31" s="8">
        <v>18330000</v>
      </c>
      <c r="G31" s="8">
        <v>5020384</v>
      </c>
      <c r="H31" s="8">
        <v>497687</v>
      </c>
      <c r="I31" s="8">
        <v>-4064575</v>
      </c>
      <c r="J31" s="8">
        <v>1453496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1453496</v>
      </c>
      <c r="X31" s="8">
        <v>4582500</v>
      </c>
      <c r="Y31" s="8">
        <v>-3129004</v>
      </c>
      <c r="Z31" s="2">
        <v>-68.28</v>
      </c>
      <c r="AA31" s="6">
        <v>18330000</v>
      </c>
    </row>
    <row r="32" spans="1:27" ht="12.75">
      <c r="A32" s="29" t="s">
        <v>58</v>
      </c>
      <c r="B32" s="28"/>
      <c r="C32" s="6">
        <v>16747412</v>
      </c>
      <c r="D32" s="6">
        <v>0</v>
      </c>
      <c r="E32" s="7">
        <v>18817068</v>
      </c>
      <c r="F32" s="8">
        <v>18817068</v>
      </c>
      <c r="G32" s="8">
        <v>1772978</v>
      </c>
      <c r="H32" s="8">
        <v>1387817</v>
      </c>
      <c r="I32" s="8">
        <v>518672</v>
      </c>
      <c r="J32" s="8">
        <v>3679467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3679467</v>
      </c>
      <c r="X32" s="8">
        <v>4704267</v>
      </c>
      <c r="Y32" s="8">
        <v>-1024800</v>
      </c>
      <c r="Z32" s="2">
        <v>-21.78</v>
      </c>
      <c r="AA32" s="6">
        <v>18817068</v>
      </c>
    </row>
    <row r="33" spans="1:27" ht="12.75">
      <c r="A33" s="29" t="s">
        <v>59</v>
      </c>
      <c r="B33" s="28"/>
      <c r="C33" s="6">
        <v>79817</v>
      </c>
      <c r="D33" s="6">
        <v>0</v>
      </c>
      <c r="E33" s="7">
        <v>150000</v>
      </c>
      <c r="F33" s="8">
        <v>150000</v>
      </c>
      <c r="G33" s="8">
        <v>0</v>
      </c>
      <c r="H33" s="8">
        <v>49608</v>
      </c>
      <c r="I33" s="8">
        <v>0</v>
      </c>
      <c r="J33" s="8">
        <v>49608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49608</v>
      </c>
      <c r="X33" s="8">
        <v>37500</v>
      </c>
      <c r="Y33" s="8">
        <v>12108</v>
      </c>
      <c r="Z33" s="2">
        <v>32.29</v>
      </c>
      <c r="AA33" s="6">
        <v>150000</v>
      </c>
    </row>
    <row r="34" spans="1:27" ht="12.75">
      <c r="A34" s="29" t="s">
        <v>60</v>
      </c>
      <c r="B34" s="28"/>
      <c r="C34" s="6">
        <v>35686520</v>
      </c>
      <c r="D34" s="6">
        <v>0</v>
      </c>
      <c r="E34" s="7">
        <v>33735465</v>
      </c>
      <c r="F34" s="8">
        <v>33735465</v>
      </c>
      <c r="G34" s="8">
        <v>5622775</v>
      </c>
      <c r="H34" s="8">
        <v>5342684</v>
      </c>
      <c r="I34" s="8">
        <v>7417475</v>
      </c>
      <c r="J34" s="8">
        <v>18382934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18382934</v>
      </c>
      <c r="X34" s="8">
        <v>8433867</v>
      </c>
      <c r="Y34" s="8">
        <v>9949067</v>
      </c>
      <c r="Z34" s="2">
        <v>117.97</v>
      </c>
      <c r="AA34" s="6">
        <v>33735465</v>
      </c>
    </row>
    <row r="35" spans="1:27" ht="12.75">
      <c r="A35" s="27" t="s">
        <v>61</v>
      </c>
      <c r="B35" s="33"/>
      <c r="C35" s="6">
        <v>6920745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176016058</v>
      </c>
      <c r="D36" s="37">
        <f>SUM(D25:D35)</f>
        <v>0</v>
      </c>
      <c r="E36" s="38">
        <f t="shared" si="1"/>
        <v>158394519</v>
      </c>
      <c r="F36" s="39">
        <f t="shared" si="1"/>
        <v>158394519</v>
      </c>
      <c r="G36" s="39">
        <f t="shared" si="1"/>
        <v>17069610</v>
      </c>
      <c r="H36" s="39">
        <f t="shared" si="1"/>
        <v>13999511</v>
      </c>
      <c r="I36" s="39">
        <f t="shared" si="1"/>
        <v>12904182</v>
      </c>
      <c r="J36" s="39">
        <f t="shared" si="1"/>
        <v>43973303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43973303</v>
      </c>
      <c r="X36" s="39">
        <f t="shared" si="1"/>
        <v>39573633</v>
      </c>
      <c r="Y36" s="39">
        <f t="shared" si="1"/>
        <v>4399670</v>
      </c>
      <c r="Z36" s="40">
        <f>+IF(X36&lt;&gt;0,+(Y36/X36)*100,0)</f>
        <v>11.117680299910802</v>
      </c>
      <c r="AA36" s="37">
        <f>SUM(AA25:AA35)</f>
        <v>158394519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-3418185</v>
      </c>
      <c r="D38" s="50">
        <f>+D22-D36</f>
        <v>0</v>
      </c>
      <c r="E38" s="51">
        <f t="shared" si="2"/>
        <v>22057163</v>
      </c>
      <c r="F38" s="52">
        <f t="shared" si="2"/>
        <v>22057163</v>
      </c>
      <c r="G38" s="52">
        <f t="shared" si="2"/>
        <v>38717455</v>
      </c>
      <c r="H38" s="52">
        <f t="shared" si="2"/>
        <v>-9812203</v>
      </c>
      <c r="I38" s="52">
        <f t="shared" si="2"/>
        <v>6524000</v>
      </c>
      <c r="J38" s="52">
        <f t="shared" si="2"/>
        <v>35429252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35429252</v>
      </c>
      <c r="X38" s="52">
        <f>IF(F22=F36,0,X22-X36)</f>
        <v>16192554</v>
      </c>
      <c r="Y38" s="52">
        <f t="shared" si="2"/>
        <v>19236698</v>
      </c>
      <c r="Z38" s="53">
        <f>+IF(X38&lt;&gt;0,+(Y38/X38)*100,0)</f>
        <v>118.79965322332721</v>
      </c>
      <c r="AA38" s="50">
        <f>+AA22-AA36</f>
        <v>22057163</v>
      </c>
    </row>
    <row r="39" spans="1:27" ht="12.75">
      <c r="A39" s="27" t="s">
        <v>64</v>
      </c>
      <c r="B39" s="33"/>
      <c r="C39" s="6">
        <v>31348317</v>
      </c>
      <c r="D39" s="6">
        <v>0</v>
      </c>
      <c r="E39" s="7">
        <v>42787850</v>
      </c>
      <c r="F39" s="8">
        <v>42787850</v>
      </c>
      <c r="G39" s="8">
        <v>17266504</v>
      </c>
      <c r="H39" s="8">
        <v>8697007</v>
      </c>
      <c r="I39" s="8">
        <v>5522512</v>
      </c>
      <c r="J39" s="8">
        <v>31486023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31486023</v>
      </c>
      <c r="X39" s="8">
        <v>10696962</v>
      </c>
      <c r="Y39" s="8">
        <v>20789061</v>
      </c>
      <c r="Z39" s="2">
        <v>194.35</v>
      </c>
      <c r="AA39" s="6">
        <v>42787850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27930132</v>
      </c>
      <c r="D42" s="59">
        <f>SUM(D38:D41)</f>
        <v>0</v>
      </c>
      <c r="E42" s="60">
        <f t="shared" si="3"/>
        <v>64845013</v>
      </c>
      <c r="F42" s="61">
        <f t="shared" si="3"/>
        <v>64845013</v>
      </c>
      <c r="G42" s="61">
        <f t="shared" si="3"/>
        <v>55983959</v>
      </c>
      <c r="H42" s="61">
        <f t="shared" si="3"/>
        <v>-1115196</v>
      </c>
      <c r="I42" s="61">
        <f t="shared" si="3"/>
        <v>12046512</v>
      </c>
      <c r="J42" s="61">
        <f t="shared" si="3"/>
        <v>66915275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66915275</v>
      </c>
      <c r="X42" s="61">
        <f t="shared" si="3"/>
        <v>26889516</v>
      </c>
      <c r="Y42" s="61">
        <f t="shared" si="3"/>
        <v>40025759</v>
      </c>
      <c r="Z42" s="62">
        <f>+IF(X42&lt;&gt;0,+(Y42/X42)*100,0)</f>
        <v>148.8526569239848</v>
      </c>
      <c r="AA42" s="59">
        <f>SUM(AA38:AA41)</f>
        <v>64845013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27930132</v>
      </c>
      <c r="D44" s="67">
        <f>+D42-D43</f>
        <v>0</v>
      </c>
      <c r="E44" s="68">
        <f t="shared" si="4"/>
        <v>64845013</v>
      </c>
      <c r="F44" s="69">
        <f t="shared" si="4"/>
        <v>64845013</v>
      </c>
      <c r="G44" s="69">
        <f t="shared" si="4"/>
        <v>55983959</v>
      </c>
      <c r="H44" s="69">
        <f t="shared" si="4"/>
        <v>-1115196</v>
      </c>
      <c r="I44" s="69">
        <f t="shared" si="4"/>
        <v>12046512</v>
      </c>
      <c r="J44" s="69">
        <f t="shared" si="4"/>
        <v>66915275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66915275</v>
      </c>
      <c r="X44" s="69">
        <f t="shared" si="4"/>
        <v>26889516</v>
      </c>
      <c r="Y44" s="69">
        <f t="shared" si="4"/>
        <v>40025759</v>
      </c>
      <c r="Z44" s="70">
        <f>+IF(X44&lt;&gt;0,+(Y44/X44)*100,0)</f>
        <v>148.8526569239848</v>
      </c>
      <c r="AA44" s="67">
        <f>+AA42-AA43</f>
        <v>64845013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27930132</v>
      </c>
      <c r="D46" s="59">
        <f>SUM(D44:D45)</f>
        <v>0</v>
      </c>
      <c r="E46" s="60">
        <f t="shared" si="5"/>
        <v>64845013</v>
      </c>
      <c r="F46" s="61">
        <f t="shared" si="5"/>
        <v>64845013</v>
      </c>
      <c r="G46" s="61">
        <f t="shared" si="5"/>
        <v>55983959</v>
      </c>
      <c r="H46" s="61">
        <f t="shared" si="5"/>
        <v>-1115196</v>
      </c>
      <c r="I46" s="61">
        <f t="shared" si="5"/>
        <v>12046512</v>
      </c>
      <c r="J46" s="61">
        <f t="shared" si="5"/>
        <v>66915275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66915275</v>
      </c>
      <c r="X46" s="61">
        <f t="shared" si="5"/>
        <v>26889516</v>
      </c>
      <c r="Y46" s="61">
        <f t="shared" si="5"/>
        <v>40025759</v>
      </c>
      <c r="Z46" s="62">
        <f>+IF(X46&lt;&gt;0,+(Y46/X46)*100,0)</f>
        <v>148.8526569239848</v>
      </c>
      <c r="AA46" s="59">
        <f>SUM(AA44:AA45)</f>
        <v>64845013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27930132</v>
      </c>
      <c r="D48" s="75">
        <f>SUM(D46:D47)</f>
        <v>0</v>
      </c>
      <c r="E48" s="76">
        <f t="shared" si="6"/>
        <v>64845013</v>
      </c>
      <c r="F48" s="77">
        <f t="shared" si="6"/>
        <v>64845013</v>
      </c>
      <c r="G48" s="77">
        <f t="shared" si="6"/>
        <v>55983959</v>
      </c>
      <c r="H48" s="78">
        <f t="shared" si="6"/>
        <v>-1115196</v>
      </c>
      <c r="I48" s="78">
        <f t="shared" si="6"/>
        <v>12046512</v>
      </c>
      <c r="J48" s="78">
        <f t="shared" si="6"/>
        <v>66915275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66915275</v>
      </c>
      <c r="X48" s="78">
        <f t="shared" si="6"/>
        <v>26889516</v>
      </c>
      <c r="Y48" s="78">
        <f t="shared" si="6"/>
        <v>40025759</v>
      </c>
      <c r="Z48" s="79">
        <f>+IF(X48&lt;&gt;0,+(Y48/X48)*100,0)</f>
        <v>148.8526569239848</v>
      </c>
      <c r="AA48" s="80">
        <f>SUM(AA46:AA47)</f>
        <v>64845013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109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13959780</v>
      </c>
      <c r="F5" s="8">
        <v>13959780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3489999</v>
      </c>
      <c r="Y5" s="8">
        <v>-3489999</v>
      </c>
      <c r="Z5" s="2">
        <v>-100</v>
      </c>
      <c r="AA5" s="6">
        <v>13959780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1849238</v>
      </c>
      <c r="F10" s="30">
        <v>1849238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462249</v>
      </c>
      <c r="Y10" s="30">
        <v>-462249</v>
      </c>
      <c r="Z10" s="31">
        <v>-100</v>
      </c>
      <c r="AA10" s="32">
        <v>1849238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358000</v>
      </c>
      <c r="F12" s="8">
        <v>358000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89499</v>
      </c>
      <c r="Y12" s="8">
        <v>-89499</v>
      </c>
      <c r="Z12" s="2">
        <v>-100</v>
      </c>
      <c r="AA12" s="6">
        <v>358000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1037000</v>
      </c>
      <c r="F13" s="8">
        <v>1037000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259251</v>
      </c>
      <c r="Y13" s="8">
        <v>-259251</v>
      </c>
      <c r="Z13" s="2">
        <v>-100</v>
      </c>
      <c r="AA13" s="6">
        <v>1037000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1778000</v>
      </c>
      <c r="F14" s="8">
        <v>1778000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444501</v>
      </c>
      <c r="Y14" s="8">
        <v>-444501</v>
      </c>
      <c r="Z14" s="2">
        <v>-100</v>
      </c>
      <c r="AA14" s="6">
        <v>1778000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1930000</v>
      </c>
      <c r="F16" s="8">
        <v>1930000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482499</v>
      </c>
      <c r="Y16" s="8">
        <v>-482499</v>
      </c>
      <c r="Z16" s="2">
        <v>-100</v>
      </c>
      <c r="AA16" s="6">
        <v>1930000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2425000</v>
      </c>
      <c r="F17" s="8">
        <v>2425000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606249</v>
      </c>
      <c r="Y17" s="8">
        <v>-606249</v>
      </c>
      <c r="Z17" s="2">
        <v>-100</v>
      </c>
      <c r="AA17" s="6">
        <v>2425000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121168320</v>
      </c>
      <c r="F19" s="8">
        <v>121168320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40359333</v>
      </c>
      <c r="Y19" s="8">
        <v>-40359333</v>
      </c>
      <c r="Z19" s="2">
        <v>-100</v>
      </c>
      <c r="AA19" s="6">
        <v>121168320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477000</v>
      </c>
      <c r="F20" s="30">
        <v>477000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102249</v>
      </c>
      <c r="Y20" s="30">
        <v>-102249</v>
      </c>
      <c r="Z20" s="31">
        <v>-100</v>
      </c>
      <c r="AA20" s="32">
        <v>477000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144982338</v>
      </c>
      <c r="F22" s="39">
        <f t="shared" si="0"/>
        <v>144982338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0</v>
      </c>
      <c r="X22" s="39">
        <f t="shared" si="0"/>
        <v>46295829</v>
      </c>
      <c r="Y22" s="39">
        <f t="shared" si="0"/>
        <v>-46295829</v>
      </c>
      <c r="Z22" s="40">
        <f>+IF(X22&lt;&gt;0,+(Y22/X22)*100,0)</f>
        <v>-100</v>
      </c>
      <c r="AA22" s="37">
        <f>SUM(AA5:AA21)</f>
        <v>144982338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45728992</v>
      </c>
      <c r="F25" s="8">
        <v>45728992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11432250</v>
      </c>
      <c r="Y25" s="8">
        <v>-11432250</v>
      </c>
      <c r="Z25" s="2">
        <v>-100</v>
      </c>
      <c r="AA25" s="6">
        <v>45728992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6775763</v>
      </c>
      <c r="F26" s="8">
        <v>6775763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1694001</v>
      </c>
      <c r="Y26" s="8">
        <v>-1694001</v>
      </c>
      <c r="Z26" s="2">
        <v>-100</v>
      </c>
      <c r="AA26" s="6">
        <v>6775763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4772945</v>
      </c>
      <c r="F27" s="8">
        <v>4772945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1193250</v>
      </c>
      <c r="Y27" s="8">
        <v>-1193250</v>
      </c>
      <c r="Z27" s="2">
        <v>-100</v>
      </c>
      <c r="AA27" s="6">
        <v>4772945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12125476</v>
      </c>
      <c r="F28" s="8">
        <v>12125476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3031251</v>
      </c>
      <c r="Y28" s="8">
        <v>-3031251</v>
      </c>
      <c r="Z28" s="2">
        <v>-100</v>
      </c>
      <c r="AA28" s="6">
        <v>12125476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350001</v>
      </c>
      <c r="F29" s="8">
        <v>350001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87501</v>
      </c>
      <c r="Y29" s="8">
        <v>-87501</v>
      </c>
      <c r="Z29" s="2">
        <v>-100</v>
      </c>
      <c r="AA29" s="6">
        <v>350001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5500000</v>
      </c>
      <c r="F31" s="8">
        <v>5500000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1374999</v>
      </c>
      <c r="Y31" s="8">
        <v>-1374999</v>
      </c>
      <c r="Z31" s="2">
        <v>-100</v>
      </c>
      <c r="AA31" s="6">
        <v>5500000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10463800</v>
      </c>
      <c r="F32" s="8">
        <v>10463800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2616000</v>
      </c>
      <c r="Y32" s="8">
        <v>-2616000</v>
      </c>
      <c r="Z32" s="2">
        <v>-100</v>
      </c>
      <c r="AA32" s="6">
        <v>10463800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20810000</v>
      </c>
      <c r="F33" s="8">
        <v>20810000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5202501</v>
      </c>
      <c r="Y33" s="8">
        <v>-5202501</v>
      </c>
      <c r="Z33" s="2">
        <v>-100</v>
      </c>
      <c r="AA33" s="6">
        <v>20810000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35825923</v>
      </c>
      <c r="F34" s="8">
        <v>35825923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8956251</v>
      </c>
      <c r="Y34" s="8">
        <v>-8956251</v>
      </c>
      <c r="Z34" s="2">
        <v>-100</v>
      </c>
      <c r="AA34" s="6">
        <v>35825923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142352900</v>
      </c>
      <c r="F36" s="39">
        <f t="shared" si="1"/>
        <v>142352900</v>
      </c>
      <c r="G36" s="39">
        <f t="shared" si="1"/>
        <v>0</v>
      </c>
      <c r="H36" s="39">
        <f t="shared" si="1"/>
        <v>0</v>
      </c>
      <c r="I36" s="39">
        <f t="shared" si="1"/>
        <v>0</v>
      </c>
      <c r="J36" s="39">
        <f t="shared" si="1"/>
        <v>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0</v>
      </c>
      <c r="X36" s="39">
        <f t="shared" si="1"/>
        <v>35588004</v>
      </c>
      <c r="Y36" s="39">
        <f t="shared" si="1"/>
        <v>-35588004</v>
      </c>
      <c r="Z36" s="40">
        <f>+IF(X36&lt;&gt;0,+(Y36/X36)*100,0)</f>
        <v>-100</v>
      </c>
      <c r="AA36" s="37">
        <f>SUM(AA25:AA35)</f>
        <v>142352900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2629438</v>
      </c>
      <c r="F38" s="52">
        <f t="shared" si="2"/>
        <v>2629438</v>
      </c>
      <c r="G38" s="52">
        <f t="shared" si="2"/>
        <v>0</v>
      </c>
      <c r="H38" s="52">
        <f t="shared" si="2"/>
        <v>0</v>
      </c>
      <c r="I38" s="52">
        <f t="shared" si="2"/>
        <v>0</v>
      </c>
      <c r="J38" s="52">
        <f t="shared" si="2"/>
        <v>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0</v>
      </c>
      <c r="X38" s="52">
        <f>IF(F22=F36,0,X22-X36)</f>
        <v>10707825</v>
      </c>
      <c r="Y38" s="52">
        <f t="shared" si="2"/>
        <v>-10707825</v>
      </c>
      <c r="Z38" s="53">
        <f>+IF(X38&lt;&gt;0,+(Y38/X38)*100,0)</f>
        <v>-100</v>
      </c>
      <c r="AA38" s="50">
        <f>+AA22-AA36</f>
        <v>2629438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23800000</v>
      </c>
      <c r="F39" s="8">
        <v>23800000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5949999</v>
      </c>
      <c r="Y39" s="8">
        <v>-5949999</v>
      </c>
      <c r="Z39" s="2">
        <v>-100</v>
      </c>
      <c r="AA39" s="6">
        <v>23800000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26429438</v>
      </c>
      <c r="F42" s="61">
        <f t="shared" si="3"/>
        <v>26429438</v>
      </c>
      <c r="G42" s="61">
        <f t="shared" si="3"/>
        <v>0</v>
      </c>
      <c r="H42" s="61">
        <f t="shared" si="3"/>
        <v>0</v>
      </c>
      <c r="I42" s="61">
        <f t="shared" si="3"/>
        <v>0</v>
      </c>
      <c r="J42" s="61">
        <f t="shared" si="3"/>
        <v>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0</v>
      </c>
      <c r="X42" s="61">
        <f t="shared" si="3"/>
        <v>16657824</v>
      </c>
      <c r="Y42" s="61">
        <f t="shared" si="3"/>
        <v>-16657824</v>
      </c>
      <c r="Z42" s="62">
        <f>+IF(X42&lt;&gt;0,+(Y42/X42)*100,0)</f>
        <v>-100</v>
      </c>
      <c r="AA42" s="59">
        <f>SUM(AA38:AA41)</f>
        <v>26429438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26429438</v>
      </c>
      <c r="F44" s="69">
        <f t="shared" si="4"/>
        <v>26429438</v>
      </c>
      <c r="G44" s="69">
        <f t="shared" si="4"/>
        <v>0</v>
      </c>
      <c r="H44" s="69">
        <f t="shared" si="4"/>
        <v>0</v>
      </c>
      <c r="I44" s="69">
        <f t="shared" si="4"/>
        <v>0</v>
      </c>
      <c r="J44" s="69">
        <f t="shared" si="4"/>
        <v>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0</v>
      </c>
      <c r="X44" s="69">
        <f t="shared" si="4"/>
        <v>16657824</v>
      </c>
      <c r="Y44" s="69">
        <f t="shared" si="4"/>
        <v>-16657824</v>
      </c>
      <c r="Z44" s="70">
        <f>+IF(X44&lt;&gt;0,+(Y44/X44)*100,0)</f>
        <v>-100</v>
      </c>
      <c r="AA44" s="67">
        <f>+AA42-AA43</f>
        <v>26429438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26429438</v>
      </c>
      <c r="F46" s="61">
        <f t="shared" si="5"/>
        <v>26429438</v>
      </c>
      <c r="G46" s="61">
        <f t="shared" si="5"/>
        <v>0</v>
      </c>
      <c r="H46" s="61">
        <f t="shared" si="5"/>
        <v>0</v>
      </c>
      <c r="I46" s="61">
        <f t="shared" si="5"/>
        <v>0</v>
      </c>
      <c r="J46" s="61">
        <f t="shared" si="5"/>
        <v>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0</v>
      </c>
      <c r="X46" s="61">
        <f t="shared" si="5"/>
        <v>16657824</v>
      </c>
      <c r="Y46" s="61">
        <f t="shared" si="5"/>
        <v>-16657824</v>
      </c>
      <c r="Z46" s="62">
        <f>+IF(X46&lt;&gt;0,+(Y46/X46)*100,0)</f>
        <v>-100</v>
      </c>
      <c r="AA46" s="59">
        <f>SUM(AA44:AA45)</f>
        <v>26429438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26429438</v>
      </c>
      <c r="F48" s="77">
        <f t="shared" si="6"/>
        <v>26429438</v>
      </c>
      <c r="G48" s="77">
        <f t="shared" si="6"/>
        <v>0</v>
      </c>
      <c r="H48" s="78">
        <f t="shared" si="6"/>
        <v>0</v>
      </c>
      <c r="I48" s="78">
        <f t="shared" si="6"/>
        <v>0</v>
      </c>
      <c r="J48" s="78">
        <f t="shared" si="6"/>
        <v>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0</v>
      </c>
      <c r="X48" s="78">
        <f t="shared" si="6"/>
        <v>16657824</v>
      </c>
      <c r="Y48" s="78">
        <f t="shared" si="6"/>
        <v>-16657824</v>
      </c>
      <c r="Z48" s="79">
        <f>+IF(X48&lt;&gt;0,+(Y48/X48)*100,0)</f>
        <v>-100</v>
      </c>
      <c r="AA48" s="80">
        <f>SUM(AA46:AA47)</f>
        <v>26429438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4883908</v>
      </c>
      <c r="D7" s="6">
        <v>0</v>
      </c>
      <c r="E7" s="7">
        <v>5047499</v>
      </c>
      <c r="F7" s="8">
        <v>5047499</v>
      </c>
      <c r="G7" s="8">
        <v>324220</v>
      </c>
      <c r="H7" s="8">
        <v>235461</v>
      </c>
      <c r="I7" s="8">
        <v>241983</v>
      </c>
      <c r="J7" s="8">
        <v>801664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801664</v>
      </c>
      <c r="X7" s="8">
        <v>1261749</v>
      </c>
      <c r="Y7" s="8">
        <v>-460085</v>
      </c>
      <c r="Z7" s="2">
        <v>-36.46</v>
      </c>
      <c r="AA7" s="6">
        <v>5047499</v>
      </c>
    </row>
    <row r="8" spans="1:27" ht="12.75">
      <c r="A8" s="29" t="s">
        <v>35</v>
      </c>
      <c r="B8" s="28"/>
      <c r="C8" s="6">
        <v>17946173</v>
      </c>
      <c r="D8" s="6">
        <v>0</v>
      </c>
      <c r="E8" s="7">
        <v>31103981</v>
      </c>
      <c r="F8" s="8">
        <v>31103981</v>
      </c>
      <c r="G8" s="8">
        <v>601763</v>
      </c>
      <c r="H8" s="8">
        <v>688232</v>
      </c>
      <c r="I8" s="8">
        <v>1309729</v>
      </c>
      <c r="J8" s="8">
        <v>2599724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2599724</v>
      </c>
      <c r="X8" s="8">
        <v>7776000</v>
      </c>
      <c r="Y8" s="8">
        <v>-5176276</v>
      </c>
      <c r="Z8" s="2">
        <v>-66.57</v>
      </c>
      <c r="AA8" s="6">
        <v>31103981</v>
      </c>
    </row>
    <row r="9" spans="1:27" ht="12.75">
      <c r="A9" s="29" t="s">
        <v>36</v>
      </c>
      <c r="B9" s="28"/>
      <c r="C9" s="6">
        <v>429973</v>
      </c>
      <c r="D9" s="6">
        <v>0</v>
      </c>
      <c r="E9" s="7">
        <v>516345</v>
      </c>
      <c r="F9" s="8">
        <v>516345</v>
      </c>
      <c r="G9" s="8">
        <v>18811</v>
      </c>
      <c r="H9" s="8">
        <v>19204</v>
      </c>
      <c r="I9" s="8">
        <v>19622</v>
      </c>
      <c r="J9" s="8">
        <v>57637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57637</v>
      </c>
      <c r="X9" s="8">
        <v>129000</v>
      </c>
      <c r="Y9" s="8">
        <v>-71363</v>
      </c>
      <c r="Z9" s="2">
        <v>-55.32</v>
      </c>
      <c r="AA9" s="6">
        <v>516345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66939</v>
      </c>
      <c r="D12" s="6">
        <v>0</v>
      </c>
      <c r="E12" s="7">
        <v>93818</v>
      </c>
      <c r="F12" s="8">
        <v>93818</v>
      </c>
      <c r="G12" s="8">
        <v>2063</v>
      </c>
      <c r="H12" s="8">
        <v>2063</v>
      </c>
      <c r="I12" s="8">
        <v>2063</v>
      </c>
      <c r="J12" s="8">
        <v>6189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6189</v>
      </c>
      <c r="X12" s="8">
        <v>23499</v>
      </c>
      <c r="Y12" s="8">
        <v>-17310</v>
      </c>
      <c r="Z12" s="2">
        <v>-73.66</v>
      </c>
      <c r="AA12" s="6">
        <v>93818</v>
      </c>
    </row>
    <row r="13" spans="1:27" ht="12.75">
      <c r="A13" s="27" t="s">
        <v>40</v>
      </c>
      <c r="B13" s="33"/>
      <c r="C13" s="6">
        <v>4308100</v>
      </c>
      <c r="D13" s="6">
        <v>0</v>
      </c>
      <c r="E13" s="7">
        <v>3772000</v>
      </c>
      <c r="F13" s="8">
        <v>3772000</v>
      </c>
      <c r="G13" s="8">
        <v>300352</v>
      </c>
      <c r="H13" s="8">
        <v>93341</v>
      </c>
      <c r="I13" s="8">
        <v>101421</v>
      </c>
      <c r="J13" s="8">
        <v>495114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495114</v>
      </c>
      <c r="X13" s="8">
        <v>942999</v>
      </c>
      <c r="Y13" s="8">
        <v>-447885</v>
      </c>
      <c r="Z13" s="2">
        <v>-47.5</v>
      </c>
      <c r="AA13" s="6">
        <v>3772000</v>
      </c>
    </row>
    <row r="14" spans="1:27" ht="12.75">
      <c r="A14" s="27" t="s">
        <v>41</v>
      </c>
      <c r="B14" s="33"/>
      <c r="C14" s="6">
        <v>3015314</v>
      </c>
      <c r="D14" s="6">
        <v>0</v>
      </c>
      <c r="E14" s="7">
        <v>4995123</v>
      </c>
      <c r="F14" s="8">
        <v>4995123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1248750</v>
      </c>
      <c r="Y14" s="8">
        <v>-1248750</v>
      </c>
      <c r="Z14" s="2">
        <v>-100</v>
      </c>
      <c r="AA14" s="6">
        <v>4995123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299770636</v>
      </c>
      <c r="D19" s="6">
        <v>0</v>
      </c>
      <c r="E19" s="7">
        <v>307981100</v>
      </c>
      <c r="F19" s="8">
        <v>307981100</v>
      </c>
      <c r="G19" s="8">
        <v>122140584</v>
      </c>
      <c r="H19" s="8">
        <v>1027017</v>
      </c>
      <c r="I19" s="8">
        <v>387939</v>
      </c>
      <c r="J19" s="8">
        <v>123555540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123555540</v>
      </c>
      <c r="X19" s="8">
        <v>102229333</v>
      </c>
      <c r="Y19" s="8">
        <v>21326207</v>
      </c>
      <c r="Z19" s="2">
        <v>20.86</v>
      </c>
      <c r="AA19" s="6">
        <v>307981100</v>
      </c>
    </row>
    <row r="20" spans="1:27" ht="12.75">
      <c r="A20" s="27" t="s">
        <v>47</v>
      </c>
      <c r="B20" s="33"/>
      <c r="C20" s="6">
        <v>34530333</v>
      </c>
      <c r="D20" s="6">
        <v>0</v>
      </c>
      <c r="E20" s="7">
        <v>27279609</v>
      </c>
      <c r="F20" s="30">
        <v>27279609</v>
      </c>
      <c r="G20" s="30">
        <v>151900</v>
      </c>
      <c r="H20" s="30">
        <v>4320573</v>
      </c>
      <c r="I20" s="30">
        <v>7395048</v>
      </c>
      <c r="J20" s="30">
        <v>11867521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11867521</v>
      </c>
      <c r="X20" s="30">
        <v>6819999</v>
      </c>
      <c r="Y20" s="30">
        <v>5047522</v>
      </c>
      <c r="Z20" s="31">
        <v>74.01</v>
      </c>
      <c r="AA20" s="32">
        <v>27279609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364951376</v>
      </c>
      <c r="D22" s="37">
        <f>SUM(D5:D21)</f>
        <v>0</v>
      </c>
      <c r="E22" s="38">
        <f t="shared" si="0"/>
        <v>380789475</v>
      </c>
      <c r="F22" s="39">
        <f t="shared" si="0"/>
        <v>380789475</v>
      </c>
      <c r="G22" s="39">
        <f t="shared" si="0"/>
        <v>123539693</v>
      </c>
      <c r="H22" s="39">
        <f t="shared" si="0"/>
        <v>6385891</v>
      </c>
      <c r="I22" s="39">
        <f t="shared" si="0"/>
        <v>9457805</v>
      </c>
      <c r="J22" s="39">
        <f t="shared" si="0"/>
        <v>139383389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139383389</v>
      </c>
      <c r="X22" s="39">
        <f t="shared" si="0"/>
        <v>120431329</v>
      </c>
      <c r="Y22" s="39">
        <f t="shared" si="0"/>
        <v>18952060</v>
      </c>
      <c r="Z22" s="40">
        <f>+IF(X22&lt;&gt;0,+(Y22/X22)*100,0)</f>
        <v>15.736818780767587</v>
      </c>
      <c r="AA22" s="37">
        <f>SUM(AA5:AA21)</f>
        <v>380789475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132541916</v>
      </c>
      <c r="D25" s="6">
        <v>0</v>
      </c>
      <c r="E25" s="7">
        <v>127744510</v>
      </c>
      <c r="F25" s="8">
        <v>127744510</v>
      </c>
      <c r="G25" s="8">
        <v>11382704</v>
      </c>
      <c r="H25" s="8">
        <v>10965852</v>
      </c>
      <c r="I25" s="8">
        <v>10060676</v>
      </c>
      <c r="J25" s="8">
        <v>32409232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32409232</v>
      </c>
      <c r="X25" s="8">
        <v>31936251</v>
      </c>
      <c r="Y25" s="8">
        <v>472981</v>
      </c>
      <c r="Z25" s="2">
        <v>1.48</v>
      </c>
      <c r="AA25" s="6">
        <v>127744510</v>
      </c>
    </row>
    <row r="26" spans="1:27" ht="12.75">
      <c r="A26" s="29" t="s">
        <v>52</v>
      </c>
      <c r="B26" s="28"/>
      <c r="C26" s="6">
        <v>6445539</v>
      </c>
      <c r="D26" s="6">
        <v>0</v>
      </c>
      <c r="E26" s="7">
        <v>7459201</v>
      </c>
      <c r="F26" s="8">
        <v>7459201</v>
      </c>
      <c r="G26" s="8">
        <v>599873</v>
      </c>
      <c r="H26" s="8">
        <v>157663</v>
      </c>
      <c r="I26" s="8">
        <v>601438</v>
      </c>
      <c r="J26" s="8">
        <v>1358974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1358974</v>
      </c>
      <c r="X26" s="8">
        <v>1864749</v>
      </c>
      <c r="Y26" s="8">
        <v>-505775</v>
      </c>
      <c r="Z26" s="2">
        <v>-27.12</v>
      </c>
      <c r="AA26" s="6">
        <v>7459201</v>
      </c>
    </row>
    <row r="27" spans="1:27" ht="12.75">
      <c r="A27" s="29" t="s">
        <v>53</v>
      </c>
      <c r="B27" s="28"/>
      <c r="C27" s="6">
        <v>6920591</v>
      </c>
      <c r="D27" s="6">
        <v>0</v>
      </c>
      <c r="E27" s="7">
        <v>29209422</v>
      </c>
      <c r="F27" s="8">
        <v>29209422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7302249</v>
      </c>
      <c r="Y27" s="8">
        <v>-7302249</v>
      </c>
      <c r="Z27" s="2">
        <v>-100</v>
      </c>
      <c r="AA27" s="6">
        <v>29209422</v>
      </c>
    </row>
    <row r="28" spans="1:27" ht="12.75">
      <c r="A28" s="29" t="s">
        <v>54</v>
      </c>
      <c r="B28" s="28"/>
      <c r="C28" s="6">
        <v>36515366</v>
      </c>
      <c r="D28" s="6">
        <v>0</v>
      </c>
      <c r="E28" s="7">
        <v>28204382</v>
      </c>
      <c r="F28" s="8">
        <v>28204382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7050999</v>
      </c>
      <c r="Y28" s="8">
        <v>-7050999</v>
      </c>
      <c r="Z28" s="2">
        <v>-100</v>
      </c>
      <c r="AA28" s="6">
        <v>28204382</v>
      </c>
    </row>
    <row r="29" spans="1:27" ht="12.75">
      <c r="A29" s="29" t="s">
        <v>55</v>
      </c>
      <c r="B29" s="28"/>
      <c r="C29" s="6">
        <v>2352023</v>
      </c>
      <c r="D29" s="6">
        <v>0</v>
      </c>
      <c r="E29" s="7">
        <v>1048709</v>
      </c>
      <c r="F29" s="8">
        <v>1048709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262251</v>
      </c>
      <c r="Y29" s="8">
        <v>-262251</v>
      </c>
      <c r="Z29" s="2">
        <v>-100</v>
      </c>
      <c r="AA29" s="6">
        <v>1048709</v>
      </c>
    </row>
    <row r="30" spans="1:27" ht="12.75">
      <c r="A30" s="29" t="s">
        <v>56</v>
      </c>
      <c r="B30" s="28"/>
      <c r="C30" s="6">
        <v>89343431</v>
      </c>
      <c r="D30" s="6">
        <v>0</v>
      </c>
      <c r="E30" s="7">
        <v>64692397</v>
      </c>
      <c r="F30" s="8">
        <v>64692397</v>
      </c>
      <c r="G30" s="8">
        <v>6129440</v>
      </c>
      <c r="H30" s="8">
        <v>3857055</v>
      </c>
      <c r="I30" s="8">
        <v>4798582</v>
      </c>
      <c r="J30" s="8">
        <v>14785077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14785077</v>
      </c>
      <c r="X30" s="8">
        <v>16173000</v>
      </c>
      <c r="Y30" s="8">
        <v>-1387923</v>
      </c>
      <c r="Z30" s="2">
        <v>-8.58</v>
      </c>
      <c r="AA30" s="6">
        <v>64692397</v>
      </c>
    </row>
    <row r="31" spans="1:27" ht="12.75">
      <c r="A31" s="29" t="s">
        <v>57</v>
      </c>
      <c r="B31" s="28"/>
      <c r="C31" s="6">
        <v>35092226</v>
      </c>
      <c r="D31" s="6">
        <v>0</v>
      </c>
      <c r="E31" s="7">
        <v>35613729</v>
      </c>
      <c r="F31" s="8">
        <v>35613729</v>
      </c>
      <c r="G31" s="8">
        <v>11809811</v>
      </c>
      <c r="H31" s="8">
        <v>11790724</v>
      </c>
      <c r="I31" s="8">
        <v>8314757</v>
      </c>
      <c r="J31" s="8">
        <v>31915292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31915292</v>
      </c>
      <c r="X31" s="8">
        <v>8903499</v>
      </c>
      <c r="Y31" s="8">
        <v>23011793</v>
      </c>
      <c r="Z31" s="2">
        <v>258.46</v>
      </c>
      <c r="AA31" s="6">
        <v>35613729</v>
      </c>
    </row>
    <row r="32" spans="1:27" ht="12.75">
      <c r="A32" s="29" t="s">
        <v>58</v>
      </c>
      <c r="B32" s="28"/>
      <c r="C32" s="6">
        <v>41137857</v>
      </c>
      <c r="D32" s="6">
        <v>0</v>
      </c>
      <c r="E32" s="7">
        <v>13868633</v>
      </c>
      <c r="F32" s="8">
        <v>13868633</v>
      </c>
      <c r="G32" s="8">
        <v>1329911</v>
      </c>
      <c r="H32" s="8">
        <v>2197068</v>
      </c>
      <c r="I32" s="8">
        <v>1244092</v>
      </c>
      <c r="J32" s="8">
        <v>4771071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4771071</v>
      </c>
      <c r="X32" s="8">
        <v>3467250</v>
      </c>
      <c r="Y32" s="8">
        <v>1303821</v>
      </c>
      <c r="Z32" s="2">
        <v>37.6</v>
      </c>
      <c r="AA32" s="6">
        <v>13868633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5558077</v>
      </c>
      <c r="F33" s="8">
        <v>5558077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5558077</v>
      </c>
    </row>
    <row r="34" spans="1:27" ht="12.75">
      <c r="A34" s="29" t="s">
        <v>60</v>
      </c>
      <c r="B34" s="28"/>
      <c r="C34" s="6">
        <v>115723262</v>
      </c>
      <c r="D34" s="6">
        <v>0</v>
      </c>
      <c r="E34" s="7">
        <v>61408510</v>
      </c>
      <c r="F34" s="8">
        <v>61408510</v>
      </c>
      <c r="G34" s="8">
        <v>6255688</v>
      </c>
      <c r="H34" s="8">
        <v>2328626</v>
      </c>
      <c r="I34" s="8">
        <v>4743198</v>
      </c>
      <c r="J34" s="8">
        <v>13327512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13327512</v>
      </c>
      <c r="X34" s="8">
        <v>16741749</v>
      </c>
      <c r="Y34" s="8">
        <v>-3414237</v>
      </c>
      <c r="Z34" s="2">
        <v>-20.39</v>
      </c>
      <c r="AA34" s="6">
        <v>61408510</v>
      </c>
    </row>
    <row r="35" spans="1:27" ht="12.75">
      <c r="A35" s="27" t="s">
        <v>61</v>
      </c>
      <c r="B35" s="33"/>
      <c r="C35" s="6">
        <v>350791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466423002</v>
      </c>
      <c r="D36" s="37">
        <f>SUM(D25:D35)</f>
        <v>0</v>
      </c>
      <c r="E36" s="38">
        <f t="shared" si="1"/>
        <v>374807570</v>
      </c>
      <c r="F36" s="39">
        <f t="shared" si="1"/>
        <v>374807570</v>
      </c>
      <c r="G36" s="39">
        <f t="shared" si="1"/>
        <v>37507427</v>
      </c>
      <c r="H36" s="39">
        <f t="shared" si="1"/>
        <v>31296988</v>
      </c>
      <c r="I36" s="39">
        <f t="shared" si="1"/>
        <v>29762743</v>
      </c>
      <c r="J36" s="39">
        <f t="shared" si="1"/>
        <v>98567158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98567158</v>
      </c>
      <c r="X36" s="39">
        <f t="shared" si="1"/>
        <v>93701997</v>
      </c>
      <c r="Y36" s="39">
        <f t="shared" si="1"/>
        <v>4865161</v>
      </c>
      <c r="Z36" s="40">
        <f>+IF(X36&lt;&gt;0,+(Y36/X36)*100,0)</f>
        <v>5.192163620589644</v>
      </c>
      <c r="AA36" s="37">
        <f>SUM(AA25:AA35)</f>
        <v>374807570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-101471626</v>
      </c>
      <c r="D38" s="50">
        <f>+D22-D36</f>
        <v>0</v>
      </c>
      <c r="E38" s="51">
        <f t="shared" si="2"/>
        <v>5981905</v>
      </c>
      <c r="F38" s="52">
        <f t="shared" si="2"/>
        <v>5981905</v>
      </c>
      <c r="G38" s="52">
        <f t="shared" si="2"/>
        <v>86032266</v>
      </c>
      <c r="H38" s="52">
        <f t="shared" si="2"/>
        <v>-24911097</v>
      </c>
      <c r="I38" s="52">
        <f t="shared" si="2"/>
        <v>-20304938</v>
      </c>
      <c r="J38" s="52">
        <f t="shared" si="2"/>
        <v>40816231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40816231</v>
      </c>
      <c r="X38" s="52">
        <f>IF(F22=F36,0,X22-X36)</f>
        <v>26729332</v>
      </c>
      <c r="Y38" s="52">
        <f t="shared" si="2"/>
        <v>14086899</v>
      </c>
      <c r="Z38" s="53">
        <f>+IF(X38&lt;&gt;0,+(Y38/X38)*100,0)</f>
        <v>52.70202412839947</v>
      </c>
      <c r="AA38" s="50">
        <f>+AA22-AA36</f>
        <v>5981905</v>
      </c>
    </row>
    <row r="39" spans="1:27" ht="12.75">
      <c r="A39" s="27" t="s">
        <v>64</v>
      </c>
      <c r="B39" s="33"/>
      <c r="C39" s="6">
        <v>222693244</v>
      </c>
      <c r="D39" s="6">
        <v>0</v>
      </c>
      <c r="E39" s="7">
        <v>267517000</v>
      </c>
      <c r="F39" s="8">
        <v>267517000</v>
      </c>
      <c r="G39" s="8">
        <v>0</v>
      </c>
      <c r="H39" s="8">
        <v>33813125</v>
      </c>
      <c r="I39" s="8">
        <v>26674859</v>
      </c>
      <c r="J39" s="8">
        <v>60487984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60487984</v>
      </c>
      <c r="X39" s="8">
        <v>89172333</v>
      </c>
      <c r="Y39" s="8">
        <v>-28684349</v>
      </c>
      <c r="Z39" s="2">
        <v>-32.17</v>
      </c>
      <c r="AA39" s="6">
        <v>267517000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121221618</v>
      </c>
      <c r="D42" s="59">
        <f>SUM(D38:D41)</f>
        <v>0</v>
      </c>
      <c r="E42" s="60">
        <f t="shared" si="3"/>
        <v>273498905</v>
      </c>
      <c r="F42" s="61">
        <f t="shared" si="3"/>
        <v>273498905</v>
      </c>
      <c r="G42" s="61">
        <f t="shared" si="3"/>
        <v>86032266</v>
      </c>
      <c r="H42" s="61">
        <f t="shared" si="3"/>
        <v>8902028</v>
      </c>
      <c r="I42" s="61">
        <f t="shared" si="3"/>
        <v>6369921</v>
      </c>
      <c r="J42" s="61">
        <f t="shared" si="3"/>
        <v>101304215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101304215</v>
      </c>
      <c r="X42" s="61">
        <f t="shared" si="3"/>
        <v>115901665</v>
      </c>
      <c r="Y42" s="61">
        <f t="shared" si="3"/>
        <v>-14597450</v>
      </c>
      <c r="Z42" s="62">
        <f>+IF(X42&lt;&gt;0,+(Y42/X42)*100,0)</f>
        <v>-12.594685330879413</v>
      </c>
      <c r="AA42" s="59">
        <f>SUM(AA38:AA41)</f>
        <v>273498905</v>
      </c>
    </row>
    <row r="43" spans="1:27" ht="12.75">
      <c r="A43" s="27" t="s">
        <v>68</v>
      </c>
      <c r="B43" s="33"/>
      <c r="C43" s="54">
        <v>44035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121177583</v>
      </c>
      <c r="D44" s="67">
        <f>+D42-D43</f>
        <v>0</v>
      </c>
      <c r="E44" s="68">
        <f t="shared" si="4"/>
        <v>273498905</v>
      </c>
      <c r="F44" s="69">
        <f t="shared" si="4"/>
        <v>273498905</v>
      </c>
      <c r="G44" s="69">
        <f t="shared" si="4"/>
        <v>86032266</v>
      </c>
      <c r="H44" s="69">
        <f t="shared" si="4"/>
        <v>8902028</v>
      </c>
      <c r="I44" s="69">
        <f t="shared" si="4"/>
        <v>6369921</v>
      </c>
      <c r="J44" s="69">
        <f t="shared" si="4"/>
        <v>101304215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101304215</v>
      </c>
      <c r="X44" s="69">
        <f t="shared" si="4"/>
        <v>115901665</v>
      </c>
      <c r="Y44" s="69">
        <f t="shared" si="4"/>
        <v>-14597450</v>
      </c>
      <c r="Z44" s="70">
        <f>+IF(X44&lt;&gt;0,+(Y44/X44)*100,0)</f>
        <v>-12.594685330879413</v>
      </c>
      <c r="AA44" s="67">
        <f>+AA42-AA43</f>
        <v>273498905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121177583</v>
      </c>
      <c r="D46" s="59">
        <f>SUM(D44:D45)</f>
        <v>0</v>
      </c>
      <c r="E46" s="60">
        <f t="shared" si="5"/>
        <v>273498905</v>
      </c>
      <c r="F46" s="61">
        <f t="shared" si="5"/>
        <v>273498905</v>
      </c>
      <c r="G46" s="61">
        <f t="shared" si="5"/>
        <v>86032266</v>
      </c>
      <c r="H46" s="61">
        <f t="shared" si="5"/>
        <v>8902028</v>
      </c>
      <c r="I46" s="61">
        <f t="shared" si="5"/>
        <v>6369921</v>
      </c>
      <c r="J46" s="61">
        <f t="shared" si="5"/>
        <v>101304215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101304215</v>
      </c>
      <c r="X46" s="61">
        <f t="shared" si="5"/>
        <v>115901665</v>
      </c>
      <c r="Y46" s="61">
        <f t="shared" si="5"/>
        <v>-14597450</v>
      </c>
      <c r="Z46" s="62">
        <f>+IF(X46&lt;&gt;0,+(Y46/X46)*100,0)</f>
        <v>-12.594685330879413</v>
      </c>
      <c r="AA46" s="59">
        <f>SUM(AA44:AA45)</f>
        <v>273498905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121177583</v>
      </c>
      <c r="D48" s="75">
        <f>SUM(D46:D47)</f>
        <v>0</v>
      </c>
      <c r="E48" s="76">
        <f t="shared" si="6"/>
        <v>273498905</v>
      </c>
      <c r="F48" s="77">
        <f t="shared" si="6"/>
        <v>273498905</v>
      </c>
      <c r="G48" s="77">
        <f t="shared" si="6"/>
        <v>86032266</v>
      </c>
      <c r="H48" s="78">
        <f t="shared" si="6"/>
        <v>8902028</v>
      </c>
      <c r="I48" s="78">
        <f t="shared" si="6"/>
        <v>6369921</v>
      </c>
      <c r="J48" s="78">
        <f t="shared" si="6"/>
        <v>101304215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101304215</v>
      </c>
      <c r="X48" s="78">
        <f t="shared" si="6"/>
        <v>115901665</v>
      </c>
      <c r="Y48" s="78">
        <f t="shared" si="6"/>
        <v>-14597450</v>
      </c>
      <c r="Z48" s="79">
        <f>+IF(X48&lt;&gt;0,+(Y48/X48)*100,0)</f>
        <v>-12.594685330879413</v>
      </c>
      <c r="AA48" s="80">
        <f>SUM(AA46:AA47)</f>
        <v>273498905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6857475</v>
      </c>
      <c r="D5" s="6">
        <v>0</v>
      </c>
      <c r="E5" s="7">
        <v>5663000</v>
      </c>
      <c r="F5" s="8">
        <v>5663000</v>
      </c>
      <c r="G5" s="8">
        <v>637353</v>
      </c>
      <c r="H5" s="8">
        <v>406004</v>
      </c>
      <c r="I5" s="8">
        <v>469539</v>
      </c>
      <c r="J5" s="8">
        <v>1512896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1512896</v>
      </c>
      <c r="X5" s="8">
        <v>1415751</v>
      </c>
      <c r="Y5" s="8">
        <v>97145</v>
      </c>
      <c r="Z5" s="2">
        <v>6.86</v>
      </c>
      <c r="AA5" s="6">
        <v>5663000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142000</v>
      </c>
      <c r="F6" s="8">
        <v>142000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35499</v>
      </c>
      <c r="Y6" s="8">
        <v>-35499</v>
      </c>
      <c r="Z6" s="2">
        <v>-100</v>
      </c>
      <c r="AA6" s="6">
        <v>142000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312222</v>
      </c>
      <c r="D11" s="6">
        <v>0</v>
      </c>
      <c r="E11" s="7">
        <v>320000</v>
      </c>
      <c r="F11" s="8">
        <v>320000</v>
      </c>
      <c r="G11" s="8">
        <v>3765</v>
      </c>
      <c r="H11" s="8">
        <v>2545</v>
      </c>
      <c r="I11" s="8">
        <v>3025</v>
      </c>
      <c r="J11" s="8">
        <v>9335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9335</v>
      </c>
      <c r="X11" s="8">
        <v>80001</v>
      </c>
      <c r="Y11" s="8">
        <v>-70666</v>
      </c>
      <c r="Z11" s="2">
        <v>-88.33</v>
      </c>
      <c r="AA11" s="6">
        <v>320000</v>
      </c>
    </row>
    <row r="12" spans="1:27" ht="12.75">
      <c r="A12" s="29" t="s">
        <v>39</v>
      </c>
      <c r="B12" s="33"/>
      <c r="C12" s="6">
        <v>141714</v>
      </c>
      <c r="D12" s="6">
        <v>0</v>
      </c>
      <c r="E12" s="7">
        <v>220000</v>
      </c>
      <c r="F12" s="8">
        <v>220000</v>
      </c>
      <c r="G12" s="8">
        <v>24229</v>
      </c>
      <c r="H12" s="8">
        <v>10160</v>
      </c>
      <c r="I12" s="8">
        <v>0</v>
      </c>
      <c r="J12" s="8">
        <v>34389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34389</v>
      </c>
      <c r="X12" s="8">
        <v>54999</v>
      </c>
      <c r="Y12" s="8">
        <v>-20610</v>
      </c>
      <c r="Z12" s="2">
        <v>-37.47</v>
      </c>
      <c r="AA12" s="6">
        <v>220000</v>
      </c>
    </row>
    <row r="13" spans="1:27" ht="12.75">
      <c r="A13" s="27" t="s">
        <v>40</v>
      </c>
      <c r="B13" s="33"/>
      <c r="C13" s="6">
        <v>1158622</v>
      </c>
      <c r="D13" s="6">
        <v>0</v>
      </c>
      <c r="E13" s="7">
        <v>699500</v>
      </c>
      <c r="F13" s="8">
        <v>699500</v>
      </c>
      <c r="G13" s="8">
        <v>4177</v>
      </c>
      <c r="H13" s="8">
        <v>53351</v>
      </c>
      <c r="I13" s="8">
        <v>53351</v>
      </c>
      <c r="J13" s="8">
        <v>110879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110879</v>
      </c>
      <c r="X13" s="8">
        <v>174999</v>
      </c>
      <c r="Y13" s="8">
        <v>-64120</v>
      </c>
      <c r="Z13" s="2">
        <v>-36.64</v>
      </c>
      <c r="AA13" s="6">
        <v>699500</v>
      </c>
    </row>
    <row r="14" spans="1:27" ht="12.75">
      <c r="A14" s="27" t="s">
        <v>41</v>
      </c>
      <c r="B14" s="33"/>
      <c r="C14" s="6">
        <v>703609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4153664</v>
      </c>
      <c r="D16" s="6">
        <v>0</v>
      </c>
      <c r="E16" s="7">
        <v>499900</v>
      </c>
      <c r="F16" s="8">
        <v>499900</v>
      </c>
      <c r="G16" s="8">
        <v>2248</v>
      </c>
      <c r="H16" s="8">
        <v>3101</v>
      </c>
      <c r="I16" s="8">
        <v>3101</v>
      </c>
      <c r="J16" s="8">
        <v>8450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8450</v>
      </c>
      <c r="X16" s="8">
        <v>125001</v>
      </c>
      <c r="Y16" s="8">
        <v>-116551</v>
      </c>
      <c r="Z16" s="2">
        <v>-93.24</v>
      </c>
      <c r="AA16" s="6">
        <v>499900</v>
      </c>
    </row>
    <row r="17" spans="1:27" ht="12.75">
      <c r="A17" s="27" t="s">
        <v>44</v>
      </c>
      <c r="B17" s="33"/>
      <c r="C17" s="6">
        <v>294490</v>
      </c>
      <c r="D17" s="6">
        <v>0</v>
      </c>
      <c r="E17" s="7">
        <v>370000</v>
      </c>
      <c r="F17" s="8">
        <v>370000</v>
      </c>
      <c r="G17" s="8">
        <v>36990</v>
      </c>
      <c r="H17" s="8">
        <v>27200</v>
      </c>
      <c r="I17" s="8">
        <v>27200</v>
      </c>
      <c r="J17" s="8">
        <v>91390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91390</v>
      </c>
      <c r="X17" s="8">
        <v>92499</v>
      </c>
      <c r="Y17" s="8">
        <v>-1109</v>
      </c>
      <c r="Z17" s="2">
        <v>-1.2</v>
      </c>
      <c r="AA17" s="6">
        <v>370000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101228608</v>
      </c>
      <c r="D19" s="6">
        <v>0</v>
      </c>
      <c r="E19" s="7">
        <v>132714000</v>
      </c>
      <c r="F19" s="8">
        <v>132714000</v>
      </c>
      <c r="G19" s="8">
        <v>41135000</v>
      </c>
      <c r="H19" s="8">
        <v>0</v>
      </c>
      <c r="I19" s="8">
        <v>2237000</v>
      </c>
      <c r="J19" s="8">
        <v>43372000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43372000</v>
      </c>
      <c r="X19" s="8">
        <v>33178500</v>
      </c>
      <c r="Y19" s="8">
        <v>10193500</v>
      </c>
      <c r="Z19" s="2">
        <v>30.72</v>
      </c>
      <c r="AA19" s="6">
        <v>132714000</v>
      </c>
    </row>
    <row r="20" spans="1:27" ht="12.75">
      <c r="A20" s="27" t="s">
        <v>47</v>
      </c>
      <c r="B20" s="33"/>
      <c r="C20" s="6">
        <v>526356</v>
      </c>
      <c r="D20" s="6">
        <v>0</v>
      </c>
      <c r="E20" s="7">
        <v>2323000</v>
      </c>
      <c r="F20" s="30">
        <v>2323000</v>
      </c>
      <c r="G20" s="30">
        <v>20750</v>
      </c>
      <c r="H20" s="30">
        <v>3332</v>
      </c>
      <c r="I20" s="30">
        <v>1838960</v>
      </c>
      <c r="J20" s="30">
        <v>1863042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1863042</v>
      </c>
      <c r="X20" s="30">
        <v>580749</v>
      </c>
      <c r="Y20" s="30">
        <v>1282293</v>
      </c>
      <c r="Z20" s="31">
        <v>220.8</v>
      </c>
      <c r="AA20" s="32">
        <v>2323000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115376760</v>
      </c>
      <c r="D22" s="37">
        <f>SUM(D5:D21)</f>
        <v>0</v>
      </c>
      <c r="E22" s="38">
        <f t="shared" si="0"/>
        <v>142951400</v>
      </c>
      <c r="F22" s="39">
        <f t="shared" si="0"/>
        <v>142951400</v>
      </c>
      <c r="G22" s="39">
        <f t="shared" si="0"/>
        <v>41864512</v>
      </c>
      <c r="H22" s="39">
        <f t="shared" si="0"/>
        <v>505693</v>
      </c>
      <c r="I22" s="39">
        <f t="shared" si="0"/>
        <v>4632176</v>
      </c>
      <c r="J22" s="39">
        <f t="shared" si="0"/>
        <v>47002381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47002381</v>
      </c>
      <c r="X22" s="39">
        <f t="shared" si="0"/>
        <v>35737998</v>
      </c>
      <c r="Y22" s="39">
        <f t="shared" si="0"/>
        <v>11264383</v>
      </c>
      <c r="Z22" s="40">
        <f>+IF(X22&lt;&gt;0,+(Y22/X22)*100,0)</f>
        <v>31.519345319790997</v>
      </c>
      <c r="AA22" s="37">
        <f>SUM(AA5:AA21)</f>
        <v>142951400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27306911</v>
      </c>
      <c r="D25" s="6">
        <v>0</v>
      </c>
      <c r="E25" s="7">
        <v>48439000</v>
      </c>
      <c r="F25" s="8">
        <v>48439000</v>
      </c>
      <c r="G25" s="8">
        <v>2676457</v>
      </c>
      <c r="H25" s="8">
        <v>2746154</v>
      </c>
      <c r="I25" s="8">
        <v>2845965</v>
      </c>
      <c r="J25" s="8">
        <v>8268576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8268576</v>
      </c>
      <c r="X25" s="8">
        <v>9815751</v>
      </c>
      <c r="Y25" s="8">
        <v>-1547175</v>
      </c>
      <c r="Z25" s="2">
        <v>-15.76</v>
      </c>
      <c r="AA25" s="6">
        <v>48439000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0</v>
      </c>
      <c r="F26" s="8">
        <v>0</v>
      </c>
      <c r="G26" s="8">
        <v>661893</v>
      </c>
      <c r="H26" s="8">
        <v>703270</v>
      </c>
      <c r="I26" s="8">
        <v>728676</v>
      </c>
      <c r="J26" s="8">
        <v>2093839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2093839</v>
      </c>
      <c r="X26" s="8">
        <v>2222499</v>
      </c>
      <c r="Y26" s="8">
        <v>-128660</v>
      </c>
      <c r="Z26" s="2">
        <v>-5.79</v>
      </c>
      <c r="AA26" s="6">
        <v>0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2.75">
      <c r="A28" s="29" t="s">
        <v>54</v>
      </c>
      <c r="B28" s="28"/>
      <c r="C28" s="6">
        <v>6333231</v>
      </c>
      <c r="D28" s="6">
        <v>0</v>
      </c>
      <c r="E28" s="7">
        <v>1810000</v>
      </c>
      <c r="F28" s="8">
        <v>1810000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452499</v>
      </c>
      <c r="Y28" s="8">
        <v>-452499</v>
      </c>
      <c r="Z28" s="2">
        <v>-100</v>
      </c>
      <c r="AA28" s="6">
        <v>1810000</v>
      </c>
    </row>
    <row r="29" spans="1:27" ht="12.75">
      <c r="A29" s="29" t="s">
        <v>55</v>
      </c>
      <c r="B29" s="28"/>
      <c r="C29" s="6">
        <v>332461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3442572</v>
      </c>
      <c r="D32" s="6">
        <v>0</v>
      </c>
      <c r="E32" s="7">
        <v>3850000</v>
      </c>
      <c r="F32" s="8">
        <v>3850000</v>
      </c>
      <c r="G32" s="8">
        <v>570177</v>
      </c>
      <c r="H32" s="8">
        <v>398956</v>
      </c>
      <c r="I32" s="8">
        <v>242429</v>
      </c>
      <c r="J32" s="8">
        <v>1211562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1211562</v>
      </c>
      <c r="X32" s="8">
        <v>962499</v>
      </c>
      <c r="Y32" s="8">
        <v>249063</v>
      </c>
      <c r="Z32" s="2">
        <v>25.88</v>
      </c>
      <c r="AA32" s="6">
        <v>3850000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510000</v>
      </c>
      <c r="F33" s="8">
        <v>510000</v>
      </c>
      <c r="G33" s="8">
        <v>183232</v>
      </c>
      <c r="H33" s="8">
        <v>18000</v>
      </c>
      <c r="I33" s="8">
        <v>34100</v>
      </c>
      <c r="J33" s="8">
        <v>235332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235332</v>
      </c>
      <c r="X33" s="8">
        <v>127500</v>
      </c>
      <c r="Y33" s="8">
        <v>107832</v>
      </c>
      <c r="Z33" s="2">
        <v>84.57</v>
      </c>
      <c r="AA33" s="6">
        <v>510000</v>
      </c>
    </row>
    <row r="34" spans="1:27" ht="12.75">
      <c r="A34" s="29" t="s">
        <v>60</v>
      </c>
      <c r="B34" s="28"/>
      <c r="C34" s="6">
        <v>82850442</v>
      </c>
      <c r="D34" s="6">
        <v>0</v>
      </c>
      <c r="E34" s="7">
        <v>58342000</v>
      </c>
      <c r="F34" s="8">
        <v>58342000</v>
      </c>
      <c r="G34" s="8">
        <v>18587053</v>
      </c>
      <c r="H34" s="8">
        <v>12903246</v>
      </c>
      <c r="I34" s="8">
        <v>8954200</v>
      </c>
      <c r="J34" s="8">
        <v>40444499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40444499</v>
      </c>
      <c r="X34" s="8">
        <v>14585499</v>
      </c>
      <c r="Y34" s="8">
        <v>25859000</v>
      </c>
      <c r="Z34" s="2">
        <v>177.29</v>
      </c>
      <c r="AA34" s="6">
        <v>58342000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120265617</v>
      </c>
      <c r="D36" s="37">
        <f>SUM(D25:D35)</f>
        <v>0</v>
      </c>
      <c r="E36" s="38">
        <f t="shared" si="1"/>
        <v>112951000</v>
      </c>
      <c r="F36" s="39">
        <f t="shared" si="1"/>
        <v>112951000</v>
      </c>
      <c r="G36" s="39">
        <f t="shared" si="1"/>
        <v>22678812</v>
      </c>
      <c r="H36" s="39">
        <f t="shared" si="1"/>
        <v>16769626</v>
      </c>
      <c r="I36" s="39">
        <f t="shared" si="1"/>
        <v>12805370</v>
      </c>
      <c r="J36" s="39">
        <f t="shared" si="1"/>
        <v>52253808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52253808</v>
      </c>
      <c r="X36" s="39">
        <f t="shared" si="1"/>
        <v>28166247</v>
      </c>
      <c r="Y36" s="39">
        <f t="shared" si="1"/>
        <v>24087561</v>
      </c>
      <c r="Z36" s="40">
        <f>+IF(X36&lt;&gt;0,+(Y36/X36)*100,0)</f>
        <v>85.51924223344346</v>
      </c>
      <c r="AA36" s="37">
        <f>SUM(AA25:AA35)</f>
        <v>112951000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-4888857</v>
      </c>
      <c r="D38" s="50">
        <f>+D22-D36</f>
        <v>0</v>
      </c>
      <c r="E38" s="51">
        <f t="shared" si="2"/>
        <v>30000400</v>
      </c>
      <c r="F38" s="52">
        <f t="shared" si="2"/>
        <v>30000400</v>
      </c>
      <c r="G38" s="52">
        <f t="shared" si="2"/>
        <v>19185700</v>
      </c>
      <c r="H38" s="52">
        <f t="shared" si="2"/>
        <v>-16263933</v>
      </c>
      <c r="I38" s="52">
        <f t="shared" si="2"/>
        <v>-8173194</v>
      </c>
      <c r="J38" s="52">
        <f t="shared" si="2"/>
        <v>-5251427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-5251427</v>
      </c>
      <c r="X38" s="52">
        <f>IF(F22=F36,0,X22-X36)</f>
        <v>7571751</v>
      </c>
      <c r="Y38" s="52">
        <f t="shared" si="2"/>
        <v>-12823178</v>
      </c>
      <c r="Z38" s="53">
        <f>+IF(X38&lt;&gt;0,+(Y38/X38)*100,0)</f>
        <v>-169.35551631320155</v>
      </c>
      <c r="AA38" s="50">
        <f>+AA22-AA36</f>
        <v>30000400</v>
      </c>
    </row>
    <row r="39" spans="1:27" ht="12.75">
      <c r="A39" s="27" t="s">
        <v>64</v>
      </c>
      <c r="B39" s="33"/>
      <c r="C39" s="6">
        <v>40372385</v>
      </c>
      <c r="D39" s="6">
        <v>0</v>
      </c>
      <c r="E39" s="7">
        <v>32049000</v>
      </c>
      <c r="F39" s="8">
        <v>32049000</v>
      </c>
      <c r="G39" s="8">
        <v>8000000</v>
      </c>
      <c r="H39" s="8">
        <v>0</v>
      </c>
      <c r="I39" s="8">
        <v>2000000</v>
      </c>
      <c r="J39" s="8">
        <v>10000000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10000000</v>
      </c>
      <c r="X39" s="8"/>
      <c r="Y39" s="8">
        <v>10000000</v>
      </c>
      <c r="Z39" s="2">
        <v>0</v>
      </c>
      <c r="AA39" s="6">
        <v>32049000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35483528</v>
      </c>
      <c r="D42" s="59">
        <f>SUM(D38:D41)</f>
        <v>0</v>
      </c>
      <c r="E42" s="60">
        <f t="shared" si="3"/>
        <v>62049400</v>
      </c>
      <c r="F42" s="61">
        <f t="shared" si="3"/>
        <v>62049400</v>
      </c>
      <c r="G42" s="61">
        <f t="shared" si="3"/>
        <v>27185700</v>
      </c>
      <c r="H42" s="61">
        <f t="shared" si="3"/>
        <v>-16263933</v>
      </c>
      <c r="I42" s="61">
        <f t="shared" si="3"/>
        <v>-6173194</v>
      </c>
      <c r="J42" s="61">
        <f t="shared" si="3"/>
        <v>4748573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4748573</v>
      </c>
      <c r="X42" s="61">
        <f t="shared" si="3"/>
        <v>7571751</v>
      </c>
      <c r="Y42" s="61">
        <f t="shared" si="3"/>
        <v>-2823178</v>
      </c>
      <c r="Z42" s="62">
        <f>+IF(X42&lt;&gt;0,+(Y42/X42)*100,0)</f>
        <v>-37.28566879708538</v>
      </c>
      <c r="AA42" s="59">
        <f>SUM(AA38:AA41)</f>
        <v>62049400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35483528</v>
      </c>
      <c r="D44" s="67">
        <f>+D42-D43</f>
        <v>0</v>
      </c>
      <c r="E44" s="68">
        <f t="shared" si="4"/>
        <v>62049400</v>
      </c>
      <c r="F44" s="69">
        <f t="shared" si="4"/>
        <v>62049400</v>
      </c>
      <c r="G44" s="69">
        <f t="shared" si="4"/>
        <v>27185700</v>
      </c>
      <c r="H44" s="69">
        <f t="shared" si="4"/>
        <v>-16263933</v>
      </c>
      <c r="I44" s="69">
        <f t="shared" si="4"/>
        <v>-6173194</v>
      </c>
      <c r="J44" s="69">
        <f t="shared" si="4"/>
        <v>4748573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4748573</v>
      </c>
      <c r="X44" s="69">
        <f t="shared" si="4"/>
        <v>7571751</v>
      </c>
      <c r="Y44" s="69">
        <f t="shared" si="4"/>
        <v>-2823178</v>
      </c>
      <c r="Z44" s="70">
        <f>+IF(X44&lt;&gt;0,+(Y44/X44)*100,0)</f>
        <v>-37.28566879708538</v>
      </c>
      <c r="AA44" s="67">
        <f>+AA42-AA43</f>
        <v>62049400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35483528</v>
      </c>
      <c r="D46" s="59">
        <f>SUM(D44:D45)</f>
        <v>0</v>
      </c>
      <c r="E46" s="60">
        <f t="shared" si="5"/>
        <v>62049400</v>
      </c>
      <c r="F46" s="61">
        <f t="shared" si="5"/>
        <v>62049400</v>
      </c>
      <c r="G46" s="61">
        <f t="shared" si="5"/>
        <v>27185700</v>
      </c>
      <c r="H46" s="61">
        <f t="shared" si="5"/>
        <v>-16263933</v>
      </c>
      <c r="I46" s="61">
        <f t="shared" si="5"/>
        <v>-6173194</v>
      </c>
      <c r="J46" s="61">
        <f t="shared" si="5"/>
        <v>4748573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4748573</v>
      </c>
      <c r="X46" s="61">
        <f t="shared" si="5"/>
        <v>7571751</v>
      </c>
      <c r="Y46" s="61">
        <f t="shared" si="5"/>
        <v>-2823178</v>
      </c>
      <c r="Z46" s="62">
        <f>+IF(X46&lt;&gt;0,+(Y46/X46)*100,0)</f>
        <v>-37.28566879708538</v>
      </c>
      <c r="AA46" s="59">
        <f>SUM(AA44:AA45)</f>
        <v>62049400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35483528</v>
      </c>
      <c r="D48" s="75">
        <f>SUM(D46:D47)</f>
        <v>0</v>
      </c>
      <c r="E48" s="76">
        <f t="shared" si="6"/>
        <v>62049400</v>
      </c>
      <c r="F48" s="77">
        <f t="shared" si="6"/>
        <v>62049400</v>
      </c>
      <c r="G48" s="77">
        <f t="shared" si="6"/>
        <v>27185700</v>
      </c>
      <c r="H48" s="78">
        <f t="shared" si="6"/>
        <v>-16263933</v>
      </c>
      <c r="I48" s="78">
        <f t="shared" si="6"/>
        <v>-6173194</v>
      </c>
      <c r="J48" s="78">
        <f t="shared" si="6"/>
        <v>4748573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4748573</v>
      </c>
      <c r="X48" s="78">
        <f t="shared" si="6"/>
        <v>7571751</v>
      </c>
      <c r="Y48" s="78">
        <f t="shared" si="6"/>
        <v>-2823178</v>
      </c>
      <c r="Z48" s="79">
        <f>+IF(X48&lt;&gt;0,+(Y48/X48)*100,0)</f>
        <v>-37.28566879708538</v>
      </c>
      <c r="AA48" s="80">
        <f>SUM(AA46:AA47)</f>
        <v>62049400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14528594</v>
      </c>
      <c r="D5" s="6">
        <v>0</v>
      </c>
      <c r="E5" s="7">
        <v>14355000</v>
      </c>
      <c r="F5" s="8">
        <v>14355000</v>
      </c>
      <c r="G5" s="8">
        <v>6541642</v>
      </c>
      <c r="H5" s="8">
        <v>838625</v>
      </c>
      <c r="I5" s="8">
        <v>829875</v>
      </c>
      <c r="J5" s="8">
        <v>8210142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8210142</v>
      </c>
      <c r="X5" s="8">
        <v>4348000</v>
      </c>
      <c r="Y5" s="8">
        <v>3862142</v>
      </c>
      <c r="Z5" s="2">
        <v>88.83</v>
      </c>
      <c r="AA5" s="6">
        <v>14355000</v>
      </c>
    </row>
    <row r="6" spans="1:27" ht="12.75">
      <c r="A6" s="27" t="s">
        <v>33</v>
      </c>
      <c r="B6" s="28"/>
      <c r="C6" s="6">
        <v>855466</v>
      </c>
      <c r="D6" s="6">
        <v>0</v>
      </c>
      <c r="E6" s="7">
        <v>427575</v>
      </c>
      <c r="F6" s="8">
        <v>427575</v>
      </c>
      <c r="G6" s="8">
        <v>83424</v>
      </c>
      <c r="H6" s="8">
        <v>80595</v>
      </c>
      <c r="I6" s="8">
        <v>132611</v>
      </c>
      <c r="J6" s="8">
        <v>296630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296630</v>
      </c>
      <c r="X6" s="8">
        <v>55000</v>
      </c>
      <c r="Y6" s="8">
        <v>241630</v>
      </c>
      <c r="Z6" s="2">
        <v>439.33</v>
      </c>
      <c r="AA6" s="6">
        <v>427575</v>
      </c>
    </row>
    <row r="7" spans="1:27" ht="12.75">
      <c r="A7" s="29" t="s">
        <v>34</v>
      </c>
      <c r="B7" s="28"/>
      <c r="C7" s="6">
        <v>27578735</v>
      </c>
      <c r="D7" s="6">
        <v>0</v>
      </c>
      <c r="E7" s="7">
        <v>33484237</v>
      </c>
      <c r="F7" s="8">
        <v>33484237</v>
      </c>
      <c r="G7" s="8">
        <v>1680969</v>
      </c>
      <c r="H7" s="8">
        <v>3664388</v>
      </c>
      <c r="I7" s="8">
        <v>1099303</v>
      </c>
      <c r="J7" s="8">
        <v>6444660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6444660</v>
      </c>
      <c r="X7" s="8">
        <v>7821000</v>
      </c>
      <c r="Y7" s="8">
        <v>-1376340</v>
      </c>
      <c r="Z7" s="2">
        <v>-17.6</v>
      </c>
      <c r="AA7" s="6">
        <v>33484237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1959835</v>
      </c>
      <c r="D10" s="6">
        <v>0</v>
      </c>
      <c r="E10" s="7">
        <v>2137818</v>
      </c>
      <c r="F10" s="30">
        <v>2137818</v>
      </c>
      <c r="G10" s="30">
        <v>164934</v>
      </c>
      <c r="H10" s="30">
        <v>151048</v>
      </c>
      <c r="I10" s="30">
        <v>193657</v>
      </c>
      <c r="J10" s="30">
        <v>509639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509639</v>
      </c>
      <c r="X10" s="30">
        <v>667499</v>
      </c>
      <c r="Y10" s="30">
        <v>-157860</v>
      </c>
      <c r="Z10" s="31">
        <v>-23.65</v>
      </c>
      <c r="AA10" s="32">
        <v>2137818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37861</v>
      </c>
      <c r="D12" s="6">
        <v>0</v>
      </c>
      <c r="E12" s="7">
        <v>154269</v>
      </c>
      <c r="F12" s="8">
        <v>154269</v>
      </c>
      <c r="G12" s="8">
        <v>10406</v>
      </c>
      <c r="H12" s="8">
        <v>8343</v>
      </c>
      <c r="I12" s="8">
        <v>13418</v>
      </c>
      <c r="J12" s="8">
        <v>32167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32167</v>
      </c>
      <c r="X12" s="8">
        <v>38499</v>
      </c>
      <c r="Y12" s="8">
        <v>-6332</v>
      </c>
      <c r="Z12" s="2">
        <v>-16.45</v>
      </c>
      <c r="AA12" s="6">
        <v>154269</v>
      </c>
    </row>
    <row r="13" spans="1:27" ht="12.75">
      <c r="A13" s="27" t="s">
        <v>40</v>
      </c>
      <c r="B13" s="33"/>
      <c r="C13" s="6">
        <v>7538008</v>
      </c>
      <c r="D13" s="6">
        <v>0</v>
      </c>
      <c r="E13" s="7">
        <v>4470000</v>
      </c>
      <c r="F13" s="8">
        <v>4470000</v>
      </c>
      <c r="G13" s="8">
        <v>619877</v>
      </c>
      <c r="H13" s="8">
        <v>558455</v>
      </c>
      <c r="I13" s="8">
        <v>1033118</v>
      </c>
      <c r="J13" s="8">
        <v>2211450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2211450</v>
      </c>
      <c r="X13" s="8">
        <v>1349247</v>
      </c>
      <c r="Y13" s="8">
        <v>862203</v>
      </c>
      <c r="Z13" s="2">
        <v>63.9</v>
      </c>
      <c r="AA13" s="6">
        <v>4470000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420000</v>
      </c>
      <c r="F14" s="8">
        <v>420000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420000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358864</v>
      </c>
      <c r="D16" s="6">
        <v>0</v>
      </c>
      <c r="E16" s="7">
        <v>27977</v>
      </c>
      <c r="F16" s="8">
        <v>27977</v>
      </c>
      <c r="G16" s="8">
        <v>2600</v>
      </c>
      <c r="H16" s="8">
        <v>2850</v>
      </c>
      <c r="I16" s="8">
        <v>3000</v>
      </c>
      <c r="J16" s="8">
        <v>8450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8450</v>
      </c>
      <c r="X16" s="8">
        <v>6000</v>
      </c>
      <c r="Y16" s="8">
        <v>2450</v>
      </c>
      <c r="Z16" s="2">
        <v>40.83</v>
      </c>
      <c r="AA16" s="6">
        <v>27977</v>
      </c>
    </row>
    <row r="17" spans="1:27" ht="12.75">
      <c r="A17" s="27" t="s">
        <v>44</v>
      </c>
      <c r="B17" s="33"/>
      <c r="C17" s="6">
        <v>2199713</v>
      </c>
      <c r="D17" s="6">
        <v>0</v>
      </c>
      <c r="E17" s="7">
        <v>398044</v>
      </c>
      <c r="F17" s="8">
        <v>398044</v>
      </c>
      <c r="G17" s="8">
        <v>51124</v>
      </c>
      <c r="H17" s="8">
        <v>48453</v>
      </c>
      <c r="I17" s="8">
        <v>49424</v>
      </c>
      <c r="J17" s="8">
        <v>149001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149001</v>
      </c>
      <c r="X17" s="8">
        <v>75999</v>
      </c>
      <c r="Y17" s="8">
        <v>73002</v>
      </c>
      <c r="Z17" s="2">
        <v>96.06</v>
      </c>
      <c r="AA17" s="6">
        <v>398044</v>
      </c>
    </row>
    <row r="18" spans="1:27" ht="12.75">
      <c r="A18" s="29" t="s">
        <v>45</v>
      </c>
      <c r="B18" s="28"/>
      <c r="C18" s="6">
        <v>9701124</v>
      </c>
      <c r="D18" s="6">
        <v>0</v>
      </c>
      <c r="E18" s="7">
        <v>2806000</v>
      </c>
      <c r="F18" s="8">
        <v>2806000</v>
      </c>
      <c r="G18" s="8">
        <v>175512</v>
      </c>
      <c r="H18" s="8">
        <v>126669</v>
      </c>
      <c r="I18" s="8">
        <v>167400</v>
      </c>
      <c r="J18" s="8">
        <v>469581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469581</v>
      </c>
      <c r="X18" s="8">
        <v>800000</v>
      </c>
      <c r="Y18" s="8">
        <v>-330419</v>
      </c>
      <c r="Z18" s="2">
        <v>-41.3</v>
      </c>
      <c r="AA18" s="6">
        <v>2806000</v>
      </c>
    </row>
    <row r="19" spans="1:27" ht="12.75">
      <c r="A19" s="27" t="s">
        <v>46</v>
      </c>
      <c r="B19" s="33"/>
      <c r="C19" s="6">
        <v>82571119</v>
      </c>
      <c r="D19" s="6">
        <v>0</v>
      </c>
      <c r="E19" s="7">
        <v>80386000</v>
      </c>
      <c r="F19" s="8">
        <v>80386000</v>
      </c>
      <c r="G19" s="8">
        <v>0</v>
      </c>
      <c r="H19" s="8">
        <v>32351562</v>
      </c>
      <c r="I19" s="8">
        <v>701849</v>
      </c>
      <c r="J19" s="8">
        <v>33053411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33053411</v>
      </c>
      <c r="X19" s="8">
        <v>25361000</v>
      </c>
      <c r="Y19" s="8">
        <v>7692411</v>
      </c>
      <c r="Z19" s="2">
        <v>30.33</v>
      </c>
      <c r="AA19" s="6">
        <v>80386000</v>
      </c>
    </row>
    <row r="20" spans="1:27" ht="12.75">
      <c r="A20" s="27" t="s">
        <v>47</v>
      </c>
      <c r="B20" s="33"/>
      <c r="C20" s="6">
        <v>2677387</v>
      </c>
      <c r="D20" s="6">
        <v>0</v>
      </c>
      <c r="E20" s="7">
        <v>1309806</v>
      </c>
      <c r="F20" s="30">
        <v>1309806</v>
      </c>
      <c r="G20" s="30">
        <v>18053</v>
      </c>
      <c r="H20" s="30">
        <v>6180</v>
      </c>
      <c r="I20" s="30">
        <v>27416</v>
      </c>
      <c r="J20" s="30">
        <v>51649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51649</v>
      </c>
      <c r="X20" s="30">
        <v>207000</v>
      </c>
      <c r="Y20" s="30">
        <v>-155351</v>
      </c>
      <c r="Z20" s="31">
        <v>-75.05</v>
      </c>
      <c r="AA20" s="32">
        <v>1309806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150006706</v>
      </c>
      <c r="D22" s="37">
        <f>SUM(D5:D21)</f>
        <v>0</v>
      </c>
      <c r="E22" s="38">
        <f t="shared" si="0"/>
        <v>140376726</v>
      </c>
      <c r="F22" s="39">
        <f t="shared" si="0"/>
        <v>140376726</v>
      </c>
      <c r="G22" s="39">
        <f t="shared" si="0"/>
        <v>9348541</v>
      </c>
      <c r="H22" s="39">
        <f t="shared" si="0"/>
        <v>37837168</v>
      </c>
      <c r="I22" s="39">
        <f t="shared" si="0"/>
        <v>4251071</v>
      </c>
      <c r="J22" s="39">
        <f t="shared" si="0"/>
        <v>51436780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51436780</v>
      </c>
      <c r="X22" s="39">
        <f t="shared" si="0"/>
        <v>40729244</v>
      </c>
      <c r="Y22" s="39">
        <f t="shared" si="0"/>
        <v>10707536</v>
      </c>
      <c r="Z22" s="40">
        <f>+IF(X22&lt;&gt;0,+(Y22/X22)*100,0)</f>
        <v>26.289552538711497</v>
      </c>
      <c r="AA22" s="37">
        <f>SUM(AA5:AA21)</f>
        <v>140376726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39757372</v>
      </c>
      <c r="D25" s="6">
        <v>0</v>
      </c>
      <c r="E25" s="7">
        <v>49406585</v>
      </c>
      <c r="F25" s="8">
        <v>49406585</v>
      </c>
      <c r="G25" s="8">
        <v>3536761</v>
      </c>
      <c r="H25" s="8">
        <v>3017000</v>
      </c>
      <c r="I25" s="8">
        <v>3216173</v>
      </c>
      <c r="J25" s="8">
        <v>9769934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9769934</v>
      </c>
      <c r="X25" s="8">
        <v>10500000</v>
      </c>
      <c r="Y25" s="8">
        <v>-730066</v>
      </c>
      <c r="Z25" s="2">
        <v>-6.95</v>
      </c>
      <c r="AA25" s="6">
        <v>49406585</v>
      </c>
    </row>
    <row r="26" spans="1:27" ht="12.75">
      <c r="A26" s="29" t="s">
        <v>52</v>
      </c>
      <c r="B26" s="28"/>
      <c r="C26" s="6">
        <v>6174207</v>
      </c>
      <c r="D26" s="6">
        <v>0</v>
      </c>
      <c r="E26" s="7">
        <v>8074307</v>
      </c>
      <c r="F26" s="8">
        <v>8074307</v>
      </c>
      <c r="G26" s="8">
        <v>499191</v>
      </c>
      <c r="H26" s="8">
        <v>480969</v>
      </c>
      <c r="I26" s="8">
        <v>529094</v>
      </c>
      <c r="J26" s="8">
        <v>1509254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1509254</v>
      </c>
      <c r="X26" s="8">
        <v>1950000</v>
      </c>
      <c r="Y26" s="8">
        <v>-440746</v>
      </c>
      <c r="Z26" s="2">
        <v>-22.6</v>
      </c>
      <c r="AA26" s="6">
        <v>8074307</v>
      </c>
    </row>
    <row r="27" spans="1:27" ht="12.75">
      <c r="A27" s="29" t="s">
        <v>53</v>
      </c>
      <c r="B27" s="28"/>
      <c r="C27" s="6">
        <v>173580</v>
      </c>
      <c r="D27" s="6">
        <v>0</v>
      </c>
      <c r="E27" s="7">
        <v>629000</v>
      </c>
      <c r="F27" s="8">
        <v>629000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629000</v>
      </c>
    </row>
    <row r="28" spans="1:27" ht="12.75">
      <c r="A28" s="29" t="s">
        <v>54</v>
      </c>
      <c r="B28" s="28"/>
      <c r="C28" s="6">
        <v>11651435</v>
      </c>
      <c r="D28" s="6">
        <v>0</v>
      </c>
      <c r="E28" s="7">
        <v>10377461</v>
      </c>
      <c r="F28" s="8">
        <v>10377461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10377461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22923839</v>
      </c>
      <c r="D30" s="6">
        <v>0</v>
      </c>
      <c r="E30" s="7">
        <v>30628898</v>
      </c>
      <c r="F30" s="8">
        <v>30628898</v>
      </c>
      <c r="G30" s="8">
        <v>2848798</v>
      </c>
      <c r="H30" s="8">
        <v>3238800</v>
      </c>
      <c r="I30" s="8">
        <v>2962655</v>
      </c>
      <c r="J30" s="8">
        <v>9050253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9050253</v>
      </c>
      <c r="X30" s="8">
        <v>7674498</v>
      </c>
      <c r="Y30" s="8">
        <v>1375755</v>
      </c>
      <c r="Z30" s="2">
        <v>17.93</v>
      </c>
      <c r="AA30" s="6">
        <v>30628898</v>
      </c>
    </row>
    <row r="31" spans="1:27" ht="12.75">
      <c r="A31" s="29" t="s">
        <v>57</v>
      </c>
      <c r="B31" s="28"/>
      <c r="C31" s="6">
        <v>1021352</v>
      </c>
      <c r="D31" s="6">
        <v>0</v>
      </c>
      <c r="E31" s="7">
        <v>1328449</v>
      </c>
      <c r="F31" s="8">
        <v>1328449</v>
      </c>
      <c r="G31" s="8">
        <v>90384</v>
      </c>
      <c r="H31" s="8">
        <v>63731</v>
      </c>
      <c r="I31" s="8">
        <v>-42345</v>
      </c>
      <c r="J31" s="8">
        <v>111770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111770</v>
      </c>
      <c r="X31" s="8"/>
      <c r="Y31" s="8">
        <v>111770</v>
      </c>
      <c r="Z31" s="2">
        <v>0</v>
      </c>
      <c r="AA31" s="6">
        <v>1328449</v>
      </c>
    </row>
    <row r="32" spans="1:27" ht="12.75">
      <c r="A32" s="29" t="s">
        <v>58</v>
      </c>
      <c r="B32" s="28"/>
      <c r="C32" s="6">
        <v>2084375</v>
      </c>
      <c r="D32" s="6">
        <v>0</v>
      </c>
      <c r="E32" s="7">
        <v>3018527</v>
      </c>
      <c r="F32" s="8">
        <v>3018527</v>
      </c>
      <c r="G32" s="8">
        <v>187177</v>
      </c>
      <c r="H32" s="8">
        <v>315538</v>
      </c>
      <c r="I32" s="8">
        <v>230800</v>
      </c>
      <c r="J32" s="8">
        <v>733515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733515</v>
      </c>
      <c r="X32" s="8">
        <v>900000</v>
      </c>
      <c r="Y32" s="8">
        <v>-166485</v>
      </c>
      <c r="Z32" s="2">
        <v>-18.5</v>
      </c>
      <c r="AA32" s="6">
        <v>3018527</v>
      </c>
    </row>
    <row r="33" spans="1:27" ht="12.75">
      <c r="A33" s="29" t="s">
        <v>59</v>
      </c>
      <c r="B33" s="28"/>
      <c r="C33" s="6">
        <v>327267</v>
      </c>
      <c r="D33" s="6">
        <v>0</v>
      </c>
      <c r="E33" s="7">
        <v>3082683</v>
      </c>
      <c r="F33" s="8">
        <v>3082683</v>
      </c>
      <c r="G33" s="8">
        <v>117230</v>
      </c>
      <c r="H33" s="8">
        <v>138781</v>
      </c>
      <c r="I33" s="8">
        <v>475191</v>
      </c>
      <c r="J33" s="8">
        <v>731202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731202</v>
      </c>
      <c r="X33" s="8"/>
      <c r="Y33" s="8">
        <v>731202</v>
      </c>
      <c r="Z33" s="2">
        <v>0</v>
      </c>
      <c r="AA33" s="6">
        <v>3082683</v>
      </c>
    </row>
    <row r="34" spans="1:27" ht="12.75">
      <c r="A34" s="29" t="s">
        <v>60</v>
      </c>
      <c r="B34" s="28"/>
      <c r="C34" s="6">
        <v>20314904</v>
      </c>
      <c r="D34" s="6">
        <v>0</v>
      </c>
      <c r="E34" s="7">
        <v>31268312</v>
      </c>
      <c r="F34" s="8">
        <v>31268312</v>
      </c>
      <c r="G34" s="8">
        <v>1141671</v>
      </c>
      <c r="H34" s="8">
        <v>2066724</v>
      </c>
      <c r="I34" s="8">
        <v>2277987</v>
      </c>
      <c r="J34" s="8">
        <v>5486382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5486382</v>
      </c>
      <c r="X34" s="8">
        <v>9156750</v>
      </c>
      <c r="Y34" s="8">
        <v>-3670368</v>
      </c>
      <c r="Z34" s="2">
        <v>-40.08</v>
      </c>
      <c r="AA34" s="6">
        <v>31268312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104428331</v>
      </c>
      <c r="D36" s="37">
        <f>SUM(D25:D35)</f>
        <v>0</v>
      </c>
      <c r="E36" s="38">
        <f t="shared" si="1"/>
        <v>137814222</v>
      </c>
      <c r="F36" s="39">
        <f t="shared" si="1"/>
        <v>137814222</v>
      </c>
      <c r="G36" s="39">
        <f t="shared" si="1"/>
        <v>8421212</v>
      </c>
      <c r="H36" s="39">
        <f t="shared" si="1"/>
        <v>9321543</v>
      </c>
      <c r="I36" s="39">
        <f t="shared" si="1"/>
        <v>9649555</v>
      </c>
      <c r="J36" s="39">
        <f t="shared" si="1"/>
        <v>27392310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27392310</v>
      </c>
      <c r="X36" s="39">
        <f t="shared" si="1"/>
        <v>30181248</v>
      </c>
      <c r="Y36" s="39">
        <f t="shared" si="1"/>
        <v>-2788938</v>
      </c>
      <c r="Z36" s="40">
        <f>+IF(X36&lt;&gt;0,+(Y36/X36)*100,0)</f>
        <v>-9.240631798923623</v>
      </c>
      <c r="AA36" s="37">
        <f>SUM(AA25:AA35)</f>
        <v>137814222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45578375</v>
      </c>
      <c r="D38" s="50">
        <f>+D22-D36</f>
        <v>0</v>
      </c>
      <c r="E38" s="51">
        <f t="shared" si="2"/>
        <v>2562504</v>
      </c>
      <c r="F38" s="52">
        <f t="shared" si="2"/>
        <v>2562504</v>
      </c>
      <c r="G38" s="52">
        <f t="shared" si="2"/>
        <v>927329</v>
      </c>
      <c r="H38" s="52">
        <f t="shared" si="2"/>
        <v>28515625</v>
      </c>
      <c r="I38" s="52">
        <f t="shared" si="2"/>
        <v>-5398484</v>
      </c>
      <c r="J38" s="52">
        <f t="shared" si="2"/>
        <v>24044470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24044470</v>
      </c>
      <c r="X38" s="52">
        <f>IF(F22=F36,0,X22-X36)</f>
        <v>10547996</v>
      </c>
      <c r="Y38" s="52">
        <f t="shared" si="2"/>
        <v>13496474</v>
      </c>
      <c r="Z38" s="53">
        <f>+IF(X38&lt;&gt;0,+(Y38/X38)*100,0)</f>
        <v>127.95296850700359</v>
      </c>
      <c r="AA38" s="50">
        <f>+AA22-AA36</f>
        <v>2562504</v>
      </c>
    </row>
    <row r="39" spans="1:27" ht="12.75">
      <c r="A39" s="27" t="s">
        <v>64</v>
      </c>
      <c r="B39" s="33"/>
      <c r="C39" s="6">
        <v>24523220</v>
      </c>
      <c r="D39" s="6">
        <v>0</v>
      </c>
      <c r="E39" s="7">
        <v>24275000</v>
      </c>
      <c r="F39" s="8">
        <v>24275000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13018000</v>
      </c>
      <c r="Y39" s="8">
        <v>-13018000</v>
      </c>
      <c r="Z39" s="2">
        <v>-100</v>
      </c>
      <c r="AA39" s="6">
        <v>24275000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70101595</v>
      </c>
      <c r="D42" s="59">
        <f>SUM(D38:D41)</f>
        <v>0</v>
      </c>
      <c r="E42" s="60">
        <f t="shared" si="3"/>
        <v>26837504</v>
      </c>
      <c r="F42" s="61">
        <f t="shared" si="3"/>
        <v>26837504</v>
      </c>
      <c r="G42" s="61">
        <f t="shared" si="3"/>
        <v>927329</v>
      </c>
      <c r="H42" s="61">
        <f t="shared" si="3"/>
        <v>28515625</v>
      </c>
      <c r="I42" s="61">
        <f t="shared" si="3"/>
        <v>-5398484</v>
      </c>
      <c r="J42" s="61">
        <f t="shared" si="3"/>
        <v>24044470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24044470</v>
      </c>
      <c r="X42" s="61">
        <f t="shared" si="3"/>
        <v>23565996</v>
      </c>
      <c r="Y42" s="61">
        <f t="shared" si="3"/>
        <v>478474</v>
      </c>
      <c r="Z42" s="62">
        <f>+IF(X42&lt;&gt;0,+(Y42/X42)*100,0)</f>
        <v>2.0303576390321036</v>
      </c>
      <c r="AA42" s="59">
        <f>SUM(AA38:AA41)</f>
        <v>26837504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70101595</v>
      </c>
      <c r="D44" s="67">
        <f>+D42-D43</f>
        <v>0</v>
      </c>
      <c r="E44" s="68">
        <f t="shared" si="4"/>
        <v>26837504</v>
      </c>
      <c r="F44" s="69">
        <f t="shared" si="4"/>
        <v>26837504</v>
      </c>
      <c r="G44" s="69">
        <f t="shared" si="4"/>
        <v>927329</v>
      </c>
      <c r="H44" s="69">
        <f t="shared" si="4"/>
        <v>28515625</v>
      </c>
      <c r="I44" s="69">
        <f t="shared" si="4"/>
        <v>-5398484</v>
      </c>
      <c r="J44" s="69">
        <f t="shared" si="4"/>
        <v>24044470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24044470</v>
      </c>
      <c r="X44" s="69">
        <f t="shared" si="4"/>
        <v>23565996</v>
      </c>
      <c r="Y44" s="69">
        <f t="shared" si="4"/>
        <v>478474</v>
      </c>
      <c r="Z44" s="70">
        <f>+IF(X44&lt;&gt;0,+(Y44/X44)*100,0)</f>
        <v>2.0303576390321036</v>
      </c>
      <c r="AA44" s="67">
        <f>+AA42-AA43</f>
        <v>26837504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70101595</v>
      </c>
      <c r="D46" s="59">
        <f>SUM(D44:D45)</f>
        <v>0</v>
      </c>
      <c r="E46" s="60">
        <f t="shared" si="5"/>
        <v>26837504</v>
      </c>
      <c r="F46" s="61">
        <f t="shared" si="5"/>
        <v>26837504</v>
      </c>
      <c r="G46" s="61">
        <f t="shared" si="5"/>
        <v>927329</v>
      </c>
      <c r="H46" s="61">
        <f t="shared" si="5"/>
        <v>28515625</v>
      </c>
      <c r="I46" s="61">
        <f t="shared" si="5"/>
        <v>-5398484</v>
      </c>
      <c r="J46" s="61">
        <f t="shared" si="5"/>
        <v>24044470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24044470</v>
      </c>
      <c r="X46" s="61">
        <f t="shared" si="5"/>
        <v>23565996</v>
      </c>
      <c r="Y46" s="61">
        <f t="shared" si="5"/>
        <v>478474</v>
      </c>
      <c r="Z46" s="62">
        <f>+IF(X46&lt;&gt;0,+(Y46/X46)*100,0)</f>
        <v>2.0303576390321036</v>
      </c>
      <c r="AA46" s="59">
        <f>SUM(AA44:AA45)</f>
        <v>26837504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70101595</v>
      </c>
      <c r="D48" s="75">
        <f>SUM(D46:D47)</f>
        <v>0</v>
      </c>
      <c r="E48" s="76">
        <f t="shared" si="6"/>
        <v>26837504</v>
      </c>
      <c r="F48" s="77">
        <f t="shared" si="6"/>
        <v>26837504</v>
      </c>
      <c r="G48" s="77">
        <f t="shared" si="6"/>
        <v>927329</v>
      </c>
      <c r="H48" s="78">
        <f t="shared" si="6"/>
        <v>28515625</v>
      </c>
      <c r="I48" s="78">
        <f t="shared" si="6"/>
        <v>-5398484</v>
      </c>
      <c r="J48" s="78">
        <f t="shared" si="6"/>
        <v>24044470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24044470</v>
      </c>
      <c r="X48" s="78">
        <f t="shared" si="6"/>
        <v>23565996</v>
      </c>
      <c r="Y48" s="78">
        <f t="shared" si="6"/>
        <v>478474</v>
      </c>
      <c r="Z48" s="79">
        <f>+IF(X48&lt;&gt;0,+(Y48/X48)*100,0)</f>
        <v>2.0303576390321036</v>
      </c>
      <c r="AA48" s="80">
        <f>SUM(AA46:AA47)</f>
        <v>26837504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402140000</v>
      </c>
      <c r="F5" s="8">
        <v>402140000</v>
      </c>
      <c r="G5" s="8">
        <v>36824915</v>
      </c>
      <c r="H5" s="8">
        <v>33051458</v>
      </c>
      <c r="I5" s="8">
        <v>32578288</v>
      </c>
      <c r="J5" s="8">
        <v>102454661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102454661</v>
      </c>
      <c r="X5" s="8">
        <v>100535001</v>
      </c>
      <c r="Y5" s="8">
        <v>1919660</v>
      </c>
      <c r="Z5" s="2">
        <v>1.91</v>
      </c>
      <c r="AA5" s="6">
        <v>402140000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1424840300</v>
      </c>
      <c r="F7" s="8">
        <v>1424840300</v>
      </c>
      <c r="G7" s="8">
        <v>167952769</v>
      </c>
      <c r="H7" s="8">
        <v>157444327</v>
      </c>
      <c r="I7" s="8">
        <v>120756294</v>
      </c>
      <c r="J7" s="8">
        <v>446153390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446153390</v>
      </c>
      <c r="X7" s="8">
        <v>356210076</v>
      </c>
      <c r="Y7" s="8">
        <v>89943314</v>
      </c>
      <c r="Z7" s="2">
        <v>25.25</v>
      </c>
      <c r="AA7" s="6">
        <v>1424840300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265520000</v>
      </c>
      <c r="F8" s="8">
        <v>265520000</v>
      </c>
      <c r="G8" s="8">
        <v>19246239</v>
      </c>
      <c r="H8" s="8">
        <v>28143156</v>
      </c>
      <c r="I8" s="8">
        <v>26491023</v>
      </c>
      <c r="J8" s="8">
        <v>73880418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73880418</v>
      </c>
      <c r="X8" s="8">
        <v>66380001</v>
      </c>
      <c r="Y8" s="8">
        <v>7500417</v>
      </c>
      <c r="Z8" s="2">
        <v>11.3</v>
      </c>
      <c r="AA8" s="6">
        <v>265520000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86820000</v>
      </c>
      <c r="F9" s="8">
        <v>86820000</v>
      </c>
      <c r="G9" s="8">
        <v>6597817</v>
      </c>
      <c r="H9" s="8">
        <v>7678907</v>
      </c>
      <c r="I9" s="8">
        <v>7085945</v>
      </c>
      <c r="J9" s="8">
        <v>21362669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21362669</v>
      </c>
      <c r="X9" s="8">
        <v>21705000</v>
      </c>
      <c r="Y9" s="8">
        <v>-342331</v>
      </c>
      <c r="Z9" s="2">
        <v>-1.58</v>
      </c>
      <c r="AA9" s="6">
        <v>86820000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71020000</v>
      </c>
      <c r="F10" s="30">
        <v>71020000</v>
      </c>
      <c r="G10" s="30">
        <v>6377747</v>
      </c>
      <c r="H10" s="30">
        <v>5882086</v>
      </c>
      <c r="I10" s="30">
        <v>6155956</v>
      </c>
      <c r="J10" s="30">
        <v>18415789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18415789</v>
      </c>
      <c r="X10" s="30">
        <v>17754999</v>
      </c>
      <c r="Y10" s="30">
        <v>660790</v>
      </c>
      <c r="Z10" s="31">
        <v>3.72</v>
      </c>
      <c r="AA10" s="32">
        <v>71020000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582786</v>
      </c>
      <c r="J11" s="8">
        <v>582786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582786</v>
      </c>
      <c r="X11" s="8"/>
      <c r="Y11" s="8">
        <v>582786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12099300</v>
      </c>
      <c r="F12" s="8">
        <v>12099300</v>
      </c>
      <c r="G12" s="8">
        <v>1397764</v>
      </c>
      <c r="H12" s="8">
        <v>962197</v>
      </c>
      <c r="I12" s="8">
        <v>1177908</v>
      </c>
      <c r="J12" s="8">
        <v>3537869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3537869</v>
      </c>
      <c r="X12" s="8">
        <v>3024825</v>
      </c>
      <c r="Y12" s="8">
        <v>513044</v>
      </c>
      <c r="Z12" s="2">
        <v>16.96</v>
      </c>
      <c r="AA12" s="6">
        <v>12099300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29000000</v>
      </c>
      <c r="F13" s="8">
        <v>29000000</v>
      </c>
      <c r="G13" s="8">
        <v>1558348</v>
      </c>
      <c r="H13" s="8">
        <v>2903327</v>
      </c>
      <c r="I13" s="8">
        <v>3099687</v>
      </c>
      <c r="J13" s="8">
        <v>7561362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7561362</v>
      </c>
      <c r="X13" s="8">
        <v>7250001</v>
      </c>
      <c r="Y13" s="8">
        <v>311361</v>
      </c>
      <c r="Z13" s="2">
        <v>4.29</v>
      </c>
      <c r="AA13" s="6">
        <v>29000000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100000</v>
      </c>
      <c r="F14" s="8">
        <v>100000</v>
      </c>
      <c r="G14" s="8">
        <v>2757</v>
      </c>
      <c r="H14" s="8">
        <v>1922</v>
      </c>
      <c r="I14" s="8">
        <v>225864</v>
      </c>
      <c r="J14" s="8">
        <v>230543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230543</v>
      </c>
      <c r="X14" s="8">
        <v>24999</v>
      </c>
      <c r="Y14" s="8">
        <v>205544</v>
      </c>
      <c r="Z14" s="2">
        <v>822.21</v>
      </c>
      <c r="AA14" s="6">
        <v>100000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3732300</v>
      </c>
      <c r="F16" s="8">
        <v>3732300</v>
      </c>
      <c r="G16" s="8">
        <v>60176</v>
      </c>
      <c r="H16" s="8">
        <v>250015</v>
      </c>
      <c r="I16" s="8">
        <v>212658</v>
      </c>
      <c r="J16" s="8">
        <v>522849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522849</v>
      </c>
      <c r="X16" s="8">
        <v>933075</v>
      </c>
      <c r="Y16" s="8">
        <v>-410226</v>
      </c>
      <c r="Z16" s="2">
        <v>-43.96</v>
      </c>
      <c r="AA16" s="6">
        <v>3732300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3630500</v>
      </c>
      <c r="F17" s="8">
        <v>3630500</v>
      </c>
      <c r="G17" s="8">
        <v>236220</v>
      </c>
      <c r="H17" s="8">
        <v>308109</v>
      </c>
      <c r="I17" s="8">
        <v>345794</v>
      </c>
      <c r="J17" s="8">
        <v>890123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890123</v>
      </c>
      <c r="X17" s="8">
        <v>907626</v>
      </c>
      <c r="Y17" s="8">
        <v>-17503</v>
      </c>
      <c r="Z17" s="2">
        <v>-1.93</v>
      </c>
      <c r="AA17" s="6">
        <v>3630500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7000000</v>
      </c>
      <c r="F18" s="8">
        <v>7000000</v>
      </c>
      <c r="G18" s="8">
        <v>384205</v>
      </c>
      <c r="H18" s="8">
        <v>494974</v>
      </c>
      <c r="I18" s="8">
        <v>746577</v>
      </c>
      <c r="J18" s="8">
        <v>1625756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1625756</v>
      </c>
      <c r="X18" s="8">
        <v>1749999</v>
      </c>
      <c r="Y18" s="8">
        <v>-124243</v>
      </c>
      <c r="Z18" s="2">
        <v>-7.1</v>
      </c>
      <c r="AA18" s="6">
        <v>7000000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298236900</v>
      </c>
      <c r="F19" s="8">
        <v>298236900</v>
      </c>
      <c r="G19" s="8">
        <v>23900251</v>
      </c>
      <c r="H19" s="8">
        <v>20817965</v>
      </c>
      <c r="I19" s="8">
        <v>23717293</v>
      </c>
      <c r="J19" s="8">
        <v>68435509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68435509</v>
      </c>
      <c r="X19" s="8">
        <v>74559225</v>
      </c>
      <c r="Y19" s="8">
        <v>-6123716</v>
      </c>
      <c r="Z19" s="2">
        <v>-8.21</v>
      </c>
      <c r="AA19" s="6">
        <v>298236900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31697200</v>
      </c>
      <c r="F20" s="30">
        <v>31697200</v>
      </c>
      <c r="G20" s="30">
        <v>2922887</v>
      </c>
      <c r="H20" s="30">
        <v>1877701</v>
      </c>
      <c r="I20" s="30">
        <v>1341575</v>
      </c>
      <c r="J20" s="30">
        <v>6142163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6142163</v>
      </c>
      <c r="X20" s="30">
        <v>7924299</v>
      </c>
      <c r="Y20" s="30">
        <v>-1782136</v>
      </c>
      <c r="Z20" s="31">
        <v>-22.49</v>
      </c>
      <c r="AA20" s="32">
        <v>31697200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2635836500</v>
      </c>
      <c r="F22" s="39">
        <f t="shared" si="0"/>
        <v>2635836500</v>
      </c>
      <c r="G22" s="39">
        <f t="shared" si="0"/>
        <v>267462095</v>
      </c>
      <c r="H22" s="39">
        <f t="shared" si="0"/>
        <v>259816144</v>
      </c>
      <c r="I22" s="39">
        <f t="shared" si="0"/>
        <v>224517648</v>
      </c>
      <c r="J22" s="39">
        <f t="shared" si="0"/>
        <v>751795887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751795887</v>
      </c>
      <c r="X22" s="39">
        <f t="shared" si="0"/>
        <v>658959126</v>
      </c>
      <c r="Y22" s="39">
        <f t="shared" si="0"/>
        <v>92836761</v>
      </c>
      <c r="Z22" s="40">
        <f>+IF(X22&lt;&gt;0,+(Y22/X22)*100,0)</f>
        <v>14.088394459840897</v>
      </c>
      <c r="AA22" s="37">
        <f>SUM(AA5:AA21)</f>
        <v>2635836500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676868500</v>
      </c>
      <c r="F25" s="8">
        <v>676868500</v>
      </c>
      <c r="G25" s="8">
        <v>52320496</v>
      </c>
      <c r="H25" s="8">
        <v>52374709</v>
      </c>
      <c r="I25" s="8">
        <v>52753536</v>
      </c>
      <c r="J25" s="8">
        <v>157448741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157448741</v>
      </c>
      <c r="X25" s="8">
        <v>167742126</v>
      </c>
      <c r="Y25" s="8">
        <v>-10293385</v>
      </c>
      <c r="Z25" s="2">
        <v>-6.14</v>
      </c>
      <c r="AA25" s="6">
        <v>676868500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26461500</v>
      </c>
      <c r="F26" s="8">
        <v>26461500</v>
      </c>
      <c r="G26" s="8">
        <v>1945032</v>
      </c>
      <c r="H26" s="8">
        <v>1837137</v>
      </c>
      <c r="I26" s="8">
        <v>1896559</v>
      </c>
      <c r="J26" s="8">
        <v>5678728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5678728</v>
      </c>
      <c r="X26" s="8">
        <v>6615375</v>
      </c>
      <c r="Y26" s="8">
        <v>-936647</v>
      </c>
      <c r="Z26" s="2">
        <v>-14.16</v>
      </c>
      <c r="AA26" s="6">
        <v>26461500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6950000</v>
      </c>
      <c r="F27" s="8">
        <v>6950000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1737501</v>
      </c>
      <c r="Y27" s="8">
        <v>-1737501</v>
      </c>
      <c r="Z27" s="2">
        <v>-100</v>
      </c>
      <c r="AA27" s="6">
        <v>6950000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252372900</v>
      </c>
      <c r="F28" s="8">
        <v>252372900</v>
      </c>
      <c r="G28" s="8">
        <v>21031075</v>
      </c>
      <c r="H28" s="8">
        <v>21031075</v>
      </c>
      <c r="I28" s="8">
        <v>21031075</v>
      </c>
      <c r="J28" s="8">
        <v>63093225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63093225</v>
      </c>
      <c r="X28" s="8">
        <v>63093225</v>
      </c>
      <c r="Y28" s="8">
        <v>0</v>
      </c>
      <c r="Z28" s="2">
        <v>0</v>
      </c>
      <c r="AA28" s="6">
        <v>252372900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80335400</v>
      </c>
      <c r="F29" s="8">
        <v>80335400</v>
      </c>
      <c r="G29" s="8">
        <v>6694619</v>
      </c>
      <c r="H29" s="8">
        <v>6694616</v>
      </c>
      <c r="I29" s="8">
        <v>6694616</v>
      </c>
      <c r="J29" s="8">
        <v>20083851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20083851</v>
      </c>
      <c r="X29" s="8">
        <v>20083851</v>
      </c>
      <c r="Y29" s="8">
        <v>0</v>
      </c>
      <c r="Z29" s="2">
        <v>0</v>
      </c>
      <c r="AA29" s="6">
        <v>80335400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1128614500</v>
      </c>
      <c r="F30" s="8">
        <v>1128614500</v>
      </c>
      <c r="G30" s="8">
        <v>117449753</v>
      </c>
      <c r="H30" s="8">
        <v>115716136</v>
      </c>
      <c r="I30" s="8">
        <v>100824123</v>
      </c>
      <c r="J30" s="8">
        <v>333990012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333990012</v>
      </c>
      <c r="X30" s="8">
        <v>282153624</v>
      </c>
      <c r="Y30" s="8">
        <v>51836388</v>
      </c>
      <c r="Z30" s="2">
        <v>18.37</v>
      </c>
      <c r="AA30" s="6">
        <v>1128614500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112425300</v>
      </c>
      <c r="F31" s="8">
        <v>112425300</v>
      </c>
      <c r="G31" s="8">
        <v>1887231</v>
      </c>
      <c r="H31" s="8">
        <v>8954563</v>
      </c>
      <c r="I31" s="8">
        <v>11243401</v>
      </c>
      <c r="J31" s="8">
        <v>22085195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22085195</v>
      </c>
      <c r="X31" s="8">
        <v>28297974</v>
      </c>
      <c r="Y31" s="8">
        <v>-6212779</v>
      </c>
      <c r="Z31" s="2">
        <v>-21.95</v>
      </c>
      <c r="AA31" s="6">
        <v>112425300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124176600</v>
      </c>
      <c r="F32" s="8">
        <v>124176600</v>
      </c>
      <c r="G32" s="8">
        <v>8336904</v>
      </c>
      <c r="H32" s="8">
        <v>7837032</v>
      </c>
      <c r="I32" s="8">
        <v>9804607</v>
      </c>
      <c r="J32" s="8">
        <v>25978543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25978543</v>
      </c>
      <c r="X32" s="8">
        <v>32327499</v>
      </c>
      <c r="Y32" s="8">
        <v>-6348956</v>
      </c>
      <c r="Z32" s="2">
        <v>-19.64</v>
      </c>
      <c r="AA32" s="6">
        <v>124176600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12681100</v>
      </c>
      <c r="F33" s="8">
        <v>12681100</v>
      </c>
      <c r="G33" s="8">
        <v>174105</v>
      </c>
      <c r="H33" s="8">
        <v>1530579</v>
      </c>
      <c r="I33" s="8">
        <v>281234</v>
      </c>
      <c r="J33" s="8">
        <v>1985918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1985918</v>
      </c>
      <c r="X33" s="8">
        <v>3170274</v>
      </c>
      <c r="Y33" s="8">
        <v>-1184356</v>
      </c>
      <c r="Z33" s="2">
        <v>-37.36</v>
      </c>
      <c r="AA33" s="6">
        <v>12681100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208450700</v>
      </c>
      <c r="F34" s="8">
        <v>208450700</v>
      </c>
      <c r="G34" s="8">
        <v>8788857</v>
      </c>
      <c r="H34" s="8">
        <v>15212362</v>
      </c>
      <c r="I34" s="8">
        <v>15743660</v>
      </c>
      <c r="J34" s="8">
        <v>39744879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39744879</v>
      </c>
      <c r="X34" s="8">
        <v>52112676</v>
      </c>
      <c r="Y34" s="8">
        <v>-12367797</v>
      </c>
      <c r="Z34" s="2">
        <v>-23.73</v>
      </c>
      <c r="AA34" s="6">
        <v>208450700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2629336500</v>
      </c>
      <c r="F36" s="39">
        <f t="shared" si="1"/>
        <v>2629336500</v>
      </c>
      <c r="G36" s="39">
        <f t="shared" si="1"/>
        <v>218628072</v>
      </c>
      <c r="H36" s="39">
        <f t="shared" si="1"/>
        <v>231188209</v>
      </c>
      <c r="I36" s="39">
        <f t="shared" si="1"/>
        <v>220272811</v>
      </c>
      <c r="J36" s="39">
        <f t="shared" si="1"/>
        <v>670089092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670089092</v>
      </c>
      <c r="X36" s="39">
        <f t="shared" si="1"/>
        <v>657334125</v>
      </c>
      <c r="Y36" s="39">
        <f t="shared" si="1"/>
        <v>12754967</v>
      </c>
      <c r="Z36" s="40">
        <f>+IF(X36&lt;&gt;0,+(Y36/X36)*100,0)</f>
        <v>1.940408464264654</v>
      </c>
      <c r="AA36" s="37">
        <f>SUM(AA25:AA35)</f>
        <v>2629336500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6500000</v>
      </c>
      <c r="F38" s="52">
        <f t="shared" si="2"/>
        <v>6500000</v>
      </c>
      <c r="G38" s="52">
        <f t="shared" si="2"/>
        <v>48834023</v>
      </c>
      <c r="H38" s="52">
        <f t="shared" si="2"/>
        <v>28627935</v>
      </c>
      <c r="I38" s="52">
        <f t="shared" si="2"/>
        <v>4244837</v>
      </c>
      <c r="J38" s="52">
        <f t="shared" si="2"/>
        <v>81706795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81706795</v>
      </c>
      <c r="X38" s="52">
        <f>IF(F22=F36,0,X22-X36)</f>
        <v>1625001</v>
      </c>
      <c r="Y38" s="52">
        <f t="shared" si="2"/>
        <v>80081794</v>
      </c>
      <c r="Z38" s="53">
        <f>+IF(X38&lt;&gt;0,+(Y38/X38)*100,0)</f>
        <v>4928.107367318543</v>
      </c>
      <c r="AA38" s="50">
        <f>+AA22-AA36</f>
        <v>6500000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145747100</v>
      </c>
      <c r="F39" s="8">
        <v>145747100</v>
      </c>
      <c r="G39" s="8">
        <v>0</v>
      </c>
      <c r="H39" s="8">
        <v>0</v>
      </c>
      <c r="I39" s="8">
        <v>710011</v>
      </c>
      <c r="J39" s="8">
        <v>710011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710011</v>
      </c>
      <c r="X39" s="8">
        <v>36436776</v>
      </c>
      <c r="Y39" s="8">
        <v>-35726765</v>
      </c>
      <c r="Z39" s="2">
        <v>-98.05</v>
      </c>
      <c r="AA39" s="6">
        <v>145747100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152247100</v>
      </c>
      <c r="F42" s="61">
        <f t="shared" si="3"/>
        <v>152247100</v>
      </c>
      <c r="G42" s="61">
        <f t="shared" si="3"/>
        <v>48834023</v>
      </c>
      <c r="H42" s="61">
        <f t="shared" si="3"/>
        <v>28627935</v>
      </c>
      <c r="I42" s="61">
        <f t="shared" si="3"/>
        <v>4954848</v>
      </c>
      <c r="J42" s="61">
        <f t="shared" si="3"/>
        <v>82416806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82416806</v>
      </c>
      <c r="X42" s="61">
        <f t="shared" si="3"/>
        <v>38061777</v>
      </c>
      <c r="Y42" s="61">
        <f t="shared" si="3"/>
        <v>44355029</v>
      </c>
      <c r="Z42" s="62">
        <f>+IF(X42&lt;&gt;0,+(Y42/X42)*100,0)</f>
        <v>116.53430947272902</v>
      </c>
      <c r="AA42" s="59">
        <f>SUM(AA38:AA41)</f>
        <v>152247100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152247100</v>
      </c>
      <c r="F44" s="69">
        <f t="shared" si="4"/>
        <v>152247100</v>
      </c>
      <c r="G44" s="69">
        <f t="shared" si="4"/>
        <v>48834023</v>
      </c>
      <c r="H44" s="69">
        <f t="shared" si="4"/>
        <v>28627935</v>
      </c>
      <c r="I44" s="69">
        <f t="shared" si="4"/>
        <v>4954848</v>
      </c>
      <c r="J44" s="69">
        <f t="shared" si="4"/>
        <v>82416806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82416806</v>
      </c>
      <c r="X44" s="69">
        <f t="shared" si="4"/>
        <v>38061777</v>
      </c>
      <c r="Y44" s="69">
        <f t="shared" si="4"/>
        <v>44355029</v>
      </c>
      <c r="Z44" s="70">
        <f>+IF(X44&lt;&gt;0,+(Y44/X44)*100,0)</f>
        <v>116.53430947272902</v>
      </c>
      <c r="AA44" s="67">
        <f>+AA42-AA43</f>
        <v>152247100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152247100</v>
      </c>
      <c r="F46" s="61">
        <f t="shared" si="5"/>
        <v>152247100</v>
      </c>
      <c r="G46" s="61">
        <f t="shared" si="5"/>
        <v>48834023</v>
      </c>
      <c r="H46" s="61">
        <f t="shared" si="5"/>
        <v>28627935</v>
      </c>
      <c r="I46" s="61">
        <f t="shared" si="5"/>
        <v>4954848</v>
      </c>
      <c r="J46" s="61">
        <f t="shared" si="5"/>
        <v>82416806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82416806</v>
      </c>
      <c r="X46" s="61">
        <f t="shared" si="5"/>
        <v>38061777</v>
      </c>
      <c r="Y46" s="61">
        <f t="shared" si="5"/>
        <v>44355029</v>
      </c>
      <c r="Z46" s="62">
        <f>+IF(X46&lt;&gt;0,+(Y46/X46)*100,0)</f>
        <v>116.53430947272902</v>
      </c>
      <c r="AA46" s="59">
        <f>SUM(AA44:AA45)</f>
        <v>152247100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152247100</v>
      </c>
      <c r="F48" s="77">
        <f t="shared" si="6"/>
        <v>152247100</v>
      </c>
      <c r="G48" s="77">
        <f t="shared" si="6"/>
        <v>48834023</v>
      </c>
      <c r="H48" s="78">
        <f t="shared" si="6"/>
        <v>28627935</v>
      </c>
      <c r="I48" s="78">
        <f t="shared" si="6"/>
        <v>4954848</v>
      </c>
      <c r="J48" s="78">
        <f t="shared" si="6"/>
        <v>82416806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82416806</v>
      </c>
      <c r="X48" s="78">
        <f t="shared" si="6"/>
        <v>38061777</v>
      </c>
      <c r="Y48" s="78">
        <f t="shared" si="6"/>
        <v>44355029</v>
      </c>
      <c r="Z48" s="79">
        <f>+IF(X48&lt;&gt;0,+(Y48/X48)*100,0)</f>
        <v>116.53430947272902</v>
      </c>
      <c r="AA48" s="80">
        <f>SUM(AA46:AA47)</f>
        <v>152247100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48497880</v>
      </c>
      <c r="F5" s="8">
        <v>48497880</v>
      </c>
      <c r="G5" s="8">
        <v>26980759</v>
      </c>
      <c r="H5" s="8">
        <v>2207889</v>
      </c>
      <c r="I5" s="8">
        <v>3484675</v>
      </c>
      <c r="J5" s="8">
        <v>32673323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32673323</v>
      </c>
      <c r="X5" s="8">
        <v>12124470</v>
      </c>
      <c r="Y5" s="8">
        <v>20548853</v>
      </c>
      <c r="Z5" s="2">
        <v>169.48</v>
      </c>
      <c r="AA5" s="6">
        <v>48497880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2216500</v>
      </c>
      <c r="F6" s="8">
        <v>2216500</v>
      </c>
      <c r="G6" s="8">
        <v>216070</v>
      </c>
      <c r="H6" s="8">
        <v>190457</v>
      </c>
      <c r="I6" s="8">
        <v>453433</v>
      </c>
      <c r="J6" s="8">
        <v>859960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859960</v>
      </c>
      <c r="X6" s="8">
        <v>553083</v>
      </c>
      <c r="Y6" s="8">
        <v>306877</v>
      </c>
      <c r="Z6" s="2">
        <v>55.48</v>
      </c>
      <c r="AA6" s="6">
        <v>2216500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59498530</v>
      </c>
      <c r="F7" s="8">
        <v>59498530</v>
      </c>
      <c r="G7" s="8">
        <v>5065528</v>
      </c>
      <c r="H7" s="8">
        <v>5126031</v>
      </c>
      <c r="I7" s="8">
        <v>5134482</v>
      </c>
      <c r="J7" s="8">
        <v>15326041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15326041</v>
      </c>
      <c r="X7" s="8">
        <v>14874633</v>
      </c>
      <c r="Y7" s="8">
        <v>451408</v>
      </c>
      <c r="Z7" s="2">
        <v>3.03</v>
      </c>
      <c r="AA7" s="6">
        <v>59498530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11836260</v>
      </c>
      <c r="F10" s="30">
        <v>11836260</v>
      </c>
      <c r="G10" s="30">
        <v>981112</v>
      </c>
      <c r="H10" s="30">
        <v>984310</v>
      </c>
      <c r="I10" s="30">
        <v>981853</v>
      </c>
      <c r="J10" s="30">
        <v>2947275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2947275</v>
      </c>
      <c r="X10" s="30">
        <v>2959065</v>
      </c>
      <c r="Y10" s="30">
        <v>-11790</v>
      </c>
      <c r="Z10" s="31">
        <v>-0.4</v>
      </c>
      <c r="AA10" s="32">
        <v>11836260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1252900</v>
      </c>
      <c r="F12" s="8">
        <v>1252900</v>
      </c>
      <c r="G12" s="8">
        <v>631672</v>
      </c>
      <c r="H12" s="8">
        <v>128821</v>
      </c>
      <c r="I12" s="8">
        <v>38285</v>
      </c>
      <c r="J12" s="8">
        <v>798778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798778</v>
      </c>
      <c r="X12" s="8">
        <v>312723</v>
      </c>
      <c r="Y12" s="8">
        <v>486055</v>
      </c>
      <c r="Z12" s="2">
        <v>155.43</v>
      </c>
      <c r="AA12" s="6">
        <v>1252900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6046860</v>
      </c>
      <c r="F13" s="8">
        <v>6046860</v>
      </c>
      <c r="G13" s="8">
        <v>600497</v>
      </c>
      <c r="H13" s="8">
        <v>561823</v>
      </c>
      <c r="I13" s="8">
        <v>366673</v>
      </c>
      <c r="J13" s="8">
        <v>1528993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1528993</v>
      </c>
      <c r="X13" s="8">
        <v>1490988</v>
      </c>
      <c r="Y13" s="8">
        <v>38005</v>
      </c>
      <c r="Z13" s="2">
        <v>2.55</v>
      </c>
      <c r="AA13" s="6">
        <v>6046860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397080</v>
      </c>
      <c r="F14" s="8">
        <v>397080</v>
      </c>
      <c r="G14" s="8">
        <v>32008</v>
      </c>
      <c r="H14" s="8">
        <v>38765</v>
      </c>
      <c r="I14" s="8">
        <v>37518</v>
      </c>
      <c r="J14" s="8">
        <v>108291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108291</v>
      </c>
      <c r="X14" s="8">
        <v>99084</v>
      </c>
      <c r="Y14" s="8">
        <v>9207</v>
      </c>
      <c r="Z14" s="2">
        <v>9.29</v>
      </c>
      <c r="AA14" s="6">
        <v>397080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27047500</v>
      </c>
      <c r="F16" s="8">
        <v>27047500</v>
      </c>
      <c r="G16" s="8">
        <v>211</v>
      </c>
      <c r="H16" s="8">
        <v>5818</v>
      </c>
      <c r="I16" s="8">
        <v>7140</v>
      </c>
      <c r="J16" s="8">
        <v>13169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13169</v>
      </c>
      <c r="X16" s="8">
        <v>6749139</v>
      </c>
      <c r="Y16" s="8">
        <v>-6735970</v>
      </c>
      <c r="Z16" s="2">
        <v>-99.8</v>
      </c>
      <c r="AA16" s="6">
        <v>27047500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3562190</v>
      </c>
      <c r="F17" s="8">
        <v>3562190</v>
      </c>
      <c r="G17" s="8">
        <v>312760</v>
      </c>
      <c r="H17" s="8">
        <v>288979</v>
      </c>
      <c r="I17" s="8">
        <v>288207</v>
      </c>
      <c r="J17" s="8">
        <v>889946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889946</v>
      </c>
      <c r="X17" s="8">
        <v>888870</v>
      </c>
      <c r="Y17" s="8">
        <v>1076</v>
      </c>
      <c r="Z17" s="2">
        <v>0.12</v>
      </c>
      <c r="AA17" s="6">
        <v>3562190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150263560</v>
      </c>
      <c r="F19" s="8">
        <v>150263560</v>
      </c>
      <c r="G19" s="8">
        <v>0</v>
      </c>
      <c r="H19" s="8">
        <v>4926718</v>
      </c>
      <c r="I19" s="8">
        <v>62724208</v>
      </c>
      <c r="J19" s="8">
        <v>67650926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67650926</v>
      </c>
      <c r="X19" s="8">
        <v>37776903</v>
      </c>
      <c r="Y19" s="8">
        <v>29874023</v>
      </c>
      <c r="Z19" s="2">
        <v>79.08</v>
      </c>
      <c r="AA19" s="6">
        <v>150263560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3394090</v>
      </c>
      <c r="F20" s="30">
        <v>3394090</v>
      </c>
      <c r="G20" s="30">
        <v>387587</v>
      </c>
      <c r="H20" s="30">
        <v>399585</v>
      </c>
      <c r="I20" s="30">
        <v>142088</v>
      </c>
      <c r="J20" s="30">
        <v>929260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929260</v>
      </c>
      <c r="X20" s="30">
        <v>789924</v>
      </c>
      <c r="Y20" s="30">
        <v>139336</v>
      </c>
      <c r="Z20" s="31">
        <v>17.64</v>
      </c>
      <c r="AA20" s="32">
        <v>3394090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130000</v>
      </c>
      <c r="F21" s="8">
        <v>130000</v>
      </c>
      <c r="G21" s="8">
        <v>0</v>
      </c>
      <c r="H21" s="8">
        <v>90000</v>
      </c>
      <c r="I21" s="34">
        <v>0</v>
      </c>
      <c r="J21" s="8">
        <v>90000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90000</v>
      </c>
      <c r="X21" s="8">
        <v>32499</v>
      </c>
      <c r="Y21" s="8">
        <v>57501</v>
      </c>
      <c r="Z21" s="2">
        <v>176.93</v>
      </c>
      <c r="AA21" s="6">
        <v>130000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314143350</v>
      </c>
      <c r="F22" s="39">
        <f t="shared" si="0"/>
        <v>314143350</v>
      </c>
      <c r="G22" s="39">
        <f t="shared" si="0"/>
        <v>35208204</v>
      </c>
      <c r="H22" s="39">
        <f t="shared" si="0"/>
        <v>14949196</v>
      </c>
      <c r="I22" s="39">
        <f t="shared" si="0"/>
        <v>73658562</v>
      </c>
      <c r="J22" s="39">
        <f t="shared" si="0"/>
        <v>123815962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123815962</v>
      </c>
      <c r="X22" s="39">
        <f t="shared" si="0"/>
        <v>78651381</v>
      </c>
      <c r="Y22" s="39">
        <f t="shared" si="0"/>
        <v>45164581</v>
      </c>
      <c r="Z22" s="40">
        <f>+IF(X22&lt;&gt;0,+(Y22/X22)*100,0)</f>
        <v>57.42376093815823</v>
      </c>
      <c r="AA22" s="37">
        <f>SUM(AA5:AA21)</f>
        <v>314143350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110533240</v>
      </c>
      <c r="F25" s="8">
        <v>110533240</v>
      </c>
      <c r="G25" s="8">
        <v>7910603</v>
      </c>
      <c r="H25" s="8">
        <v>6717424</v>
      </c>
      <c r="I25" s="8">
        <v>7560611</v>
      </c>
      <c r="J25" s="8">
        <v>22188638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22188638</v>
      </c>
      <c r="X25" s="8">
        <v>25562694</v>
      </c>
      <c r="Y25" s="8">
        <v>-3374056</v>
      </c>
      <c r="Z25" s="2">
        <v>-13.2</v>
      </c>
      <c r="AA25" s="6">
        <v>110533240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19334500</v>
      </c>
      <c r="F26" s="8">
        <v>19334500</v>
      </c>
      <c r="G26" s="8">
        <v>1442565</v>
      </c>
      <c r="H26" s="8">
        <v>1431536</v>
      </c>
      <c r="I26" s="8">
        <v>1500408</v>
      </c>
      <c r="J26" s="8">
        <v>4374509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4374509</v>
      </c>
      <c r="X26" s="8">
        <v>4833624</v>
      </c>
      <c r="Y26" s="8">
        <v>-459115</v>
      </c>
      <c r="Z26" s="2">
        <v>-9.5</v>
      </c>
      <c r="AA26" s="6">
        <v>19334500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24456190</v>
      </c>
      <c r="F27" s="8">
        <v>24456190</v>
      </c>
      <c r="G27" s="8">
        <v>0</v>
      </c>
      <c r="H27" s="8">
        <v>4076031</v>
      </c>
      <c r="I27" s="8">
        <v>2038016</v>
      </c>
      <c r="J27" s="8">
        <v>6114047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6114047</v>
      </c>
      <c r="X27" s="8">
        <v>6102531</v>
      </c>
      <c r="Y27" s="8">
        <v>11516</v>
      </c>
      <c r="Z27" s="2">
        <v>0.19</v>
      </c>
      <c r="AA27" s="6">
        <v>24456190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38925230</v>
      </c>
      <c r="F28" s="8">
        <v>38925230</v>
      </c>
      <c r="G28" s="8">
        <v>0</v>
      </c>
      <c r="H28" s="8">
        <v>6487538</v>
      </c>
      <c r="I28" s="8">
        <v>3243770</v>
      </c>
      <c r="J28" s="8">
        <v>9731308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9731308</v>
      </c>
      <c r="X28" s="8">
        <v>9713967</v>
      </c>
      <c r="Y28" s="8">
        <v>17341</v>
      </c>
      <c r="Z28" s="2">
        <v>0.18</v>
      </c>
      <c r="AA28" s="6">
        <v>38925230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540550</v>
      </c>
      <c r="F29" s="8">
        <v>540550</v>
      </c>
      <c r="G29" s="8">
        <v>0</v>
      </c>
      <c r="H29" s="8">
        <v>0</v>
      </c>
      <c r="I29" s="8">
        <v>144415</v>
      </c>
      <c r="J29" s="8">
        <v>144415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144415</v>
      </c>
      <c r="X29" s="8">
        <v>135135</v>
      </c>
      <c r="Y29" s="8">
        <v>9280</v>
      </c>
      <c r="Z29" s="2">
        <v>6.87</v>
      </c>
      <c r="AA29" s="6">
        <v>540550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48940430</v>
      </c>
      <c r="F30" s="8">
        <v>48940430</v>
      </c>
      <c r="G30" s="8">
        <v>5335431</v>
      </c>
      <c r="H30" s="8">
        <v>332307</v>
      </c>
      <c r="I30" s="8">
        <v>8064788</v>
      </c>
      <c r="J30" s="8">
        <v>13732526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13732526</v>
      </c>
      <c r="X30" s="8">
        <v>12078534</v>
      </c>
      <c r="Y30" s="8">
        <v>1653992</v>
      </c>
      <c r="Z30" s="2">
        <v>13.69</v>
      </c>
      <c r="AA30" s="6">
        <v>48940430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29923590</v>
      </c>
      <c r="F32" s="8">
        <v>29923590</v>
      </c>
      <c r="G32" s="8">
        <v>709750</v>
      </c>
      <c r="H32" s="8">
        <v>2907495</v>
      </c>
      <c r="I32" s="8">
        <v>2737223</v>
      </c>
      <c r="J32" s="8">
        <v>6354468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6354468</v>
      </c>
      <c r="X32" s="8">
        <v>7728924</v>
      </c>
      <c r="Y32" s="8">
        <v>-1374456</v>
      </c>
      <c r="Z32" s="2">
        <v>-17.78</v>
      </c>
      <c r="AA32" s="6">
        <v>29923590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4302400</v>
      </c>
      <c r="F33" s="8">
        <v>4302400</v>
      </c>
      <c r="G33" s="8">
        <v>240091</v>
      </c>
      <c r="H33" s="8">
        <v>255026</v>
      </c>
      <c r="I33" s="8">
        <v>266122</v>
      </c>
      <c r="J33" s="8">
        <v>761239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761239</v>
      </c>
      <c r="X33" s="8">
        <v>970989</v>
      </c>
      <c r="Y33" s="8">
        <v>-209750</v>
      </c>
      <c r="Z33" s="2">
        <v>-21.6</v>
      </c>
      <c r="AA33" s="6">
        <v>4302400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77819680</v>
      </c>
      <c r="F34" s="8">
        <v>77819680</v>
      </c>
      <c r="G34" s="8">
        <v>5801486</v>
      </c>
      <c r="H34" s="8">
        <v>7557231</v>
      </c>
      <c r="I34" s="8">
        <v>8111104</v>
      </c>
      <c r="J34" s="8">
        <v>21469821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21469821</v>
      </c>
      <c r="X34" s="8">
        <v>21585570</v>
      </c>
      <c r="Y34" s="8">
        <v>-115749</v>
      </c>
      <c r="Z34" s="2">
        <v>-0.54</v>
      </c>
      <c r="AA34" s="6">
        <v>77819680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354775810</v>
      </c>
      <c r="F36" s="39">
        <f t="shared" si="1"/>
        <v>354775810</v>
      </c>
      <c r="G36" s="39">
        <f t="shared" si="1"/>
        <v>21439926</v>
      </c>
      <c r="H36" s="39">
        <f t="shared" si="1"/>
        <v>29764588</v>
      </c>
      <c r="I36" s="39">
        <f t="shared" si="1"/>
        <v>33666457</v>
      </c>
      <c r="J36" s="39">
        <f t="shared" si="1"/>
        <v>84870971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84870971</v>
      </c>
      <c r="X36" s="39">
        <f t="shared" si="1"/>
        <v>88711968</v>
      </c>
      <c r="Y36" s="39">
        <f t="shared" si="1"/>
        <v>-3840997</v>
      </c>
      <c r="Z36" s="40">
        <f>+IF(X36&lt;&gt;0,+(Y36/X36)*100,0)</f>
        <v>-4.329739365042606</v>
      </c>
      <c r="AA36" s="37">
        <f>SUM(AA25:AA35)</f>
        <v>354775810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-40632460</v>
      </c>
      <c r="F38" s="52">
        <f t="shared" si="2"/>
        <v>-40632460</v>
      </c>
      <c r="G38" s="52">
        <f t="shared" si="2"/>
        <v>13768278</v>
      </c>
      <c r="H38" s="52">
        <f t="shared" si="2"/>
        <v>-14815392</v>
      </c>
      <c r="I38" s="52">
        <f t="shared" si="2"/>
        <v>39992105</v>
      </c>
      <c r="J38" s="52">
        <f t="shared" si="2"/>
        <v>38944991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38944991</v>
      </c>
      <c r="X38" s="52">
        <f>IF(F22=F36,0,X22-X36)</f>
        <v>-10060587</v>
      </c>
      <c r="Y38" s="52">
        <f t="shared" si="2"/>
        <v>49005578</v>
      </c>
      <c r="Z38" s="53">
        <f>+IF(X38&lt;&gt;0,+(Y38/X38)*100,0)</f>
        <v>-487.1045596047229</v>
      </c>
      <c r="AA38" s="50">
        <f>+AA22-AA36</f>
        <v>-40632460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61644640</v>
      </c>
      <c r="F39" s="8">
        <v>61644640</v>
      </c>
      <c r="G39" s="8">
        <v>0</v>
      </c>
      <c r="H39" s="8">
        <v>5603096</v>
      </c>
      <c r="I39" s="8">
        <v>25244</v>
      </c>
      <c r="J39" s="8">
        <v>5628340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5628340</v>
      </c>
      <c r="X39" s="8">
        <v>14477097</v>
      </c>
      <c r="Y39" s="8">
        <v>-8848757</v>
      </c>
      <c r="Z39" s="2">
        <v>-61.12</v>
      </c>
      <c r="AA39" s="6">
        <v>61644640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21012180</v>
      </c>
      <c r="F42" s="61">
        <f t="shared" si="3"/>
        <v>21012180</v>
      </c>
      <c r="G42" s="61">
        <f t="shared" si="3"/>
        <v>13768278</v>
      </c>
      <c r="H42" s="61">
        <f t="shared" si="3"/>
        <v>-9212296</v>
      </c>
      <c r="I42" s="61">
        <f t="shared" si="3"/>
        <v>40017349</v>
      </c>
      <c r="J42" s="61">
        <f t="shared" si="3"/>
        <v>44573331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44573331</v>
      </c>
      <c r="X42" s="61">
        <f t="shared" si="3"/>
        <v>4416510</v>
      </c>
      <c r="Y42" s="61">
        <f t="shared" si="3"/>
        <v>40156821</v>
      </c>
      <c r="Z42" s="62">
        <f>+IF(X42&lt;&gt;0,+(Y42/X42)*100,0)</f>
        <v>909.2432939130671</v>
      </c>
      <c r="AA42" s="59">
        <f>SUM(AA38:AA41)</f>
        <v>21012180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21012180</v>
      </c>
      <c r="F44" s="69">
        <f t="shared" si="4"/>
        <v>21012180</v>
      </c>
      <c r="G44" s="69">
        <f t="shared" si="4"/>
        <v>13768278</v>
      </c>
      <c r="H44" s="69">
        <f t="shared" si="4"/>
        <v>-9212296</v>
      </c>
      <c r="I44" s="69">
        <f t="shared" si="4"/>
        <v>40017349</v>
      </c>
      <c r="J44" s="69">
        <f t="shared" si="4"/>
        <v>44573331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44573331</v>
      </c>
      <c r="X44" s="69">
        <f t="shared" si="4"/>
        <v>4416510</v>
      </c>
      <c r="Y44" s="69">
        <f t="shared" si="4"/>
        <v>40156821</v>
      </c>
      <c r="Z44" s="70">
        <f>+IF(X44&lt;&gt;0,+(Y44/X44)*100,0)</f>
        <v>909.2432939130671</v>
      </c>
      <c r="AA44" s="67">
        <f>+AA42-AA43</f>
        <v>21012180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21012180</v>
      </c>
      <c r="F46" s="61">
        <f t="shared" si="5"/>
        <v>21012180</v>
      </c>
      <c r="G46" s="61">
        <f t="shared" si="5"/>
        <v>13768278</v>
      </c>
      <c r="H46" s="61">
        <f t="shared" si="5"/>
        <v>-9212296</v>
      </c>
      <c r="I46" s="61">
        <f t="shared" si="5"/>
        <v>40017349</v>
      </c>
      <c r="J46" s="61">
        <f t="shared" si="5"/>
        <v>44573331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44573331</v>
      </c>
      <c r="X46" s="61">
        <f t="shared" si="5"/>
        <v>4416510</v>
      </c>
      <c r="Y46" s="61">
        <f t="shared" si="5"/>
        <v>40156821</v>
      </c>
      <c r="Z46" s="62">
        <f>+IF(X46&lt;&gt;0,+(Y46/X46)*100,0)</f>
        <v>909.2432939130671</v>
      </c>
      <c r="AA46" s="59">
        <f>SUM(AA44:AA45)</f>
        <v>21012180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21012180</v>
      </c>
      <c r="F48" s="77">
        <f t="shared" si="6"/>
        <v>21012180</v>
      </c>
      <c r="G48" s="77">
        <f t="shared" si="6"/>
        <v>13768278</v>
      </c>
      <c r="H48" s="78">
        <f t="shared" si="6"/>
        <v>-9212296</v>
      </c>
      <c r="I48" s="78">
        <f t="shared" si="6"/>
        <v>40017349</v>
      </c>
      <c r="J48" s="78">
        <f t="shared" si="6"/>
        <v>44573331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44573331</v>
      </c>
      <c r="X48" s="78">
        <f t="shared" si="6"/>
        <v>4416510</v>
      </c>
      <c r="Y48" s="78">
        <f t="shared" si="6"/>
        <v>40156821</v>
      </c>
      <c r="Z48" s="79">
        <f>+IF(X48&lt;&gt;0,+(Y48/X48)*100,0)</f>
        <v>909.2432939130671</v>
      </c>
      <c r="AA48" s="80">
        <f>SUM(AA46:AA47)</f>
        <v>21012180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9320506</v>
      </c>
      <c r="F5" s="8">
        <v>9320506</v>
      </c>
      <c r="G5" s="8">
        <v>224574</v>
      </c>
      <c r="H5" s="8">
        <v>764610</v>
      </c>
      <c r="I5" s="8">
        <v>9659</v>
      </c>
      <c r="J5" s="8">
        <v>998843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998843</v>
      </c>
      <c r="X5" s="8">
        <v>2470575</v>
      </c>
      <c r="Y5" s="8">
        <v>-1471732</v>
      </c>
      <c r="Z5" s="2">
        <v>-59.57</v>
      </c>
      <c r="AA5" s="6">
        <v>9320506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580017</v>
      </c>
      <c r="F6" s="8">
        <v>580017</v>
      </c>
      <c r="G6" s="8">
        <v>75184</v>
      </c>
      <c r="H6" s="8">
        <v>78844</v>
      </c>
      <c r="I6" s="8">
        <v>0</v>
      </c>
      <c r="J6" s="8">
        <v>154028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154028</v>
      </c>
      <c r="X6" s="8">
        <v>145005</v>
      </c>
      <c r="Y6" s="8">
        <v>9023</v>
      </c>
      <c r="Z6" s="2">
        <v>6.22</v>
      </c>
      <c r="AA6" s="6">
        <v>580017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22702058</v>
      </c>
      <c r="F7" s="8">
        <v>22702058</v>
      </c>
      <c r="G7" s="8">
        <v>8681535</v>
      </c>
      <c r="H7" s="8">
        <v>1546314</v>
      </c>
      <c r="I7" s="8">
        <v>1514915</v>
      </c>
      <c r="J7" s="8">
        <v>11742764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11742764</v>
      </c>
      <c r="X7" s="8">
        <v>5675514</v>
      </c>
      <c r="Y7" s="8">
        <v>6067250</v>
      </c>
      <c r="Z7" s="2">
        <v>106.9</v>
      </c>
      <c r="AA7" s="6">
        <v>22702058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1086314</v>
      </c>
      <c r="F10" s="30">
        <v>1086314</v>
      </c>
      <c r="G10" s="30">
        <v>117572</v>
      </c>
      <c r="H10" s="30">
        <v>118901</v>
      </c>
      <c r="I10" s="30">
        <v>115945</v>
      </c>
      <c r="J10" s="30">
        <v>352418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352418</v>
      </c>
      <c r="X10" s="30">
        <v>271944</v>
      </c>
      <c r="Y10" s="30">
        <v>80474</v>
      </c>
      <c r="Z10" s="31">
        <v>29.59</v>
      </c>
      <c r="AA10" s="32">
        <v>1086314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506609</v>
      </c>
      <c r="F12" s="8">
        <v>506609</v>
      </c>
      <c r="G12" s="8">
        <v>9640</v>
      </c>
      <c r="H12" s="8">
        <v>26787</v>
      </c>
      <c r="I12" s="8">
        <v>0</v>
      </c>
      <c r="J12" s="8">
        <v>36427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36427</v>
      </c>
      <c r="X12" s="8">
        <v>126651</v>
      </c>
      <c r="Y12" s="8">
        <v>-90224</v>
      </c>
      <c r="Z12" s="2">
        <v>-71.24</v>
      </c>
      <c r="AA12" s="6">
        <v>506609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3146080</v>
      </c>
      <c r="F13" s="8">
        <v>3146080</v>
      </c>
      <c r="G13" s="8">
        <v>228673</v>
      </c>
      <c r="H13" s="8">
        <v>68126</v>
      </c>
      <c r="I13" s="8">
        <v>172997</v>
      </c>
      <c r="J13" s="8">
        <v>469796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469796</v>
      </c>
      <c r="X13" s="8">
        <v>786519</v>
      </c>
      <c r="Y13" s="8">
        <v>-316723</v>
      </c>
      <c r="Z13" s="2">
        <v>-40.27</v>
      </c>
      <c r="AA13" s="6">
        <v>3146080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420587</v>
      </c>
      <c r="J14" s="8">
        <v>420587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420587</v>
      </c>
      <c r="X14" s="8"/>
      <c r="Y14" s="8">
        <v>420587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20000000</v>
      </c>
      <c r="F16" s="8">
        <v>20000000</v>
      </c>
      <c r="G16" s="8">
        <v>0</v>
      </c>
      <c r="H16" s="8">
        <v>2267850</v>
      </c>
      <c r="I16" s="8">
        <v>2005650</v>
      </c>
      <c r="J16" s="8">
        <v>4273500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4273500</v>
      </c>
      <c r="X16" s="8">
        <v>5000001</v>
      </c>
      <c r="Y16" s="8">
        <v>-726501</v>
      </c>
      <c r="Z16" s="2">
        <v>-14.53</v>
      </c>
      <c r="AA16" s="6">
        <v>20000000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2516440</v>
      </c>
      <c r="F17" s="8">
        <v>2516440</v>
      </c>
      <c r="G17" s="8">
        <v>119777</v>
      </c>
      <c r="H17" s="8">
        <v>217111</v>
      </c>
      <c r="I17" s="8">
        <v>189247</v>
      </c>
      <c r="J17" s="8">
        <v>526135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526135</v>
      </c>
      <c r="X17" s="8">
        <v>629109</v>
      </c>
      <c r="Y17" s="8">
        <v>-102974</v>
      </c>
      <c r="Z17" s="2">
        <v>-16.37</v>
      </c>
      <c r="AA17" s="6">
        <v>2516440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77171800</v>
      </c>
      <c r="F19" s="8">
        <v>77171800</v>
      </c>
      <c r="G19" s="8">
        <v>9379464</v>
      </c>
      <c r="H19" s="8">
        <v>16702129</v>
      </c>
      <c r="I19" s="8">
        <v>473335</v>
      </c>
      <c r="J19" s="8">
        <v>26554928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26554928</v>
      </c>
      <c r="X19" s="8">
        <v>19152501</v>
      </c>
      <c r="Y19" s="8">
        <v>7402427</v>
      </c>
      <c r="Z19" s="2">
        <v>38.65</v>
      </c>
      <c r="AA19" s="6">
        <v>77171800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1287105</v>
      </c>
      <c r="F20" s="30">
        <v>1287105</v>
      </c>
      <c r="G20" s="30">
        <v>1601099</v>
      </c>
      <c r="H20" s="30">
        <v>151207</v>
      </c>
      <c r="I20" s="30">
        <v>430259</v>
      </c>
      <c r="J20" s="30">
        <v>2182565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2182565</v>
      </c>
      <c r="X20" s="30">
        <v>321777</v>
      </c>
      <c r="Y20" s="30">
        <v>1860788</v>
      </c>
      <c r="Z20" s="31">
        <v>578.28</v>
      </c>
      <c r="AA20" s="32">
        <v>1287105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607889</v>
      </c>
      <c r="F21" s="8">
        <v>607889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151971</v>
      </c>
      <c r="Y21" s="8">
        <v>-151971</v>
      </c>
      <c r="Z21" s="2">
        <v>-100</v>
      </c>
      <c r="AA21" s="6">
        <v>607889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138924818</v>
      </c>
      <c r="F22" s="39">
        <f t="shared" si="0"/>
        <v>138924818</v>
      </c>
      <c r="G22" s="39">
        <f t="shared" si="0"/>
        <v>20437518</v>
      </c>
      <c r="H22" s="39">
        <f t="shared" si="0"/>
        <v>21941879</v>
      </c>
      <c r="I22" s="39">
        <f t="shared" si="0"/>
        <v>5332594</v>
      </c>
      <c r="J22" s="39">
        <f t="shared" si="0"/>
        <v>47711991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47711991</v>
      </c>
      <c r="X22" s="39">
        <f t="shared" si="0"/>
        <v>34731567</v>
      </c>
      <c r="Y22" s="39">
        <f t="shared" si="0"/>
        <v>12980424</v>
      </c>
      <c r="Z22" s="40">
        <f>+IF(X22&lt;&gt;0,+(Y22/X22)*100,0)</f>
        <v>37.37356278799629</v>
      </c>
      <c r="AA22" s="37">
        <f>SUM(AA5:AA21)</f>
        <v>138924818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42316575</v>
      </c>
      <c r="F25" s="8">
        <v>42316575</v>
      </c>
      <c r="G25" s="8">
        <v>2307095</v>
      </c>
      <c r="H25" s="8">
        <v>2230890</v>
      </c>
      <c r="I25" s="8">
        <v>2983192</v>
      </c>
      <c r="J25" s="8">
        <v>7521177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7521177</v>
      </c>
      <c r="X25" s="8">
        <v>10579143</v>
      </c>
      <c r="Y25" s="8">
        <v>-3057966</v>
      </c>
      <c r="Z25" s="2">
        <v>-28.91</v>
      </c>
      <c r="AA25" s="6">
        <v>42316575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6107445</v>
      </c>
      <c r="F26" s="8">
        <v>6107445</v>
      </c>
      <c r="G26" s="8">
        <v>179930</v>
      </c>
      <c r="H26" s="8">
        <v>459647</v>
      </c>
      <c r="I26" s="8">
        <v>550995</v>
      </c>
      <c r="J26" s="8">
        <v>1190572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1190572</v>
      </c>
      <c r="X26" s="8">
        <v>1526862</v>
      </c>
      <c r="Y26" s="8">
        <v>-336290</v>
      </c>
      <c r="Z26" s="2">
        <v>-22.02</v>
      </c>
      <c r="AA26" s="6">
        <v>6107445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11130286</v>
      </c>
      <c r="F27" s="8">
        <v>11130286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2782572</v>
      </c>
      <c r="Y27" s="8">
        <v>-2782572</v>
      </c>
      <c r="Z27" s="2">
        <v>-100</v>
      </c>
      <c r="AA27" s="6">
        <v>11130286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3700000</v>
      </c>
      <c r="F28" s="8">
        <v>3700000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924999</v>
      </c>
      <c r="Y28" s="8">
        <v>-924999</v>
      </c>
      <c r="Z28" s="2">
        <v>-100</v>
      </c>
      <c r="AA28" s="6">
        <v>3700000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22303985</v>
      </c>
      <c r="F30" s="8">
        <v>22303985</v>
      </c>
      <c r="G30" s="8">
        <v>1903960</v>
      </c>
      <c r="H30" s="8">
        <v>2213086</v>
      </c>
      <c r="I30" s="8">
        <v>1964777</v>
      </c>
      <c r="J30" s="8">
        <v>6081823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6081823</v>
      </c>
      <c r="X30" s="8">
        <v>5575995</v>
      </c>
      <c r="Y30" s="8">
        <v>505828</v>
      </c>
      <c r="Z30" s="2">
        <v>9.07</v>
      </c>
      <c r="AA30" s="6">
        <v>22303985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10131194</v>
      </c>
      <c r="F31" s="8">
        <v>10131194</v>
      </c>
      <c r="G31" s="8">
        <v>1688032</v>
      </c>
      <c r="H31" s="8">
        <v>76752</v>
      </c>
      <c r="I31" s="8">
        <v>97426</v>
      </c>
      <c r="J31" s="8">
        <v>1862210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1862210</v>
      </c>
      <c r="X31" s="8">
        <v>2032797</v>
      </c>
      <c r="Y31" s="8">
        <v>-170587</v>
      </c>
      <c r="Z31" s="2">
        <v>-8.39</v>
      </c>
      <c r="AA31" s="6">
        <v>10131194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3073326</v>
      </c>
      <c r="F32" s="8">
        <v>3073326</v>
      </c>
      <c r="G32" s="8">
        <v>0</v>
      </c>
      <c r="H32" s="8">
        <v>208234</v>
      </c>
      <c r="I32" s="8">
        <v>362755</v>
      </c>
      <c r="J32" s="8">
        <v>570989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570989</v>
      </c>
      <c r="X32" s="8">
        <v>768330</v>
      </c>
      <c r="Y32" s="8">
        <v>-197341</v>
      </c>
      <c r="Z32" s="2">
        <v>-25.68</v>
      </c>
      <c r="AA32" s="6">
        <v>3073326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1188558</v>
      </c>
      <c r="F33" s="8">
        <v>1188558</v>
      </c>
      <c r="G33" s="8">
        <v>0</v>
      </c>
      <c r="H33" s="8">
        <v>22724</v>
      </c>
      <c r="I33" s="8">
        <v>28397</v>
      </c>
      <c r="J33" s="8">
        <v>51121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51121</v>
      </c>
      <c r="X33" s="8">
        <v>297138</v>
      </c>
      <c r="Y33" s="8">
        <v>-246017</v>
      </c>
      <c r="Z33" s="2">
        <v>-82.8</v>
      </c>
      <c r="AA33" s="6">
        <v>1188558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38948352</v>
      </c>
      <c r="F34" s="8">
        <v>38948352</v>
      </c>
      <c r="G34" s="8">
        <v>1411614</v>
      </c>
      <c r="H34" s="8">
        <v>2955506</v>
      </c>
      <c r="I34" s="8">
        <v>3280314</v>
      </c>
      <c r="J34" s="8">
        <v>7647434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7647434</v>
      </c>
      <c r="X34" s="8">
        <v>10237089</v>
      </c>
      <c r="Y34" s="8">
        <v>-2589655</v>
      </c>
      <c r="Z34" s="2">
        <v>-25.3</v>
      </c>
      <c r="AA34" s="6">
        <v>38948352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138899721</v>
      </c>
      <c r="F36" s="39">
        <f t="shared" si="1"/>
        <v>138899721</v>
      </c>
      <c r="G36" s="39">
        <f t="shared" si="1"/>
        <v>7490631</v>
      </c>
      <c r="H36" s="39">
        <f t="shared" si="1"/>
        <v>8166839</v>
      </c>
      <c r="I36" s="39">
        <f t="shared" si="1"/>
        <v>9267856</v>
      </c>
      <c r="J36" s="39">
        <f t="shared" si="1"/>
        <v>24925326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24925326</v>
      </c>
      <c r="X36" s="39">
        <f t="shared" si="1"/>
        <v>34724925</v>
      </c>
      <c r="Y36" s="39">
        <f t="shared" si="1"/>
        <v>-9799599</v>
      </c>
      <c r="Z36" s="40">
        <f>+IF(X36&lt;&gt;0,+(Y36/X36)*100,0)</f>
        <v>-28.22064842472662</v>
      </c>
      <c r="AA36" s="37">
        <f>SUM(AA25:AA35)</f>
        <v>138899721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25097</v>
      </c>
      <c r="F38" s="52">
        <f t="shared" si="2"/>
        <v>25097</v>
      </c>
      <c r="G38" s="52">
        <f t="shared" si="2"/>
        <v>12946887</v>
      </c>
      <c r="H38" s="52">
        <f t="shared" si="2"/>
        <v>13775040</v>
      </c>
      <c r="I38" s="52">
        <f t="shared" si="2"/>
        <v>-3935262</v>
      </c>
      <c r="J38" s="52">
        <f t="shared" si="2"/>
        <v>22786665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22786665</v>
      </c>
      <c r="X38" s="52">
        <f>IF(F22=F36,0,X22-X36)</f>
        <v>6642</v>
      </c>
      <c r="Y38" s="52">
        <f t="shared" si="2"/>
        <v>22780023</v>
      </c>
      <c r="Z38" s="53">
        <f>+IF(X38&lt;&gt;0,+(Y38/X38)*100,0)</f>
        <v>342969.3315266486</v>
      </c>
      <c r="AA38" s="50">
        <f>+AA22-AA36</f>
        <v>25097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27399000</v>
      </c>
      <c r="F39" s="8">
        <v>27399000</v>
      </c>
      <c r="G39" s="8">
        <v>0</v>
      </c>
      <c r="H39" s="8">
        <v>3057368</v>
      </c>
      <c r="I39" s="8">
        <v>4483262</v>
      </c>
      <c r="J39" s="8">
        <v>7540630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7540630</v>
      </c>
      <c r="X39" s="8">
        <v>6849750</v>
      </c>
      <c r="Y39" s="8">
        <v>690880</v>
      </c>
      <c r="Z39" s="2">
        <v>10.09</v>
      </c>
      <c r="AA39" s="6">
        <v>27399000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27424097</v>
      </c>
      <c r="F42" s="61">
        <f t="shared" si="3"/>
        <v>27424097</v>
      </c>
      <c r="G42" s="61">
        <f t="shared" si="3"/>
        <v>12946887</v>
      </c>
      <c r="H42" s="61">
        <f t="shared" si="3"/>
        <v>16832408</v>
      </c>
      <c r="I42" s="61">
        <f t="shared" si="3"/>
        <v>548000</v>
      </c>
      <c r="J42" s="61">
        <f t="shared" si="3"/>
        <v>30327295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30327295</v>
      </c>
      <c r="X42" s="61">
        <f t="shared" si="3"/>
        <v>6856392</v>
      </c>
      <c r="Y42" s="61">
        <f t="shared" si="3"/>
        <v>23470903</v>
      </c>
      <c r="Z42" s="62">
        <f>+IF(X42&lt;&gt;0,+(Y42/X42)*100,0)</f>
        <v>342.32148628608167</v>
      </c>
      <c r="AA42" s="59">
        <f>SUM(AA38:AA41)</f>
        <v>27424097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27424097</v>
      </c>
      <c r="F44" s="69">
        <f t="shared" si="4"/>
        <v>27424097</v>
      </c>
      <c r="G44" s="69">
        <f t="shared" si="4"/>
        <v>12946887</v>
      </c>
      <c r="H44" s="69">
        <f t="shared" si="4"/>
        <v>16832408</v>
      </c>
      <c r="I44" s="69">
        <f t="shared" si="4"/>
        <v>548000</v>
      </c>
      <c r="J44" s="69">
        <f t="shared" si="4"/>
        <v>30327295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30327295</v>
      </c>
      <c r="X44" s="69">
        <f t="shared" si="4"/>
        <v>6856392</v>
      </c>
      <c r="Y44" s="69">
        <f t="shared" si="4"/>
        <v>23470903</v>
      </c>
      <c r="Z44" s="70">
        <f>+IF(X44&lt;&gt;0,+(Y44/X44)*100,0)</f>
        <v>342.32148628608167</v>
      </c>
      <c r="AA44" s="67">
        <f>+AA42-AA43</f>
        <v>27424097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27424097</v>
      </c>
      <c r="F46" s="61">
        <f t="shared" si="5"/>
        <v>27424097</v>
      </c>
      <c r="G46" s="61">
        <f t="shared" si="5"/>
        <v>12946887</v>
      </c>
      <c r="H46" s="61">
        <f t="shared" si="5"/>
        <v>16832408</v>
      </c>
      <c r="I46" s="61">
        <f t="shared" si="5"/>
        <v>548000</v>
      </c>
      <c r="J46" s="61">
        <f t="shared" si="5"/>
        <v>30327295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30327295</v>
      </c>
      <c r="X46" s="61">
        <f t="shared" si="5"/>
        <v>6856392</v>
      </c>
      <c r="Y46" s="61">
        <f t="shared" si="5"/>
        <v>23470903</v>
      </c>
      <c r="Z46" s="62">
        <f>+IF(X46&lt;&gt;0,+(Y46/X46)*100,0)</f>
        <v>342.32148628608167</v>
      </c>
      <c r="AA46" s="59">
        <f>SUM(AA44:AA45)</f>
        <v>27424097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27424097</v>
      </c>
      <c r="F48" s="77">
        <f t="shared" si="6"/>
        <v>27424097</v>
      </c>
      <c r="G48" s="77">
        <f t="shared" si="6"/>
        <v>12946887</v>
      </c>
      <c r="H48" s="78">
        <f t="shared" si="6"/>
        <v>16832408</v>
      </c>
      <c r="I48" s="78">
        <f t="shared" si="6"/>
        <v>548000</v>
      </c>
      <c r="J48" s="78">
        <f t="shared" si="6"/>
        <v>30327295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30327295</v>
      </c>
      <c r="X48" s="78">
        <f t="shared" si="6"/>
        <v>6856392</v>
      </c>
      <c r="Y48" s="78">
        <f t="shared" si="6"/>
        <v>23470903</v>
      </c>
      <c r="Z48" s="79">
        <f>+IF(X48&lt;&gt;0,+(Y48/X48)*100,0)</f>
        <v>342.32148628608167</v>
      </c>
      <c r="AA48" s="80">
        <f>SUM(AA46:AA47)</f>
        <v>27424097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12818075</v>
      </c>
      <c r="D5" s="6">
        <v>0</v>
      </c>
      <c r="E5" s="7">
        <v>11878006</v>
      </c>
      <c r="F5" s="8">
        <v>11878006</v>
      </c>
      <c r="G5" s="8">
        <v>13451755</v>
      </c>
      <c r="H5" s="8">
        <v>13451755</v>
      </c>
      <c r="I5" s="8">
        <v>308503</v>
      </c>
      <c r="J5" s="8">
        <v>27212013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27212013</v>
      </c>
      <c r="X5" s="8">
        <v>2802835</v>
      </c>
      <c r="Y5" s="8">
        <v>24409178</v>
      </c>
      <c r="Z5" s="2">
        <v>870.87</v>
      </c>
      <c r="AA5" s="6">
        <v>11878006</v>
      </c>
    </row>
    <row r="6" spans="1:27" ht="12.75">
      <c r="A6" s="27" t="s">
        <v>33</v>
      </c>
      <c r="B6" s="28"/>
      <c r="C6" s="6">
        <v>1718217</v>
      </c>
      <c r="D6" s="6">
        <v>0</v>
      </c>
      <c r="E6" s="7">
        <v>435696</v>
      </c>
      <c r="F6" s="8">
        <v>435696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108924</v>
      </c>
      <c r="Y6" s="8">
        <v>-108924</v>
      </c>
      <c r="Z6" s="2">
        <v>-100</v>
      </c>
      <c r="AA6" s="6">
        <v>435696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704836</v>
      </c>
      <c r="H7" s="8">
        <v>704836</v>
      </c>
      <c r="I7" s="8">
        <v>630401</v>
      </c>
      <c r="J7" s="8">
        <v>2040073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2040073</v>
      </c>
      <c r="X7" s="8">
        <v>3606164</v>
      </c>
      <c r="Y7" s="8">
        <v>-1566091</v>
      </c>
      <c r="Z7" s="2">
        <v>-43.43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137739</v>
      </c>
      <c r="Y10" s="30">
        <v>-137739</v>
      </c>
      <c r="Z10" s="31">
        <v>-100</v>
      </c>
      <c r="AA10" s="32">
        <v>0</v>
      </c>
    </row>
    <row r="11" spans="1:27" ht="12.75">
      <c r="A11" s="29" t="s">
        <v>38</v>
      </c>
      <c r="B11" s="33"/>
      <c r="C11" s="6">
        <v>14327</v>
      </c>
      <c r="D11" s="6">
        <v>0</v>
      </c>
      <c r="E11" s="7">
        <v>550960</v>
      </c>
      <c r="F11" s="8">
        <v>550960</v>
      </c>
      <c r="G11" s="8">
        <v>59276</v>
      </c>
      <c r="H11" s="8">
        <v>59276</v>
      </c>
      <c r="I11" s="8">
        <v>67983</v>
      </c>
      <c r="J11" s="8">
        <v>186535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186535</v>
      </c>
      <c r="X11" s="8"/>
      <c r="Y11" s="8">
        <v>186535</v>
      </c>
      <c r="Z11" s="2">
        <v>0</v>
      </c>
      <c r="AA11" s="6">
        <v>550960</v>
      </c>
    </row>
    <row r="12" spans="1:27" ht="12.75">
      <c r="A12" s="29" t="s">
        <v>39</v>
      </c>
      <c r="B12" s="33"/>
      <c r="C12" s="6">
        <v>570249</v>
      </c>
      <c r="D12" s="6">
        <v>0</v>
      </c>
      <c r="E12" s="7">
        <v>450000</v>
      </c>
      <c r="F12" s="8">
        <v>450000</v>
      </c>
      <c r="G12" s="8">
        <v>0</v>
      </c>
      <c r="H12" s="8">
        <v>0</v>
      </c>
      <c r="I12" s="8">
        <v>43652</v>
      </c>
      <c r="J12" s="8">
        <v>43652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43652</v>
      </c>
      <c r="X12" s="8">
        <v>181479</v>
      </c>
      <c r="Y12" s="8">
        <v>-137827</v>
      </c>
      <c r="Z12" s="2">
        <v>-75.95</v>
      </c>
      <c r="AA12" s="6">
        <v>450000</v>
      </c>
    </row>
    <row r="13" spans="1:27" ht="12.75">
      <c r="A13" s="27" t="s">
        <v>40</v>
      </c>
      <c r="B13" s="33"/>
      <c r="C13" s="6">
        <v>2077040</v>
      </c>
      <c r="D13" s="6">
        <v>0</v>
      </c>
      <c r="E13" s="7">
        <v>950000</v>
      </c>
      <c r="F13" s="8">
        <v>950000</v>
      </c>
      <c r="G13" s="8">
        <v>35309</v>
      </c>
      <c r="H13" s="8">
        <v>35309</v>
      </c>
      <c r="I13" s="8">
        <v>119659</v>
      </c>
      <c r="J13" s="8">
        <v>190277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190277</v>
      </c>
      <c r="X13" s="8">
        <v>237501</v>
      </c>
      <c r="Y13" s="8">
        <v>-47224</v>
      </c>
      <c r="Z13" s="2">
        <v>-19.88</v>
      </c>
      <c r="AA13" s="6">
        <v>950000</v>
      </c>
    </row>
    <row r="14" spans="1:27" ht="12.75">
      <c r="A14" s="27" t="s">
        <v>41</v>
      </c>
      <c r="B14" s="33"/>
      <c r="C14" s="6">
        <v>1718217</v>
      </c>
      <c r="D14" s="6">
        <v>0</v>
      </c>
      <c r="E14" s="7">
        <v>1880000</v>
      </c>
      <c r="F14" s="8">
        <v>1880000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45833</v>
      </c>
      <c r="Y14" s="8">
        <v>-45833</v>
      </c>
      <c r="Z14" s="2">
        <v>-100</v>
      </c>
      <c r="AA14" s="6">
        <v>1880000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20000</v>
      </c>
      <c r="F17" s="8">
        <v>20000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5001</v>
      </c>
      <c r="Y17" s="8">
        <v>-5001</v>
      </c>
      <c r="Z17" s="2">
        <v>-100</v>
      </c>
      <c r="AA17" s="6">
        <v>20000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86872188</v>
      </c>
      <c r="D19" s="6">
        <v>0</v>
      </c>
      <c r="E19" s="7">
        <v>83881000</v>
      </c>
      <c r="F19" s="8">
        <v>83881000</v>
      </c>
      <c r="G19" s="8">
        <v>32987000</v>
      </c>
      <c r="H19" s="8">
        <v>32987000</v>
      </c>
      <c r="I19" s="8">
        <v>537000</v>
      </c>
      <c r="J19" s="8">
        <v>66511000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66511000</v>
      </c>
      <c r="X19" s="8">
        <v>20970249</v>
      </c>
      <c r="Y19" s="8">
        <v>45540751</v>
      </c>
      <c r="Z19" s="2">
        <v>217.17</v>
      </c>
      <c r="AA19" s="6">
        <v>83881000</v>
      </c>
    </row>
    <row r="20" spans="1:27" ht="12.75">
      <c r="A20" s="27" t="s">
        <v>47</v>
      </c>
      <c r="B20" s="33"/>
      <c r="C20" s="6">
        <v>10746210</v>
      </c>
      <c r="D20" s="6">
        <v>0</v>
      </c>
      <c r="E20" s="7">
        <v>18211649</v>
      </c>
      <c r="F20" s="30">
        <v>18211649</v>
      </c>
      <c r="G20" s="30">
        <v>6230968</v>
      </c>
      <c r="H20" s="30">
        <v>6230968</v>
      </c>
      <c r="I20" s="30">
        <v>124078</v>
      </c>
      <c r="J20" s="30">
        <v>12586014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12586014</v>
      </c>
      <c r="X20" s="30">
        <v>2165311</v>
      </c>
      <c r="Y20" s="30">
        <v>10420703</v>
      </c>
      <c r="Z20" s="31">
        <v>481.26</v>
      </c>
      <c r="AA20" s="32">
        <v>18211649</v>
      </c>
    </row>
    <row r="21" spans="1:27" ht="12.75">
      <c r="A21" s="27" t="s">
        <v>48</v>
      </c>
      <c r="B21" s="33"/>
      <c r="C21" s="6">
        <v>367823</v>
      </c>
      <c r="D21" s="6">
        <v>0</v>
      </c>
      <c r="E21" s="7">
        <v>900000</v>
      </c>
      <c r="F21" s="8">
        <v>900000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900000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116902346</v>
      </c>
      <c r="D22" s="37">
        <f>SUM(D5:D21)</f>
        <v>0</v>
      </c>
      <c r="E22" s="38">
        <f t="shared" si="0"/>
        <v>119157311</v>
      </c>
      <c r="F22" s="39">
        <f t="shared" si="0"/>
        <v>119157311</v>
      </c>
      <c r="G22" s="39">
        <f t="shared" si="0"/>
        <v>53469144</v>
      </c>
      <c r="H22" s="39">
        <f t="shared" si="0"/>
        <v>53469144</v>
      </c>
      <c r="I22" s="39">
        <f t="shared" si="0"/>
        <v>1831276</v>
      </c>
      <c r="J22" s="39">
        <f t="shared" si="0"/>
        <v>108769564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108769564</v>
      </c>
      <c r="X22" s="39">
        <f t="shared" si="0"/>
        <v>30261036</v>
      </c>
      <c r="Y22" s="39">
        <f t="shared" si="0"/>
        <v>78508528</v>
      </c>
      <c r="Z22" s="40">
        <f>+IF(X22&lt;&gt;0,+(Y22/X22)*100,0)</f>
        <v>259.43767424221693</v>
      </c>
      <c r="AA22" s="37">
        <f>SUM(AA5:AA21)</f>
        <v>119157311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38118127</v>
      </c>
      <c r="D25" s="6">
        <v>0</v>
      </c>
      <c r="E25" s="7">
        <v>39445134</v>
      </c>
      <c r="F25" s="8">
        <v>39445134</v>
      </c>
      <c r="G25" s="8">
        <v>2915136</v>
      </c>
      <c r="H25" s="8">
        <v>2985870</v>
      </c>
      <c r="I25" s="8">
        <v>2990694</v>
      </c>
      <c r="J25" s="8">
        <v>8891700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8891700</v>
      </c>
      <c r="X25" s="8">
        <v>9836364</v>
      </c>
      <c r="Y25" s="8">
        <v>-944664</v>
      </c>
      <c r="Z25" s="2">
        <v>-9.6</v>
      </c>
      <c r="AA25" s="6">
        <v>39445134</v>
      </c>
    </row>
    <row r="26" spans="1:27" ht="12.75">
      <c r="A26" s="29" t="s">
        <v>52</v>
      </c>
      <c r="B26" s="28"/>
      <c r="C26" s="6">
        <v>7895971</v>
      </c>
      <c r="D26" s="6">
        <v>0</v>
      </c>
      <c r="E26" s="7">
        <v>8525737</v>
      </c>
      <c r="F26" s="8">
        <v>8525737</v>
      </c>
      <c r="G26" s="8">
        <v>660913</v>
      </c>
      <c r="H26" s="8">
        <v>595585</v>
      </c>
      <c r="I26" s="8">
        <v>658009</v>
      </c>
      <c r="J26" s="8">
        <v>1914507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1914507</v>
      </c>
      <c r="X26" s="8">
        <v>2064880</v>
      </c>
      <c r="Y26" s="8">
        <v>-150373</v>
      </c>
      <c r="Z26" s="2">
        <v>-7.28</v>
      </c>
      <c r="AA26" s="6">
        <v>8525737</v>
      </c>
    </row>
    <row r="27" spans="1:27" ht="12.75">
      <c r="A27" s="29" t="s">
        <v>53</v>
      </c>
      <c r="B27" s="28"/>
      <c r="C27" s="6">
        <v>5580123</v>
      </c>
      <c r="D27" s="6">
        <v>0</v>
      </c>
      <c r="E27" s="7">
        <v>560000</v>
      </c>
      <c r="F27" s="8">
        <v>560000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38333</v>
      </c>
      <c r="Y27" s="8">
        <v>-38333</v>
      </c>
      <c r="Z27" s="2">
        <v>-100</v>
      </c>
      <c r="AA27" s="6">
        <v>560000</v>
      </c>
    </row>
    <row r="28" spans="1:27" ht="12.75">
      <c r="A28" s="29" t="s">
        <v>54</v>
      </c>
      <c r="B28" s="28"/>
      <c r="C28" s="6">
        <v>9065594</v>
      </c>
      <c r="D28" s="6">
        <v>0</v>
      </c>
      <c r="E28" s="7">
        <v>2755000</v>
      </c>
      <c r="F28" s="8">
        <v>2755000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229601</v>
      </c>
      <c r="Y28" s="8">
        <v>-229601</v>
      </c>
      <c r="Z28" s="2">
        <v>-100</v>
      </c>
      <c r="AA28" s="6">
        <v>2755000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22119</v>
      </c>
      <c r="Y29" s="8">
        <v>-22119</v>
      </c>
      <c r="Z29" s="2">
        <v>-100</v>
      </c>
      <c r="AA29" s="6">
        <v>0</v>
      </c>
    </row>
    <row r="30" spans="1:27" ht="12.75">
      <c r="A30" s="29" t="s">
        <v>56</v>
      </c>
      <c r="B30" s="28"/>
      <c r="C30" s="6">
        <v>9655454</v>
      </c>
      <c r="D30" s="6">
        <v>0</v>
      </c>
      <c r="E30" s="7">
        <v>11000000</v>
      </c>
      <c r="F30" s="8">
        <v>11000000</v>
      </c>
      <c r="G30" s="8">
        <v>907227</v>
      </c>
      <c r="H30" s="8">
        <v>907227</v>
      </c>
      <c r="I30" s="8">
        <v>1602482</v>
      </c>
      <c r="J30" s="8">
        <v>3416936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3416936</v>
      </c>
      <c r="X30" s="8">
        <v>3416667</v>
      </c>
      <c r="Y30" s="8">
        <v>269</v>
      </c>
      <c r="Z30" s="2">
        <v>0.01</v>
      </c>
      <c r="AA30" s="6">
        <v>11000000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12404000</v>
      </c>
      <c r="F31" s="8">
        <v>12404000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12404000</v>
      </c>
    </row>
    <row r="32" spans="1:27" ht="12.75">
      <c r="A32" s="29" t="s">
        <v>58</v>
      </c>
      <c r="B32" s="28"/>
      <c r="C32" s="6">
        <v>6390381</v>
      </c>
      <c r="D32" s="6">
        <v>0</v>
      </c>
      <c r="E32" s="7">
        <v>9825000</v>
      </c>
      <c r="F32" s="8">
        <v>9825000</v>
      </c>
      <c r="G32" s="8">
        <v>2393403</v>
      </c>
      <c r="H32" s="8">
        <v>1620527</v>
      </c>
      <c r="I32" s="8">
        <v>760329</v>
      </c>
      <c r="J32" s="8">
        <v>4774259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4774259</v>
      </c>
      <c r="X32" s="8">
        <v>2936108</v>
      </c>
      <c r="Y32" s="8">
        <v>1838151</v>
      </c>
      <c r="Z32" s="2">
        <v>62.61</v>
      </c>
      <c r="AA32" s="6">
        <v>9825000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885000</v>
      </c>
      <c r="F33" s="8">
        <v>885000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885000</v>
      </c>
    </row>
    <row r="34" spans="1:27" ht="12.75">
      <c r="A34" s="29" t="s">
        <v>60</v>
      </c>
      <c r="B34" s="28"/>
      <c r="C34" s="6">
        <v>51687889</v>
      </c>
      <c r="D34" s="6">
        <v>0</v>
      </c>
      <c r="E34" s="7">
        <v>32022129</v>
      </c>
      <c r="F34" s="8">
        <v>32022129</v>
      </c>
      <c r="G34" s="8">
        <v>8027465</v>
      </c>
      <c r="H34" s="8">
        <v>7191512</v>
      </c>
      <c r="I34" s="8">
        <v>6932885</v>
      </c>
      <c r="J34" s="8">
        <v>22151862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22151862</v>
      </c>
      <c r="X34" s="8">
        <v>12346260</v>
      </c>
      <c r="Y34" s="8">
        <v>9805602</v>
      </c>
      <c r="Z34" s="2">
        <v>79.42</v>
      </c>
      <c r="AA34" s="6">
        <v>32022129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128393539</v>
      </c>
      <c r="D36" s="37">
        <f>SUM(D25:D35)</f>
        <v>0</v>
      </c>
      <c r="E36" s="38">
        <f t="shared" si="1"/>
        <v>117422000</v>
      </c>
      <c r="F36" s="39">
        <f t="shared" si="1"/>
        <v>117422000</v>
      </c>
      <c r="G36" s="39">
        <f t="shared" si="1"/>
        <v>14904144</v>
      </c>
      <c r="H36" s="39">
        <f t="shared" si="1"/>
        <v>13300721</v>
      </c>
      <c r="I36" s="39">
        <f t="shared" si="1"/>
        <v>12944399</v>
      </c>
      <c r="J36" s="39">
        <f t="shared" si="1"/>
        <v>41149264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41149264</v>
      </c>
      <c r="X36" s="39">
        <f t="shared" si="1"/>
        <v>30890332</v>
      </c>
      <c r="Y36" s="39">
        <f t="shared" si="1"/>
        <v>10258932</v>
      </c>
      <c r="Z36" s="40">
        <f>+IF(X36&lt;&gt;0,+(Y36/X36)*100,0)</f>
        <v>33.21081819386079</v>
      </c>
      <c r="AA36" s="37">
        <f>SUM(AA25:AA35)</f>
        <v>117422000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-11491193</v>
      </c>
      <c r="D38" s="50">
        <f>+D22-D36</f>
        <v>0</v>
      </c>
      <c r="E38" s="51">
        <f t="shared" si="2"/>
        <v>1735311</v>
      </c>
      <c r="F38" s="52">
        <f t="shared" si="2"/>
        <v>1735311</v>
      </c>
      <c r="G38" s="52">
        <f t="shared" si="2"/>
        <v>38565000</v>
      </c>
      <c r="H38" s="52">
        <f t="shared" si="2"/>
        <v>40168423</v>
      </c>
      <c r="I38" s="52">
        <f t="shared" si="2"/>
        <v>-11113123</v>
      </c>
      <c r="J38" s="52">
        <f t="shared" si="2"/>
        <v>67620300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67620300</v>
      </c>
      <c r="X38" s="52">
        <f>IF(F22=F36,0,X22-X36)</f>
        <v>-629296</v>
      </c>
      <c r="Y38" s="52">
        <f t="shared" si="2"/>
        <v>68249596</v>
      </c>
      <c r="Z38" s="53">
        <f>+IF(X38&lt;&gt;0,+(Y38/X38)*100,0)</f>
        <v>-10845.38849762274</v>
      </c>
      <c r="AA38" s="50">
        <f>+AA22-AA36</f>
        <v>1735311</v>
      </c>
    </row>
    <row r="39" spans="1:27" ht="12.75">
      <c r="A39" s="27" t="s">
        <v>64</v>
      </c>
      <c r="B39" s="33"/>
      <c r="C39" s="6">
        <v>57187362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5000000</v>
      </c>
      <c r="J39" s="8">
        <v>5000000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5000000</v>
      </c>
      <c r="X39" s="8">
        <v>9948750</v>
      </c>
      <c r="Y39" s="8">
        <v>-4948750</v>
      </c>
      <c r="Z39" s="2">
        <v>-49.74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506600</v>
      </c>
      <c r="F41" s="8">
        <v>506600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506600</v>
      </c>
    </row>
    <row r="42" spans="1:27" ht="24.75" customHeight="1">
      <c r="A42" s="58" t="s">
        <v>67</v>
      </c>
      <c r="B42" s="33"/>
      <c r="C42" s="59">
        <f aca="true" t="shared" si="3" ref="C42:Y42">SUM(C38:C41)</f>
        <v>45696169</v>
      </c>
      <c r="D42" s="59">
        <f>SUM(D38:D41)</f>
        <v>0</v>
      </c>
      <c r="E42" s="60">
        <f t="shared" si="3"/>
        <v>2241911</v>
      </c>
      <c r="F42" s="61">
        <f t="shared" si="3"/>
        <v>2241911</v>
      </c>
      <c r="G42" s="61">
        <f t="shared" si="3"/>
        <v>38565000</v>
      </c>
      <c r="H42" s="61">
        <f t="shared" si="3"/>
        <v>40168423</v>
      </c>
      <c r="I42" s="61">
        <f t="shared" si="3"/>
        <v>-6113123</v>
      </c>
      <c r="J42" s="61">
        <f t="shared" si="3"/>
        <v>72620300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72620300</v>
      </c>
      <c r="X42" s="61">
        <f t="shared" si="3"/>
        <v>9319454</v>
      </c>
      <c r="Y42" s="61">
        <f t="shared" si="3"/>
        <v>63300846</v>
      </c>
      <c r="Z42" s="62">
        <f>+IF(X42&lt;&gt;0,+(Y42/X42)*100,0)</f>
        <v>679.233418610146</v>
      </c>
      <c r="AA42" s="59">
        <f>SUM(AA38:AA41)</f>
        <v>2241911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45696169</v>
      </c>
      <c r="D44" s="67">
        <f>+D42-D43</f>
        <v>0</v>
      </c>
      <c r="E44" s="68">
        <f t="shared" si="4"/>
        <v>2241911</v>
      </c>
      <c r="F44" s="69">
        <f t="shared" si="4"/>
        <v>2241911</v>
      </c>
      <c r="G44" s="69">
        <f t="shared" si="4"/>
        <v>38565000</v>
      </c>
      <c r="H44" s="69">
        <f t="shared" si="4"/>
        <v>40168423</v>
      </c>
      <c r="I44" s="69">
        <f t="shared" si="4"/>
        <v>-6113123</v>
      </c>
      <c r="J44" s="69">
        <f t="shared" si="4"/>
        <v>72620300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72620300</v>
      </c>
      <c r="X44" s="69">
        <f t="shared" si="4"/>
        <v>9319454</v>
      </c>
      <c r="Y44" s="69">
        <f t="shared" si="4"/>
        <v>63300846</v>
      </c>
      <c r="Z44" s="70">
        <f>+IF(X44&lt;&gt;0,+(Y44/X44)*100,0)</f>
        <v>679.233418610146</v>
      </c>
      <c r="AA44" s="67">
        <f>+AA42-AA43</f>
        <v>2241911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45696169</v>
      </c>
      <c r="D46" s="59">
        <f>SUM(D44:D45)</f>
        <v>0</v>
      </c>
      <c r="E46" s="60">
        <f t="shared" si="5"/>
        <v>2241911</v>
      </c>
      <c r="F46" s="61">
        <f t="shared" si="5"/>
        <v>2241911</v>
      </c>
      <c r="G46" s="61">
        <f t="shared" si="5"/>
        <v>38565000</v>
      </c>
      <c r="H46" s="61">
        <f t="shared" si="5"/>
        <v>40168423</v>
      </c>
      <c r="I46" s="61">
        <f t="shared" si="5"/>
        <v>-6113123</v>
      </c>
      <c r="J46" s="61">
        <f t="shared" si="5"/>
        <v>72620300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72620300</v>
      </c>
      <c r="X46" s="61">
        <f t="shared" si="5"/>
        <v>9319454</v>
      </c>
      <c r="Y46" s="61">
        <f t="shared" si="5"/>
        <v>63300846</v>
      </c>
      <c r="Z46" s="62">
        <f>+IF(X46&lt;&gt;0,+(Y46/X46)*100,0)</f>
        <v>679.233418610146</v>
      </c>
      <c r="AA46" s="59">
        <f>SUM(AA44:AA45)</f>
        <v>2241911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45696169</v>
      </c>
      <c r="D48" s="75">
        <f>SUM(D46:D47)</f>
        <v>0</v>
      </c>
      <c r="E48" s="76">
        <f t="shared" si="6"/>
        <v>2241911</v>
      </c>
      <c r="F48" s="77">
        <f t="shared" si="6"/>
        <v>2241911</v>
      </c>
      <c r="G48" s="77">
        <f t="shared" si="6"/>
        <v>38565000</v>
      </c>
      <c r="H48" s="78">
        <f t="shared" si="6"/>
        <v>40168423</v>
      </c>
      <c r="I48" s="78">
        <f t="shared" si="6"/>
        <v>-6113123</v>
      </c>
      <c r="J48" s="78">
        <f t="shared" si="6"/>
        <v>72620300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72620300</v>
      </c>
      <c r="X48" s="78">
        <f t="shared" si="6"/>
        <v>9319454</v>
      </c>
      <c r="Y48" s="78">
        <f t="shared" si="6"/>
        <v>63300846</v>
      </c>
      <c r="Z48" s="79">
        <f>+IF(X48&lt;&gt;0,+(Y48/X48)*100,0)</f>
        <v>679.233418610146</v>
      </c>
      <c r="AA48" s="80">
        <f>SUM(AA46:AA47)</f>
        <v>2241911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37327756</v>
      </c>
      <c r="D8" s="6">
        <v>0</v>
      </c>
      <c r="E8" s="7">
        <v>46594978</v>
      </c>
      <c r="F8" s="8">
        <v>46594978</v>
      </c>
      <c r="G8" s="8">
        <v>2542078</v>
      </c>
      <c r="H8" s="8">
        <v>3079899</v>
      </c>
      <c r="I8" s="8">
        <v>4272368</v>
      </c>
      <c r="J8" s="8">
        <v>9894345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9894345</v>
      </c>
      <c r="X8" s="8">
        <v>11617500</v>
      </c>
      <c r="Y8" s="8">
        <v>-1723155</v>
      </c>
      <c r="Z8" s="2">
        <v>-14.83</v>
      </c>
      <c r="AA8" s="6">
        <v>46594978</v>
      </c>
    </row>
    <row r="9" spans="1:27" ht="12.75">
      <c r="A9" s="29" t="s">
        <v>36</v>
      </c>
      <c r="B9" s="28"/>
      <c r="C9" s="6">
        <v>5796203</v>
      </c>
      <c r="D9" s="6">
        <v>0</v>
      </c>
      <c r="E9" s="7">
        <v>6178082</v>
      </c>
      <c r="F9" s="8">
        <v>6178082</v>
      </c>
      <c r="G9" s="8">
        <v>583143</v>
      </c>
      <c r="H9" s="8">
        <v>571938</v>
      </c>
      <c r="I9" s="8">
        <v>711047</v>
      </c>
      <c r="J9" s="8">
        <v>1866128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1866128</v>
      </c>
      <c r="X9" s="8">
        <v>1544499</v>
      </c>
      <c r="Y9" s="8">
        <v>321629</v>
      </c>
      <c r="Z9" s="2">
        <v>20.82</v>
      </c>
      <c r="AA9" s="6">
        <v>6178082</v>
      </c>
    </row>
    <row r="10" spans="1:27" ht="12.75">
      <c r="A10" s="29" t="s">
        <v>37</v>
      </c>
      <c r="B10" s="28"/>
      <c r="C10" s="6">
        <v>16913003</v>
      </c>
      <c r="D10" s="6">
        <v>0</v>
      </c>
      <c r="E10" s="7">
        <v>22671326</v>
      </c>
      <c r="F10" s="30">
        <v>22671326</v>
      </c>
      <c r="G10" s="30">
        <v>1368459</v>
      </c>
      <c r="H10" s="30">
        <v>1216814</v>
      </c>
      <c r="I10" s="30">
        <v>2048289</v>
      </c>
      <c r="J10" s="30">
        <v>4633562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4633562</v>
      </c>
      <c r="X10" s="30">
        <v>5667750</v>
      </c>
      <c r="Y10" s="30">
        <v>-1034188</v>
      </c>
      <c r="Z10" s="31">
        <v>-18.25</v>
      </c>
      <c r="AA10" s="32">
        <v>22671326</v>
      </c>
    </row>
    <row r="11" spans="1:27" ht="12.75">
      <c r="A11" s="29" t="s">
        <v>38</v>
      </c>
      <c r="B11" s="33"/>
      <c r="C11" s="6">
        <v>2921252</v>
      </c>
      <c r="D11" s="6">
        <v>0</v>
      </c>
      <c r="E11" s="7">
        <v>389293</v>
      </c>
      <c r="F11" s="8">
        <v>389293</v>
      </c>
      <c r="G11" s="8">
        <v>19616</v>
      </c>
      <c r="H11" s="8">
        <v>25507</v>
      </c>
      <c r="I11" s="8">
        <v>14304</v>
      </c>
      <c r="J11" s="8">
        <v>59427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59427</v>
      </c>
      <c r="X11" s="8">
        <v>97251</v>
      </c>
      <c r="Y11" s="8">
        <v>-37824</v>
      </c>
      <c r="Z11" s="2">
        <v>-38.89</v>
      </c>
      <c r="AA11" s="6">
        <v>389293</v>
      </c>
    </row>
    <row r="12" spans="1:27" ht="12.75">
      <c r="A12" s="29" t="s">
        <v>39</v>
      </c>
      <c r="B12" s="33"/>
      <c r="C12" s="6">
        <v>41253</v>
      </c>
      <c r="D12" s="6">
        <v>0</v>
      </c>
      <c r="E12" s="7">
        <v>50000</v>
      </c>
      <c r="F12" s="8">
        <v>50000</v>
      </c>
      <c r="G12" s="8">
        <v>3947</v>
      </c>
      <c r="H12" s="8">
        <v>4200</v>
      </c>
      <c r="I12" s="8">
        <v>3081</v>
      </c>
      <c r="J12" s="8">
        <v>11228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11228</v>
      </c>
      <c r="X12" s="8"/>
      <c r="Y12" s="8">
        <v>11228</v>
      </c>
      <c r="Z12" s="2">
        <v>0</v>
      </c>
      <c r="AA12" s="6">
        <v>50000</v>
      </c>
    </row>
    <row r="13" spans="1:27" ht="12.75">
      <c r="A13" s="27" t="s">
        <v>40</v>
      </c>
      <c r="B13" s="33"/>
      <c r="C13" s="6">
        <v>38871428</v>
      </c>
      <c r="D13" s="6">
        <v>0</v>
      </c>
      <c r="E13" s="7">
        <v>37196810</v>
      </c>
      <c r="F13" s="8">
        <v>37196810</v>
      </c>
      <c r="G13" s="8">
        <v>3514712</v>
      </c>
      <c r="H13" s="8">
        <v>3189640</v>
      </c>
      <c r="I13" s="8">
        <v>3905505</v>
      </c>
      <c r="J13" s="8">
        <v>10609857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10609857</v>
      </c>
      <c r="X13" s="8">
        <v>9299250</v>
      </c>
      <c r="Y13" s="8">
        <v>1310607</v>
      </c>
      <c r="Z13" s="2">
        <v>14.09</v>
      </c>
      <c r="AA13" s="6">
        <v>37196810</v>
      </c>
    </row>
    <row r="14" spans="1:27" ht="12.75">
      <c r="A14" s="27" t="s">
        <v>41</v>
      </c>
      <c r="B14" s="33"/>
      <c r="C14" s="6">
        <v>1760409</v>
      </c>
      <c r="D14" s="6">
        <v>0</v>
      </c>
      <c r="E14" s="7">
        <v>292566</v>
      </c>
      <c r="F14" s="8">
        <v>292566</v>
      </c>
      <c r="G14" s="8">
        <v>165033</v>
      </c>
      <c r="H14" s="8">
        <v>107719</v>
      </c>
      <c r="I14" s="8">
        <v>166712</v>
      </c>
      <c r="J14" s="8">
        <v>439464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439464</v>
      </c>
      <c r="X14" s="8">
        <v>73251</v>
      </c>
      <c r="Y14" s="8">
        <v>366213</v>
      </c>
      <c r="Z14" s="2">
        <v>499.94</v>
      </c>
      <c r="AA14" s="6">
        <v>292566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573409559</v>
      </c>
      <c r="D19" s="6">
        <v>0</v>
      </c>
      <c r="E19" s="7">
        <v>472692500</v>
      </c>
      <c r="F19" s="8">
        <v>472692500</v>
      </c>
      <c r="G19" s="8">
        <v>180585999</v>
      </c>
      <c r="H19" s="8">
        <v>1650000</v>
      </c>
      <c r="I19" s="8">
        <v>756358</v>
      </c>
      <c r="J19" s="8">
        <v>182992357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182992357</v>
      </c>
      <c r="X19" s="8">
        <v>154290333</v>
      </c>
      <c r="Y19" s="8">
        <v>28702024</v>
      </c>
      <c r="Z19" s="2">
        <v>18.6</v>
      </c>
      <c r="AA19" s="6">
        <v>472692500</v>
      </c>
    </row>
    <row r="20" spans="1:27" ht="12.75">
      <c r="A20" s="27" t="s">
        <v>47</v>
      </c>
      <c r="B20" s="33"/>
      <c r="C20" s="6">
        <v>21227586</v>
      </c>
      <c r="D20" s="6">
        <v>0</v>
      </c>
      <c r="E20" s="7">
        <v>52999629</v>
      </c>
      <c r="F20" s="30">
        <v>81495875</v>
      </c>
      <c r="G20" s="30">
        <v>44025</v>
      </c>
      <c r="H20" s="30">
        <v>3460815</v>
      </c>
      <c r="I20" s="30">
        <v>5470057</v>
      </c>
      <c r="J20" s="30">
        <v>8974897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8974897</v>
      </c>
      <c r="X20" s="30">
        <v>25286106</v>
      </c>
      <c r="Y20" s="30">
        <v>-16311209</v>
      </c>
      <c r="Z20" s="31">
        <v>-64.51</v>
      </c>
      <c r="AA20" s="32">
        <v>81495875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698268449</v>
      </c>
      <c r="D22" s="37">
        <f>SUM(D5:D21)</f>
        <v>0</v>
      </c>
      <c r="E22" s="38">
        <f t="shared" si="0"/>
        <v>639065184</v>
      </c>
      <c r="F22" s="39">
        <f t="shared" si="0"/>
        <v>667561430</v>
      </c>
      <c r="G22" s="39">
        <f t="shared" si="0"/>
        <v>188827012</v>
      </c>
      <c r="H22" s="39">
        <f t="shared" si="0"/>
        <v>13306532</v>
      </c>
      <c r="I22" s="39">
        <f t="shared" si="0"/>
        <v>17347721</v>
      </c>
      <c r="J22" s="39">
        <f t="shared" si="0"/>
        <v>219481265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219481265</v>
      </c>
      <c r="X22" s="39">
        <f t="shared" si="0"/>
        <v>207875940</v>
      </c>
      <c r="Y22" s="39">
        <f t="shared" si="0"/>
        <v>11605325</v>
      </c>
      <c r="Z22" s="40">
        <f>+IF(X22&lt;&gt;0,+(Y22/X22)*100,0)</f>
        <v>5.582812998945428</v>
      </c>
      <c r="AA22" s="37">
        <f>SUM(AA5:AA21)</f>
        <v>667561430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152435297</v>
      </c>
      <c r="D25" s="6">
        <v>0</v>
      </c>
      <c r="E25" s="7">
        <v>190457933</v>
      </c>
      <c r="F25" s="8">
        <v>190457933</v>
      </c>
      <c r="G25" s="8">
        <v>12152896</v>
      </c>
      <c r="H25" s="8">
        <v>13079482</v>
      </c>
      <c r="I25" s="8">
        <v>12677381</v>
      </c>
      <c r="J25" s="8">
        <v>37909759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37909759</v>
      </c>
      <c r="X25" s="8">
        <v>48606231</v>
      </c>
      <c r="Y25" s="8">
        <v>-10696472</v>
      </c>
      <c r="Z25" s="2">
        <v>-22.01</v>
      </c>
      <c r="AA25" s="6">
        <v>190457933</v>
      </c>
    </row>
    <row r="26" spans="1:27" ht="12.75">
      <c r="A26" s="29" t="s">
        <v>52</v>
      </c>
      <c r="B26" s="28"/>
      <c r="C26" s="6">
        <v>10094525</v>
      </c>
      <c r="D26" s="6">
        <v>0</v>
      </c>
      <c r="E26" s="7">
        <v>11411487</v>
      </c>
      <c r="F26" s="8">
        <v>11411487</v>
      </c>
      <c r="G26" s="8">
        <v>862526</v>
      </c>
      <c r="H26" s="8">
        <v>611580</v>
      </c>
      <c r="I26" s="8">
        <v>888662</v>
      </c>
      <c r="J26" s="8">
        <v>2362768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2362768</v>
      </c>
      <c r="X26" s="8">
        <v>3072751</v>
      </c>
      <c r="Y26" s="8">
        <v>-709983</v>
      </c>
      <c r="Z26" s="2">
        <v>-23.11</v>
      </c>
      <c r="AA26" s="6">
        <v>11411487</v>
      </c>
    </row>
    <row r="27" spans="1:27" ht="12.75">
      <c r="A27" s="29" t="s">
        <v>53</v>
      </c>
      <c r="B27" s="28"/>
      <c r="C27" s="6">
        <v>7871992</v>
      </c>
      <c r="D27" s="6">
        <v>0</v>
      </c>
      <c r="E27" s="7">
        <v>3833813</v>
      </c>
      <c r="F27" s="8">
        <v>3833813</v>
      </c>
      <c r="G27" s="8">
        <v>326099</v>
      </c>
      <c r="H27" s="8">
        <v>334318</v>
      </c>
      <c r="I27" s="8">
        <v>319484</v>
      </c>
      <c r="J27" s="8">
        <v>979901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979901</v>
      </c>
      <c r="X27" s="8">
        <v>958500</v>
      </c>
      <c r="Y27" s="8">
        <v>21401</v>
      </c>
      <c r="Z27" s="2">
        <v>2.23</v>
      </c>
      <c r="AA27" s="6">
        <v>3833813</v>
      </c>
    </row>
    <row r="28" spans="1:27" ht="12.75">
      <c r="A28" s="29" t="s">
        <v>54</v>
      </c>
      <c r="B28" s="28"/>
      <c r="C28" s="6">
        <v>50756067</v>
      </c>
      <c r="D28" s="6">
        <v>0</v>
      </c>
      <c r="E28" s="7">
        <v>63999942</v>
      </c>
      <c r="F28" s="8">
        <v>63999942</v>
      </c>
      <c r="G28" s="8">
        <v>5333330</v>
      </c>
      <c r="H28" s="8">
        <v>5333327</v>
      </c>
      <c r="I28" s="8">
        <v>5333332</v>
      </c>
      <c r="J28" s="8">
        <v>15999989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15999989</v>
      </c>
      <c r="X28" s="8">
        <v>15999999</v>
      </c>
      <c r="Y28" s="8">
        <v>-10</v>
      </c>
      <c r="Z28" s="2">
        <v>0</v>
      </c>
      <c r="AA28" s="6">
        <v>63999942</v>
      </c>
    </row>
    <row r="29" spans="1:27" ht="12.75">
      <c r="A29" s="29" t="s">
        <v>55</v>
      </c>
      <c r="B29" s="28"/>
      <c r="C29" s="6">
        <v>11251514</v>
      </c>
      <c r="D29" s="6">
        <v>0</v>
      </c>
      <c r="E29" s="7">
        <v>17447136</v>
      </c>
      <c r="F29" s="8">
        <v>17447136</v>
      </c>
      <c r="G29" s="8">
        <v>1842869</v>
      </c>
      <c r="H29" s="8">
        <v>1842869</v>
      </c>
      <c r="I29" s="8">
        <v>1842869</v>
      </c>
      <c r="J29" s="8">
        <v>5528607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5528607</v>
      </c>
      <c r="X29" s="8">
        <v>4361751</v>
      </c>
      <c r="Y29" s="8">
        <v>1166856</v>
      </c>
      <c r="Z29" s="2">
        <v>26.75</v>
      </c>
      <c r="AA29" s="6">
        <v>17447136</v>
      </c>
    </row>
    <row r="30" spans="1:27" ht="12.75">
      <c r="A30" s="29" t="s">
        <v>56</v>
      </c>
      <c r="B30" s="28"/>
      <c r="C30" s="6">
        <v>49535014</v>
      </c>
      <c r="D30" s="6">
        <v>0</v>
      </c>
      <c r="E30" s="7">
        <v>48010000</v>
      </c>
      <c r="F30" s="8">
        <v>48010000</v>
      </c>
      <c r="G30" s="8">
        <v>1962131</v>
      </c>
      <c r="H30" s="8">
        <v>4756275</v>
      </c>
      <c r="I30" s="8">
        <v>4497582</v>
      </c>
      <c r="J30" s="8">
        <v>11215988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11215988</v>
      </c>
      <c r="X30" s="8">
        <v>12002499</v>
      </c>
      <c r="Y30" s="8">
        <v>-786511</v>
      </c>
      <c r="Z30" s="2">
        <v>-6.55</v>
      </c>
      <c r="AA30" s="6">
        <v>48010000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491074</v>
      </c>
      <c r="F31" s="8">
        <v>491074</v>
      </c>
      <c r="G31" s="8">
        <v>46272</v>
      </c>
      <c r="H31" s="8">
        <v>26283</v>
      </c>
      <c r="I31" s="8">
        <v>32920</v>
      </c>
      <c r="J31" s="8">
        <v>105475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105475</v>
      </c>
      <c r="X31" s="8">
        <v>227769</v>
      </c>
      <c r="Y31" s="8">
        <v>-122294</v>
      </c>
      <c r="Z31" s="2">
        <v>-53.69</v>
      </c>
      <c r="AA31" s="6">
        <v>491074</v>
      </c>
    </row>
    <row r="32" spans="1:27" ht="12.75">
      <c r="A32" s="29" t="s">
        <v>58</v>
      </c>
      <c r="B32" s="28"/>
      <c r="C32" s="6">
        <v>92406062</v>
      </c>
      <c r="D32" s="6">
        <v>0</v>
      </c>
      <c r="E32" s="7">
        <v>103237806</v>
      </c>
      <c r="F32" s="8">
        <v>103199806</v>
      </c>
      <c r="G32" s="8">
        <v>683032</v>
      </c>
      <c r="H32" s="8">
        <v>5383332</v>
      </c>
      <c r="I32" s="8">
        <v>8252816</v>
      </c>
      <c r="J32" s="8">
        <v>14319180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14319180</v>
      </c>
      <c r="X32" s="8">
        <v>31327171</v>
      </c>
      <c r="Y32" s="8">
        <v>-17007991</v>
      </c>
      <c r="Z32" s="2">
        <v>-54.29</v>
      </c>
      <c r="AA32" s="6">
        <v>103199806</v>
      </c>
    </row>
    <row r="33" spans="1:27" ht="12.75">
      <c r="A33" s="29" t="s">
        <v>59</v>
      </c>
      <c r="B33" s="28"/>
      <c r="C33" s="6">
        <v>30109719</v>
      </c>
      <c r="D33" s="6">
        <v>0</v>
      </c>
      <c r="E33" s="7">
        <v>5000000</v>
      </c>
      <c r="F33" s="8">
        <v>5000000</v>
      </c>
      <c r="G33" s="8">
        <v>2083340</v>
      </c>
      <c r="H33" s="8">
        <v>0</v>
      </c>
      <c r="I33" s="8">
        <v>2916660</v>
      </c>
      <c r="J33" s="8">
        <v>5000000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5000000</v>
      </c>
      <c r="X33" s="8"/>
      <c r="Y33" s="8">
        <v>5000000</v>
      </c>
      <c r="Z33" s="2">
        <v>0</v>
      </c>
      <c r="AA33" s="6">
        <v>5000000</v>
      </c>
    </row>
    <row r="34" spans="1:27" ht="12.75">
      <c r="A34" s="29" t="s">
        <v>60</v>
      </c>
      <c r="B34" s="28"/>
      <c r="C34" s="6">
        <v>317198801</v>
      </c>
      <c r="D34" s="6">
        <v>0</v>
      </c>
      <c r="E34" s="7">
        <v>225594946</v>
      </c>
      <c r="F34" s="8">
        <v>226661196</v>
      </c>
      <c r="G34" s="8">
        <v>3006131</v>
      </c>
      <c r="H34" s="8">
        <v>23267575</v>
      </c>
      <c r="I34" s="8">
        <v>19683998</v>
      </c>
      <c r="J34" s="8">
        <v>45957704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45957704</v>
      </c>
      <c r="X34" s="8">
        <v>57200130</v>
      </c>
      <c r="Y34" s="8">
        <v>-11242426</v>
      </c>
      <c r="Z34" s="2">
        <v>-19.65</v>
      </c>
      <c r="AA34" s="6">
        <v>226661196</v>
      </c>
    </row>
    <row r="35" spans="1:27" ht="12.75">
      <c r="A35" s="27" t="s">
        <v>61</v>
      </c>
      <c r="B35" s="33"/>
      <c r="C35" s="6">
        <v>646037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722305028</v>
      </c>
      <c r="D36" s="37">
        <f>SUM(D25:D35)</f>
        <v>0</v>
      </c>
      <c r="E36" s="38">
        <f t="shared" si="1"/>
        <v>669484137</v>
      </c>
      <c r="F36" s="39">
        <f t="shared" si="1"/>
        <v>670512387</v>
      </c>
      <c r="G36" s="39">
        <f t="shared" si="1"/>
        <v>28298626</v>
      </c>
      <c r="H36" s="39">
        <f t="shared" si="1"/>
        <v>54635041</v>
      </c>
      <c r="I36" s="39">
        <f t="shared" si="1"/>
        <v>56445704</v>
      </c>
      <c r="J36" s="39">
        <f t="shared" si="1"/>
        <v>139379371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139379371</v>
      </c>
      <c r="X36" s="39">
        <f t="shared" si="1"/>
        <v>173756801</v>
      </c>
      <c r="Y36" s="39">
        <f t="shared" si="1"/>
        <v>-34377430</v>
      </c>
      <c r="Z36" s="40">
        <f>+IF(X36&lt;&gt;0,+(Y36/X36)*100,0)</f>
        <v>-19.784796797680453</v>
      </c>
      <c r="AA36" s="37">
        <f>SUM(AA25:AA35)</f>
        <v>670512387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-24036579</v>
      </c>
      <c r="D38" s="50">
        <f>+D22-D36</f>
        <v>0</v>
      </c>
      <c r="E38" s="51">
        <f t="shared" si="2"/>
        <v>-30418953</v>
      </c>
      <c r="F38" s="52">
        <f t="shared" si="2"/>
        <v>-2950957</v>
      </c>
      <c r="G38" s="52">
        <f t="shared" si="2"/>
        <v>160528386</v>
      </c>
      <c r="H38" s="52">
        <f t="shared" si="2"/>
        <v>-41328509</v>
      </c>
      <c r="I38" s="52">
        <f t="shared" si="2"/>
        <v>-39097983</v>
      </c>
      <c r="J38" s="52">
        <f t="shared" si="2"/>
        <v>80101894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80101894</v>
      </c>
      <c r="X38" s="52">
        <f>IF(F22=F36,0,X22-X36)</f>
        <v>34119139</v>
      </c>
      <c r="Y38" s="52">
        <f t="shared" si="2"/>
        <v>45982755</v>
      </c>
      <c r="Z38" s="53">
        <f>+IF(X38&lt;&gt;0,+(Y38/X38)*100,0)</f>
        <v>134.7711470679257</v>
      </c>
      <c r="AA38" s="50">
        <f>+AA22-AA36</f>
        <v>-2950957</v>
      </c>
    </row>
    <row r="39" spans="1:27" ht="12.75">
      <c r="A39" s="27" t="s">
        <v>64</v>
      </c>
      <c r="B39" s="33"/>
      <c r="C39" s="6">
        <v>362828901</v>
      </c>
      <c r="D39" s="6">
        <v>0</v>
      </c>
      <c r="E39" s="7">
        <v>433011500</v>
      </c>
      <c r="F39" s="8">
        <v>433011500</v>
      </c>
      <c r="G39" s="8">
        <v>25610987</v>
      </c>
      <c r="H39" s="8">
        <v>11639839</v>
      </c>
      <c r="I39" s="8">
        <v>114578143</v>
      </c>
      <c r="J39" s="8">
        <v>151828969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151828969</v>
      </c>
      <c r="X39" s="8">
        <v>108552876</v>
      </c>
      <c r="Y39" s="8">
        <v>43276093</v>
      </c>
      <c r="Z39" s="2">
        <v>39.87</v>
      </c>
      <c r="AA39" s="6">
        <v>433011500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1500000</v>
      </c>
      <c r="Y40" s="30">
        <v>-1500000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6000000</v>
      </c>
      <c r="F41" s="8">
        <v>6000000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6000000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338792322</v>
      </c>
      <c r="D42" s="59">
        <f>SUM(D38:D41)</f>
        <v>0</v>
      </c>
      <c r="E42" s="60">
        <f t="shared" si="3"/>
        <v>408592547</v>
      </c>
      <c r="F42" s="61">
        <f t="shared" si="3"/>
        <v>436060543</v>
      </c>
      <c r="G42" s="61">
        <f t="shared" si="3"/>
        <v>186139373</v>
      </c>
      <c r="H42" s="61">
        <f t="shared" si="3"/>
        <v>-29688670</v>
      </c>
      <c r="I42" s="61">
        <f t="shared" si="3"/>
        <v>75480160</v>
      </c>
      <c r="J42" s="61">
        <f t="shared" si="3"/>
        <v>231930863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231930863</v>
      </c>
      <c r="X42" s="61">
        <f t="shared" si="3"/>
        <v>144172015</v>
      </c>
      <c r="Y42" s="61">
        <f t="shared" si="3"/>
        <v>87758848</v>
      </c>
      <c r="Z42" s="62">
        <f>+IF(X42&lt;&gt;0,+(Y42/X42)*100,0)</f>
        <v>60.87093115817241</v>
      </c>
      <c r="AA42" s="59">
        <f>SUM(AA38:AA41)</f>
        <v>436060543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338792322</v>
      </c>
      <c r="D44" s="67">
        <f>+D42-D43</f>
        <v>0</v>
      </c>
      <c r="E44" s="68">
        <f t="shared" si="4"/>
        <v>408592547</v>
      </c>
      <c r="F44" s="69">
        <f t="shared" si="4"/>
        <v>436060543</v>
      </c>
      <c r="G44" s="69">
        <f t="shared" si="4"/>
        <v>186139373</v>
      </c>
      <c r="H44" s="69">
        <f t="shared" si="4"/>
        <v>-29688670</v>
      </c>
      <c r="I44" s="69">
        <f t="shared" si="4"/>
        <v>75480160</v>
      </c>
      <c r="J44" s="69">
        <f t="shared" si="4"/>
        <v>231930863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231930863</v>
      </c>
      <c r="X44" s="69">
        <f t="shared" si="4"/>
        <v>144172015</v>
      </c>
      <c r="Y44" s="69">
        <f t="shared" si="4"/>
        <v>87758848</v>
      </c>
      <c r="Z44" s="70">
        <f>+IF(X44&lt;&gt;0,+(Y44/X44)*100,0)</f>
        <v>60.87093115817241</v>
      </c>
      <c r="AA44" s="67">
        <f>+AA42-AA43</f>
        <v>436060543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338792322</v>
      </c>
      <c r="D46" s="59">
        <f>SUM(D44:D45)</f>
        <v>0</v>
      </c>
      <c r="E46" s="60">
        <f t="shared" si="5"/>
        <v>408592547</v>
      </c>
      <c r="F46" s="61">
        <f t="shared" si="5"/>
        <v>436060543</v>
      </c>
      <c r="G46" s="61">
        <f t="shared" si="5"/>
        <v>186139373</v>
      </c>
      <c r="H46" s="61">
        <f t="shared" si="5"/>
        <v>-29688670</v>
      </c>
      <c r="I46" s="61">
        <f t="shared" si="5"/>
        <v>75480160</v>
      </c>
      <c r="J46" s="61">
        <f t="shared" si="5"/>
        <v>231930863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231930863</v>
      </c>
      <c r="X46" s="61">
        <f t="shared" si="5"/>
        <v>144172015</v>
      </c>
      <c r="Y46" s="61">
        <f t="shared" si="5"/>
        <v>87758848</v>
      </c>
      <c r="Z46" s="62">
        <f>+IF(X46&lt;&gt;0,+(Y46/X46)*100,0)</f>
        <v>60.87093115817241</v>
      </c>
      <c r="AA46" s="59">
        <f>SUM(AA44:AA45)</f>
        <v>436060543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338792322</v>
      </c>
      <c r="D48" s="75">
        <f>SUM(D46:D47)</f>
        <v>0</v>
      </c>
      <c r="E48" s="76">
        <f t="shared" si="6"/>
        <v>408592547</v>
      </c>
      <c r="F48" s="77">
        <f t="shared" si="6"/>
        <v>436060543</v>
      </c>
      <c r="G48" s="77">
        <f t="shared" si="6"/>
        <v>186139373</v>
      </c>
      <c r="H48" s="78">
        <f t="shared" si="6"/>
        <v>-29688670</v>
      </c>
      <c r="I48" s="78">
        <f t="shared" si="6"/>
        <v>75480160</v>
      </c>
      <c r="J48" s="78">
        <f t="shared" si="6"/>
        <v>231930863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231930863</v>
      </c>
      <c r="X48" s="78">
        <f t="shared" si="6"/>
        <v>144172015</v>
      </c>
      <c r="Y48" s="78">
        <f t="shared" si="6"/>
        <v>87758848</v>
      </c>
      <c r="Z48" s="79">
        <f>+IF(X48&lt;&gt;0,+(Y48/X48)*100,0)</f>
        <v>60.87093115817241</v>
      </c>
      <c r="AA48" s="80">
        <f>SUM(AA46:AA47)</f>
        <v>436060543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27408131</v>
      </c>
      <c r="D5" s="6">
        <v>0</v>
      </c>
      <c r="E5" s="7">
        <v>28936593</v>
      </c>
      <c r="F5" s="8">
        <v>28936593</v>
      </c>
      <c r="G5" s="8">
        <v>3553</v>
      </c>
      <c r="H5" s="8">
        <v>-81010</v>
      </c>
      <c r="I5" s="8">
        <v>2784031</v>
      </c>
      <c r="J5" s="8">
        <v>2706574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2706574</v>
      </c>
      <c r="X5" s="8">
        <v>5353906</v>
      </c>
      <c r="Y5" s="8">
        <v>-2647332</v>
      </c>
      <c r="Z5" s="2">
        <v>-49.45</v>
      </c>
      <c r="AA5" s="6">
        <v>28936593</v>
      </c>
    </row>
    <row r="6" spans="1:27" ht="12.75">
      <c r="A6" s="27" t="s">
        <v>33</v>
      </c>
      <c r="B6" s="28"/>
      <c r="C6" s="6">
        <v>9765673</v>
      </c>
      <c r="D6" s="6">
        <v>0</v>
      </c>
      <c r="E6" s="7">
        <v>0</v>
      </c>
      <c r="F6" s="8">
        <v>0</v>
      </c>
      <c r="G6" s="8">
        <v>288834</v>
      </c>
      <c r="H6" s="8">
        <v>-136631</v>
      </c>
      <c r="I6" s="8">
        <v>830829</v>
      </c>
      <c r="J6" s="8">
        <v>983032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983032</v>
      </c>
      <c r="X6" s="8"/>
      <c r="Y6" s="8">
        <v>983032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13205760</v>
      </c>
      <c r="D7" s="6">
        <v>0</v>
      </c>
      <c r="E7" s="7">
        <v>12235611</v>
      </c>
      <c r="F7" s="8">
        <v>12235611</v>
      </c>
      <c r="G7" s="8">
        <v>1112655</v>
      </c>
      <c r="H7" s="8">
        <v>35501</v>
      </c>
      <c r="I7" s="8">
        <v>1007177</v>
      </c>
      <c r="J7" s="8">
        <v>2155333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2155333</v>
      </c>
      <c r="X7" s="8">
        <v>3678156</v>
      </c>
      <c r="Y7" s="8">
        <v>-1522823</v>
      </c>
      <c r="Z7" s="2">
        <v>-41.4</v>
      </c>
      <c r="AA7" s="6">
        <v>12235611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6339107</v>
      </c>
      <c r="D10" s="6">
        <v>0</v>
      </c>
      <c r="E10" s="7">
        <v>7920266</v>
      </c>
      <c r="F10" s="30">
        <v>7920266</v>
      </c>
      <c r="G10" s="30">
        <v>620441</v>
      </c>
      <c r="H10" s="30">
        <v>38254</v>
      </c>
      <c r="I10" s="30">
        <v>611652</v>
      </c>
      <c r="J10" s="30">
        <v>1270347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1270347</v>
      </c>
      <c r="X10" s="30">
        <v>1735779</v>
      </c>
      <c r="Y10" s="30">
        <v>-465432</v>
      </c>
      <c r="Z10" s="31">
        <v>-26.81</v>
      </c>
      <c r="AA10" s="32">
        <v>7920266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268048</v>
      </c>
      <c r="D12" s="6">
        <v>0</v>
      </c>
      <c r="E12" s="7">
        <v>305000</v>
      </c>
      <c r="F12" s="8">
        <v>305000</v>
      </c>
      <c r="G12" s="8">
        <v>33540</v>
      </c>
      <c r="H12" s="8">
        <v>12074</v>
      </c>
      <c r="I12" s="8">
        <v>14302</v>
      </c>
      <c r="J12" s="8">
        <v>59916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59916</v>
      </c>
      <c r="X12" s="8">
        <v>50349</v>
      </c>
      <c r="Y12" s="8">
        <v>9567</v>
      </c>
      <c r="Z12" s="2">
        <v>19</v>
      </c>
      <c r="AA12" s="6">
        <v>305000</v>
      </c>
    </row>
    <row r="13" spans="1:27" ht="12.75">
      <c r="A13" s="27" t="s">
        <v>40</v>
      </c>
      <c r="B13" s="33"/>
      <c r="C13" s="6">
        <v>3627069</v>
      </c>
      <c r="D13" s="6">
        <v>0</v>
      </c>
      <c r="E13" s="7">
        <v>3570000</v>
      </c>
      <c r="F13" s="8">
        <v>3570000</v>
      </c>
      <c r="G13" s="8">
        <v>76138</v>
      </c>
      <c r="H13" s="8">
        <v>346165</v>
      </c>
      <c r="I13" s="8">
        <v>272336</v>
      </c>
      <c r="J13" s="8">
        <v>694639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694639</v>
      </c>
      <c r="X13" s="8">
        <v>750000</v>
      </c>
      <c r="Y13" s="8">
        <v>-55361</v>
      </c>
      <c r="Z13" s="2">
        <v>-7.38</v>
      </c>
      <c r="AA13" s="6">
        <v>3570000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1500000</v>
      </c>
      <c r="Y14" s="8">
        <v>-1500000</v>
      </c>
      <c r="Z14" s="2">
        <v>-100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7500000</v>
      </c>
      <c r="F15" s="8">
        <v>7500000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7500000</v>
      </c>
    </row>
    <row r="16" spans="1:27" ht="12.75">
      <c r="A16" s="27" t="s">
        <v>43</v>
      </c>
      <c r="B16" s="33"/>
      <c r="C16" s="6">
        <v>32063</v>
      </c>
      <c r="D16" s="6">
        <v>0</v>
      </c>
      <c r="E16" s="7">
        <v>2105000</v>
      </c>
      <c r="F16" s="8">
        <v>2105000</v>
      </c>
      <c r="G16" s="8">
        <v>5317</v>
      </c>
      <c r="H16" s="8">
        <v>3966</v>
      </c>
      <c r="I16" s="8">
        <v>1754</v>
      </c>
      <c r="J16" s="8">
        <v>11037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11037</v>
      </c>
      <c r="X16" s="8">
        <v>126249</v>
      </c>
      <c r="Y16" s="8">
        <v>-115212</v>
      </c>
      <c r="Z16" s="2">
        <v>-91.26</v>
      </c>
      <c r="AA16" s="6">
        <v>2105000</v>
      </c>
    </row>
    <row r="17" spans="1:27" ht="12.75">
      <c r="A17" s="27" t="s">
        <v>44</v>
      </c>
      <c r="B17" s="33"/>
      <c r="C17" s="6">
        <v>1140725</v>
      </c>
      <c r="D17" s="6">
        <v>0</v>
      </c>
      <c r="E17" s="7">
        <v>1254555</v>
      </c>
      <c r="F17" s="8">
        <v>1254555</v>
      </c>
      <c r="G17" s="8">
        <v>84144</v>
      </c>
      <c r="H17" s="8">
        <v>91460</v>
      </c>
      <c r="I17" s="8">
        <v>83326</v>
      </c>
      <c r="J17" s="8">
        <v>258930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258930</v>
      </c>
      <c r="X17" s="8">
        <v>75000</v>
      </c>
      <c r="Y17" s="8">
        <v>183930</v>
      </c>
      <c r="Z17" s="2">
        <v>245.24</v>
      </c>
      <c r="AA17" s="6">
        <v>1254555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172071406</v>
      </c>
      <c r="D19" s="6">
        <v>0</v>
      </c>
      <c r="E19" s="7">
        <v>139308000</v>
      </c>
      <c r="F19" s="8">
        <v>139308000</v>
      </c>
      <c r="G19" s="8">
        <v>51198000</v>
      </c>
      <c r="H19" s="8">
        <v>3522604</v>
      </c>
      <c r="I19" s="8">
        <v>1908032</v>
      </c>
      <c r="J19" s="8">
        <v>56628636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56628636</v>
      </c>
      <c r="X19" s="8">
        <v>35992500</v>
      </c>
      <c r="Y19" s="8">
        <v>20636136</v>
      </c>
      <c r="Z19" s="2">
        <v>57.33</v>
      </c>
      <c r="AA19" s="6">
        <v>139308000</v>
      </c>
    </row>
    <row r="20" spans="1:27" ht="12.75">
      <c r="A20" s="27" t="s">
        <v>47</v>
      </c>
      <c r="B20" s="33"/>
      <c r="C20" s="6">
        <v>16204863</v>
      </c>
      <c r="D20" s="6">
        <v>0</v>
      </c>
      <c r="E20" s="7">
        <v>455338</v>
      </c>
      <c r="F20" s="30">
        <v>455338</v>
      </c>
      <c r="G20" s="30">
        <v>173940</v>
      </c>
      <c r="H20" s="30">
        <v>259088</v>
      </c>
      <c r="I20" s="30">
        <v>252848</v>
      </c>
      <c r="J20" s="30">
        <v>685876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685876</v>
      </c>
      <c r="X20" s="30">
        <v>101334</v>
      </c>
      <c r="Y20" s="30">
        <v>584542</v>
      </c>
      <c r="Z20" s="31">
        <v>576.85</v>
      </c>
      <c r="AA20" s="32">
        <v>455338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250062845</v>
      </c>
      <c r="D22" s="37">
        <f>SUM(D5:D21)</f>
        <v>0</v>
      </c>
      <c r="E22" s="38">
        <f t="shared" si="0"/>
        <v>203590363</v>
      </c>
      <c r="F22" s="39">
        <f t="shared" si="0"/>
        <v>203590363</v>
      </c>
      <c r="G22" s="39">
        <f t="shared" si="0"/>
        <v>53596562</v>
      </c>
      <c r="H22" s="39">
        <f t="shared" si="0"/>
        <v>4091471</v>
      </c>
      <c r="I22" s="39">
        <f t="shared" si="0"/>
        <v>7766287</v>
      </c>
      <c r="J22" s="39">
        <f t="shared" si="0"/>
        <v>65454320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65454320</v>
      </c>
      <c r="X22" s="39">
        <f t="shared" si="0"/>
        <v>49363273</v>
      </c>
      <c r="Y22" s="39">
        <f t="shared" si="0"/>
        <v>16091047</v>
      </c>
      <c r="Z22" s="40">
        <f>+IF(X22&lt;&gt;0,+(Y22/X22)*100,0)</f>
        <v>32.5972044033628</v>
      </c>
      <c r="AA22" s="37">
        <f>SUM(AA5:AA21)</f>
        <v>203590363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63311128</v>
      </c>
      <c r="D25" s="6">
        <v>0</v>
      </c>
      <c r="E25" s="7">
        <v>67959594</v>
      </c>
      <c r="F25" s="8">
        <v>67959594</v>
      </c>
      <c r="G25" s="8">
        <v>5521708</v>
      </c>
      <c r="H25" s="8">
        <v>5368410</v>
      </c>
      <c r="I25" s="8">
        <v>5424744</v>
      </c>
      <c r="J25" s="8">
        <v>16314862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16314862</v>
      </c>
      <c r="X25" s="8">
        <v>15153444</v>
      </c>
      <c r="Y25" s="8">
        <v>1161418</v>
      </c>
      <c r="Z25" s="2">
        <v>7.66</v>
      </c>
      <c r="AA25" s="6">
        <v>67959594</v>
      </c>
    </row>
    <row r="26" spans="1:27" ht="12.75">
      <c r="A26" s="29" t="s">
        <v>52</v>
      </c>
      <c r="B26" s="28"/>
      <c r="C26" s="6">
        <v>10158932</v>
      </c>
      <c r="D26" s="6">
        <v>0</v>
      </c>
      <c r="E26" s="7">
        <v>12579546</v>
      </c>
      <c r="F26" s="8">
        <v>12579546</v>
      </c>
      <c r="G26" s="8">
        <v>847561</v>
      </c>
      <c r="H26" s="8">
        <v>825973</v>
      </c>
      <c r="I26" s="8">
        <v>870086</v>
      </c>
      <c r="J26" s="8">
        <v>2543620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2543620</v>
      </c>
      <c r="X26" s="8">
        <v>2823024</v>
      </c>
      <c r="Y26" s="8">
        <v>-279404</v>
      </c>
      <c r="Z26" s="2">
        <v>-9.9</v>
      </c>
      <c r="AA26" s="6">
        <v>12579546</v>
      </c>
    </row>
    <row r="27" spans="1:27" ht="12.75">
      <c r="A27" s="29" t="s">
        <v>53</v>
      </c>
      <c r="B27" s="28"/>
      <c r="C27" s="6">
        <v>3808681</v>
      </c>
      <c r="D27" s="6">
        <v>0</v>
      </c>
      <c r="E27" s="7">
        <v>3629457</v>
      </c>
      <c r="F27" s="8">
        <v>3629457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804525</v>
      </c>
      <c r="Y27" s="8">
        <v>-804525</v>
      </c>
      <c r="Z27" s="2">
        <v>-100</v>
      </c>
      <c r="AA27" s="6">
        <v>3629457</v>
      </c>
    </row>
    <row r="28" spans="1:27" ht="12.75">
      <c r="A28" s="29" t="s">
        <v>54</v>
      </c>
      <c r="B28" s="28"/>
      <c r="C28" s="6">
        <v>28492590</v>
      </c>
      <c r="D28" s="6">
        <v>0</v>
      </c>
      <c r="E28" s="7">
        <v>21000000</v>
      </c>
      <c r="F28" s="8">
        <v>21000000</v>
      </c>
      <c r="G28" s="8">
        <v>0</v>
      </c>
      <c r="H28" s="8">
        <v>0</v>
      </c>
      <c r="I28" s="8">
        <v>1801513</v>
      </c>
      <c r="J28" s="8">
        <v>1801513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1801513</v>
      </c>
      <c r="X28" s="8">
        <v>4749999</v>
      </c>
      <c r="Y28" s="8">
        <v>-2948486</v>
      </c>
      <c r="Z28" s="2">
        <v>-62.07</v>
      </c>
      <c r="AA28" s="6">
        <v>21000000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1810000</v>
      </c>
      <c r="F29" s="8">
        <v>1810000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1810000</v>
      </c>
    </row>
    <row r="30" spans="1:27" ht="12.75">
      <c r="A30" s="29" t="s">
        <v>56</v>
      </c>
      <c r="B30" s="28"/>
      <c r="C30" s="6">
        <v>8972268</v>
      </c>
      <c r="D30" s="6">
        <v>0</v>
      </c>
      <c r="E30" s="7">
        <v>9596083</v>
      </c>
      <c r="F30" s="8">
        <v>9596083</v>
      </c>
      <c r="G30" s="8">
        <v>1089276</v>
      </c>
      <c r="H30" s="8">
        <v>1148136</v>
      </c>
      <c r="I30" s="8">
        <v>924973</v>
      </c>
      <c r="J30" s="8">
        <v>3162385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3162385</v>
      </c>
      <c r="X30" s="8">
        <v>3139098</v>
      </c>
      <c r="Y30" s="8">
        <v>23287</v>
      </c>
      <c r="Z30" s="2">
        <v>0.74</v>
      </c>
      <c r="AA30" s="6">
        <v>9596083</v>
      </c>
    </row>
    <row r="31" spans="1:27" ht="12.75">
      <c r="A31" s="29" t="s">
        <v>57</v>
      </c>
      <c r="B31" s="28"/>
      <c r="C31" s="6">
        <v>14123083</v>
      </c>
      <c r="D31" s="6">
        <v>0</v>
      </c>
      <c r="E31" s="7">
        <v>14923866</v>
      </c>
      <c r="F31" s="8">
        <v>14923866</v>
      </c>
      <c r="G31" s="8">
        <v>566025</v>
      </c>
      <c r="H31" s="8">
        <v>1106204</v>
      </c>
      <c r="I31" s="8">
        <v>567820</v>
      </c>
      <c r="J31" s="8">
        <v>2240049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2240049</v>
      </c>
      <c r="X31" s="8">
        <v>4794942</v>
      </c>
      <c r="Y31" s="8">
        <v>-2554893</v>
      </c>
      <c r="Z31" s="2">
        <v>-53.28</v>
      </c>
      <c r="AA31" s="6">
        <v>14923866</v>
      </c>
    </row>
    <row r="32" spans="1:27" ht="12.75">
      <c r="A32" s="29" t="s">
        <v>58</v>
      </c>
      <c r="B32" s="28"/>
      <c r="C32" s="6">
        <v>23913972</v>
      </c>
      <c r="D32" s="6">
        <v>0</v>
      </c>
      <c r="E32" s="7">
        <v>16351850</v>
      </c>
      <c r="F32" s="8">
        <v>16351850</v>
      </c>
      <c r="G32" s="8">
        <v>1835621</v>
      </c>
      <c r="H32" s="8">
        <v>1353575</v>
      </c>
      <c r="I32" s="8">
        <v>127380</v>
      </c>
      <c r="J32" s="8">
        <v>3316576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3316576</v>
      </c>
      <c r="X32" s="8">
        <v>3836349</v>
      </c>
      <c r="Y32" s="8">
        <v>-519773</v>
      </c>
      <c r="Z32" s="2">
        <v>-13.55</v>
      </c>
      <c r="AA32" s="6">
        <v>16351850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11150000</v>
      </c>
      <c r="F33" s="8">
        <v>11150000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4899999</v>
      </c>
      <c r="Y33" s="8">
        <v>-4899999</v>
      </c>
      <c r="Z33" s="2">
        <v>-100</v>
      </c>
      <c r="AA33" s="6">
        <v>11150000</v>
      </c>
    </row>
    <row r="34" spans="1:27" ht="12.75">
      <c r="A34" s="29" t="s">
        <v>60</v>
      </c>
      <c r="B34" s="28"/>
      <c r="C34" s="6">
        <v>63829155</v>
      </c>
      <c r="D34" s="6">
        <v>0</v>
      </c>
      <c r="E34" s="7">
        <v>44739965</v>
      </c>
      <c r="F34" s="8">
        <v>44739965</v>
      </c>
      <c r="G34" s="8">
        <v>4284341</v>
      </c>
      <c r="H34" s="8">
        <v>7768116</v>
      </c>
      <c r="I34" s="8">
        <v>984537</v>
      </c>
      <c r="J34" s="8">
        <v>13036994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13036994</v>
      </c>
      <c r="X34" s="8">
        <v>10483104</v>
      </c>
      <c r="Y34" s="8">
        <v>2553890</v>
      </c>
      <c r="Z34" s="2">
        <v>24.36</v>
      </c>
      <c r="AA34" s="6">
        <v>44739965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216609809</v>
      </c>
      <c r="D36" s="37">
        <f>SUM(D25:D35)</f>
        <v>0</v>
      </c>
      <c r="E36" s="38">
        <f t="shared" si="1"/>
        <v>203740361</v>
      </c>
      <c r="F36" s="39">
        <f t="shared" si="1"/>
        <v>203740361</v>
      </c>
      <c r="G36" s="39">
        <f t="shared" si="1"/>
        <v>14144532</v>
      </c>
      <c r="H36" s="39">
        <f t="shared" si="1"/>
        <v>17570414</v>
      </c>
      <c r="I36" s="39">
        <f t="shared" si="1"/>
        <v>10701053</v>
      </c>
      <c r="J36" s="39">
        <f t="shared" si="1"/>
        <v>42415999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42415999</v>
      </c>
      <c r="X36" s="39">
        <f t="shared" si="1"/>
        <v>50684484</v>
      </c>
      <c r="Y36" s="39">
        <f t="shared" si="1"/>
        <v>-8268485</v>
      </c>
      <c r="Z36" s="40">
        <f>+IF(X36&lt;&gt;0,+(Y36/X36)*100,0)</f>
        <v>-16.313641468659323</v>
      </c>
      <c r="AA36" s="37">
        <f>SUM(AA25:AA35)</f>
        <v>203740361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33453036</v>
      </c>
      <c r="D38" s="50">
        <f>+D22-D36</f>
        <v>0</v>
      </c>
      <c r="E38" s="51">
        <f t="shared" si="2"/>
        <v>-149998</v>
      </c>
      <c r="F38" s="52">
        <f t="shared" si="2"/>
        <v>-149998</v>
      </c>
      <c r="G38" s="52">
        <f t="shared" si="2"/>
        <v>39452030</v>
      </c>
      <c r="H38" s="52">
        <f t="shared" si="2"/>
        <v>-13478943</v>
      </c>
      <c r="I38" s="52">
        <f t="shared" si="2"/>
        <v>-2934766</v>
      </c>
      <c r="J38" s="52">
        <f t="shared" si="2"/>
        <v>23038321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23038321</v>
      </c>
      <c r="X38" s="52">
        <f>IF(F22=F36,0,X22-X36)</f>
        <v>-1321211</v>
      </c>
      <c r="Y38" s="52">
        <f t="shared" si="2"/>
        <v>24359532</v>
      </c>
      <c r="Z38" s="53">
        <f>+IF(X38&lt;&gt;0,+(Y38/X38)*100,0)</f>
        <v>-1843.7276105027888</v>
      </c>
      <c r="AA38" s="50">
        <f>+AA22-AA36</f>
        <v>-149998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51182000</v>
      </c>
      <c r="F39" s="8">
        <v>51182000</v>
      </c>
      <c r="G39" s="8">
        <v>0</v>
      </c>
      <c r="H39" s="8">
        <v>3186535</v>
      </c>
      <c r="I39" s="8">
        <v>1969339</v>
      </c>
      <c r="J39" s="8">
        <v>5155874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5155874</v>
      </c>
      <c r="X39" s="8">
        <v>3657167</v>
      </c>
      <c r="Y39" s="8">
        <v>1498707</v>
      </c>
      <c r="Z39" s="2">
        <v>40.98</v>
      </c>
      <c r="AA39" s="6">
        <v>51182000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33453036</v>
      </c>
      <c r="D42" s="59">
        <f>SUM(D38:D41)</f>
        <v>0</v>
      </c>
      <c r="E42" s="60">
        <f t="shared" si="3"/>
        <v>51032002</v>
      </c>
      <c r="F42" s="61">
        <f t="shared" si="3"/>
        <v>51032002</v>
      </c>
      <c r="G42" s="61">
        <f t="shared" si="3"/>
        <v>39452030</v>
      </c>
      <c r="H42" s="61">
        <f t="shared" si="3"/>
        <v>-10292408</v>
      </c>
      <c r="I42" s="61">
        <f t="shared" si="3"/>
        <v>-965427</v>
      </c>
      <c r="J42" s="61">
        <f t="shared" si="3"/>
        <v>28194195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28194195</v>
      </c>
      <c r="X42" s="61">
        <f t="shared" si="3"/>
        <v>2335956</v>
      </c>
      <c r="Y42" s="61">
        <f t="shared" si="3"/>
        <v>25858239</v>
      </c>
      <c r="Z42" s="62">
        <f>+IF(X42&lt;&gt;0,+(Y42/X42)*100,0)</f>
        <v>1106.9660130584653</v>
      </c>
      <c r="AA42" s="59">
        <f>SUM(AA38:AA41)</f>
        <v>51032002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33453036</v>
      </c>
      <c r="D44" s="67">
        <f>+D42-D43</f>
        <v>0</v>
      </c>
      <c r="E44" s="68">
        <f t="shared" si="4"/>
        <v>51032002</v>
      </c>
      <c r="F44" s="69">
        <f t="shared" si="4"/>
        <v>51032002</v>
      </c>
      <c r="G44" s="69">
        <f t="shared" si="4"/>
        <v>39452030</v>
      </c>
      <c r="H44" s="69">
        <f t="shared" si="4"/>
        <v>-10292408</v>
      </c>
      <c r="I44" s="69">
        <f t="shared" si="4"/>
        <v>-965427</v>
      </c>
      <c r="J44" s="69">
        <f t="shared" si="4"/>
        <v>28194195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28194195</v>
      </c>
      <c r="X44" s="69">
        <f t="shared" si="4"/>
        <v>2335956</v>
      </c>
      <c r="Y44" s="69">
        <f t="shared" si="4"/>
        <v>25858239</v>
      </c>
      <c r="Z44" s="70">
        <f>+IF(X44&lt;&gt;0,+(Y44/X44)*100,0)</f>
        <v>1106.9660130584653</v>
      </c>
      <c r="AA44" s="67">
        <f>+AA42-AA43</f>
        <v>51032002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33453036</v>
      </c>
      <c r="D46" s="59">
        <f>SUM(D44:D45)</f>
        <v>0</v>
      </c>
      <c r="E46" s="60">
        <f t="shared" si="5"/>
        <v>51032002</v>
      </c>
      <c r="F46" s="61">
        <f t="shared" si="5"/>
        <v>51032002</v>
      </c>
      <c r="G46" s="61">
        <f t="shared" si="5"/>
        <v>39452030</v>
      </c>
      <c r="H46" s="61">
        <f t="shared" si="5"/>
        <v>-10292408</v>
      </c>
      <c r="I46" s="61">
        <f t="shared" si="5"/>
        <v>-965427</v>
      </c>
      <c r="J46" s="61">
        <f t="shared" si="5"/>
        <v>28194195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28194195</v>
      </c>
      <c r="X46" s="61">
        <f t="shared" si="5"/>
        <v>2335956</v>
      </c>
      <c r="Y46" s="61">
        <f t="shared" si="5"/>
        <v>25858239</v>
      </c>
      <c r="Z46" s="62">
        <f>+IF(X46&lt;&gt;0,+(Y46/X46)*100,0)</f>
        <v>1106.9660130584653</v>
      </c>
      <c r="AA46" s="59">
        <f>SUM(AA44:AA45)</f>
        <v>51032002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33453036</v>
      </c>
      <c r="D48" s="75">
        <f>SUM(D46:D47)</f>
        <v>0</v>
      </c>
      <c r="E48" s="76">
        <f t="shared" si="6"/>
        <v>51032002</v>
      </c>
      <c r="F48" s="77">
        <f t="shared" si="6"/>
        <v>51032002</v>
      </c>
      <c r="G48" s="77">
        <f t="shared" si="6"/>
        <v>39452030</v>
      </c>
      <c r="H48" s="78">
        <f t="shared" si="6"/>
        <v>-10292408</v>
      </c>
      <c r="I48" s="78">
        <f t="shared" si="6"/>
        <v>-965427</v>
      </c>
      <c r="J48" s="78">
        <f t="shared" si="6"/>
        <v>28194195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28194195</v>
      </c>
      <c r="X48" s="78">
        <f t="shared" si="6"/>
        <v>2335956</v>
      </c>
      <c r="Y48" s="78">
        <f t="shared" si="6"/>
        <v>25858239</v>
      </c>
      <c r="Z48" s="79">
        <f>+IF(X48&lt;&gt;0,+(Y48/X48)*100,0)</f>
        <v>1106.9660130584653</v>
      </c>
      <c r="AA48" s="80">
        <f>SUM(AA46:AA47)</f>
        <v>51032002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314623456</v>
      </c>
      <c r="D5" s="6">
        <v>0</v>
      </c>
      <c r="E5" s="7">
        <v>346236748</v>
      </c>
      <c r="F5" s="8">
        <v>346236748</v>
      </c>
      <c r="G5" s="8">
        <v>269400</v>
      </c>
      <c r="H5" s="8">
        <v>39588209</v>
      </c>
      <c r="I5" s="8">
        <v>31864341</v>
      </c>
      <c r="J5" s="8">
        <v>71721950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71721950</v>
      </c>
      <c r="X5" s="8">
        <v>73575309</v>
      </c>
      <c r="Y5" s="8">
        <v>-1853359</v>
      </c>
      <c r="Z5" s="2">
        <v>-2.52</v>
      </c>
      <c r="AA5" s="6">
        <v>346236748</v>
      </c>
    </row>
    <row r="6" spans="1:27" ht="12.75">
      <c r="A6" s="27" t="s">
        <v>33</v>
      </c>
      <c r="B6" s="28"/>
      <c r="C6" s="6">
        <v>7391326</v>
      </c>
      <c r="D6" s="6">
        <v>0</v>
      </c>
      <c r="E6" s="7">
        <v>12105636</v>
      </c>
      <c r="F6" s="8">
        <v>12105636</v>
      </c>
      <c r="G6" s="8">
        <v>4418952</v>
      </c>
      <c r="H6" s="8">
        <v>631840</v>
      </c>
      <c r="I6" s="8">
        <v>662447</v>
      </c>
      <c r="J6" s="8">
        <v>5713239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5713239</v>
      </c>
      <c r="X6" s="8">
        <v>3026409</v>
      </c>
      <c r="Y6" s="8">
        <v>2686830</v>
      </c>
      <c r="Z6" s="2">
        <v>88.78</v>
      </c>
      <c r="AA6" s="6">
        <v>12105636</v>
      </c>
    </row>
    <row r="7" spans="1:27" ht="12.75">
      <c r="A7" s="29" t="s">
        <v>34</v>
      </c>
      <c r="B7" s="28"/>
      <c r="C7" s="6">
        <v>646723377</v>
      </c>
      <c r="D7" s="6">
        <v>0</v>
      </c>
      <c r="E7" s="7">
        <v>680623688</v>
      </c>
      <c r="F7" s="8">
        <v>680623688</v>
      </c>
      <c r="G7" s="8">
        <v>55615541</v>
      </c>
      <c r="H7" s="8">
        <v>61869875</v>
      </c>
      <c r="I7" s="8">
        <v>58324816</v>
      </c>
      <c r="J7" s="8">
        <v>175810232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175810232</v>
      </c>
      <c r="X7" s="8">
        <v>170155923</v>
      </c>
      <c r="Y7" s="8">
        <v>5654309</v>
      </c>
      <c r="Z7" s="2">
        <v>3.32</v>
      </c>
      <c r="AA7" s="6">
        <v>680623688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57371198</v>
      </c>
      <c r="D10" s="6">
        <v>0</v>
      </c>
      <c r="E10" s="7">
        <v>68076808</v>
      </c>
      <c r="F10" s="30">
        <v>68076808</v>
      </c>
      <c r="G10" s="30">
        <v>5168455</v>
      </c>
      <c r="H10" s="30">
        <v>4981070</v>
      </c>
      <c r="I10" s="30">
        <v>5155807</v>
      </c>
      <c r="J10" s="30">
        <v>15305332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15305332</v>
      </c>
      <c r="X10" s="30">
        <v>17019201</v>
      </c>
      <c r="Y10" s="30">
        <v>-1713869</v>
      </c>
      <c r="Z10" s="31">
        <v>-10.07</v>
      </c>
      <c r="AA10" s="32">
        <v>68076808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1016506</v>
      </c>
      <c r="D12" s="6">
        <v>0</v>
      </c>
      <c r="E12" s="7">
        <v>1132679</v>
      </c>
      <c r="F12" s="8">
        <v>1132679</v>
      </c>
      <c r="G12" s="8">
        <v>89204</v>
      </c>
      <c r="H12" s="8">
        <v>89197</v>
      </c>
      <c r="I12" s="8">
        <v>87289</v>
      </c>
      <c r="J12" s="8">
        <v>265690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265690</v>
      </c>
      <c r="X12" s="8">
        <v>283170</v>
      </c>
      <c r="Y12" s="8">
        <v>-17480</v>
      </c>
      <c r="Z12" s="2">
        <v>-6.17</v>
      </c>
      <c r="AA12" s="6">
        <v>1132679</v>
      </c>
    </row>
    <row r="13" spans="1:27" ht="12.75">
      <c r="A13" s="27" t="s">
        <v>40</v>
      </c>
      <c r="B13" s="33"/>
      <c r="C13" s="6">
        <v>30409852</v>
      </c>
      <c r="D13" s="6">
        <v>0</v>
      </c>
      <c r="E13" s="7">
        <v>32500831</v>
      </c>
      <c r="F13" s="8">
        <v>32500831</v>
      </c>
      <c r="G13" s="8">
        <v>306721</v>
      </c>
      <c r="H13" s="8">
        <v>4694694</v>
      </c>
      <c r="I13" s="8">
        <v>3580704</v>
      </c>
      <c r="J13" s="8">
        <v>8582119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8582119</v>
      </c>
      <c r="X13" s="8">
        <v>8125209</v>
      </c>
      <c r="Y13" s="8">
        <v>456910</v>
      </c>
      <c r="Z13" s="2">
        <v>5.62</v>
      </c>
      <c r="AA13" s="6">
        <v>32500831</v>
      </c>
    </row>
    <row r="14" spans="1:27" ht="12.75">
      <c r="A14" s="27" t="s">
        <v>41</v>
      </c>
      <c r="B14" s="33"/>
      <c r="C14" s="6">
        <v>5564056</v>
      </c>
      <c r="D14" s="6">
        <v>0</v>
      </c>
      <c r="E14" s="7">
        <v>5676000</v>
      </c>
      <c r="F14" s="8">
        <v>5676000</v>
      </c>
      <c r="G14" s="8">
        <v>534675</v>
      </c>
      <c r="H14" s="8">
        <v>546987</v>
      </c>
      <c r="I14" s="8">
        <v>550582</v>
      </c>
      <c r="J14" s="8">
        <v>1632244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1632244</v>
      </c>
      <c r="X14" s="8">
        <v>1419000</v>
      </c>
      <c r="Y14" s="8">
        <v>213244</v>
      </c>
      <c r="Z14" s="2">
        <v>15.03</v>
      </c>
      <c r="AA14" s="6">
        <v>5676000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16076516</v>
      </c>
      <c r="D16" s="6">
        <v>0</v>
      </c>
      <c r="E16" s="7">
        <v>33948521</v>
      </c>
      <c r="F16" s="8">
        <v>33948521</v>
      </c>
      <c r="G16" s="8">
        <v>70067</v>
      </c>
      <c r="H16" s="8">
        <v>91882</v>
      </c>
      <c r="I16" s="8">
        <v>3756522</v>
      </c>
      <c r="J16" s="8">
        <v>3918471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3918471</v>
      </c>
      <c r="X16" s="8">
        <v>1629630</v>
      </c>
      <c r="Y16" s="8">
        <v>2288841</v>
      </c>
      <c r="Z16" s="2">
        <v>140.45</v>
      </c>
      <c r="AA16" s="6">
        <v>33948521</v>
      </c>
    </row>
    <row r="17" spans="1:27" ht="12.75">
      <c r="A17" s="27" t="s">
        <v>44</v>
      </c>
      <c r="B17" s="33"/>
      <c r="C17" s="6">
        <v>139151</v>
      </c>
      <c r="D17" s="6">
        <v>0</v>
      </c>
      <c r="E17" s="7">
        <v>193052</v>
      </c>
      <c r="F17" s="8">
        <v>193052</v>
      </c>
      <c r="G17" s="8">
        <v>11489</v>
      </c>
      <c r="H17" s="8">
        <v>32111</v>
      </c>
      <c r="I17" s="8">
        <v>5517</v>
      </c>
      <c r="J17" s="8">
        <v>49117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49117</v>
      </c>
      <c r="X17" s="8">
        <v>48264</v>
      </c>
      <c r="Y17" s="8">
        <v>853</v>
      </c>
      <c r="Z17" s="2">
        <v>1.77</v>
      </c>
      <c r="AA17" s="6">
        <v>193052</v>
      </c>
    </row>
    <row r="18" spans="1:27" ht="12.75">
      <c r="A18" s="29" t="s">
        <v>45</v>
      </c>
      <c r="B18" s="28"/>
      <c r="C18" s="6">
        <v>8459054</v>
      </c>
      <c r="D18" s="6">
        <v>0</v>
      </c>
      <c r="E18" s="7">
        <v>10293536</v>
      </c>
      <c r="F18" s="8">
        <v>10293536</v>
      </c>
      <c r="G18" s="8">
        <v>634011</v>
      </c>
      <c r="H18" s="8">
        <v>600335</v>
      </c>
      <c r="I18" s="8">
        <v>842615</v>
      </c>
      <c r="J18" s="8">
        <v>2076961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2076961</v>
      </c>
      <c r="X18" s="8">
        <v>2573385</v>
      </c>
      <c r="Y18" s="8">
        <v>-496424</v>
      </c>
      <c r="Z18" s="2">
        <v>-19.29</v>
      </c>
      <c r="AA18" s="6">
        <v>10293536</v>
      </c>
    </row>
    <row r="19" spans="1:27" ht="12.75">
      <c r="A19" s="27" t="s">
        <v>46</v>
      </c>
      <c r="B19" s="33"/>
      <c r="C19" s="6">
        <v>122592534</v>
      </c>
      <c r="D19" s="6">
        <v>0</v>
      </c>
      <c r="E19" s="7">
        <v>130487500</v>
      </c>
      <c r="F19" s="8">
        <v>130487500</v>
      </c>
      <c r="G19" s="8">
        <v>48601000</v>
      </c>
      <c r="H19" s="8">
        <v>0</v>
      </c>
      <c r="I19" s="8">
        <v>1691991</v>
      </c>
      <c r="J19" s="8">
        <v>50292991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50292991</v>
      </c>
      <c r="X19" s="8">
        <v>32592876</v>
      </c>
      <c r="Y19" s="8">
        <v>17700115</v>
      </c>
      <c r="Z19" s="2">
        <v>54.31</v>
      </c>
      <c r="AA19" s="6">
        <v>130487500</v>
      </c>
    </row>
    <row r="20" spans="1:27" ht="12.75">
      <c r="A20" s="27" t="s">
        <v>47</v>
      </c>
      <c r="B20" s="33"/>
      <c r="C20" s="6">
        <v>58701933</v>
      </c>
      <c r="D20" s="6">
        <v>0</v>
      </c>
      <c r="E20" s="7">
        <v>41145738</v>
      </c>
      <c r="F20" s="30">
        <v>41145738</v>
      </c>
      <c r="G20" s="30">
        <v>109111</v>
      </c>
      <c r="H20" s="30">
        <v>2467626</v>
      </c>
      <c r="I20" s="30">
        <v>5752754</v>
      </c>
      <c r="J20" s="30">
        <v>8329491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8329491</v>
      </c>
      <c r="X20" s="30">
        <v>10294199</v>
      </c>
      <c r="Y20" s="30">
        <v>-1964708</v>
      </c>
      <c r="Z20" s="31">
        <v>-19.09</v>
      </c>
      <c r="AA20" s="32">
        <v>41145738</v>
      </c>
    </row>
    <row r="21" spans="1:27" ht="12.75">
      <c r="A21" s="27" t="s">
        <v>48</v>
      </c>
      <c r="B21" s="33"/>
      <c r="C21" s="6">
        <v>50000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1269118959</v>
      </c>
      <c r="D22" s="37">
        <f>SUM(D5:D21)</f>
        <v>0</v>
      </c>
      <c r="E22" s="38">
        <f t="shared" si="0"/>
        <v>1362420737</v>
      </c>
      <c r="F22" s="39">
        <f t="shared" si="0"/>
        <v>1362420737</v>
      </c>
      <c r="G22" s="39">
        <f t="shared" si="0"/>
        <v>115828626</v>
      </c>
      <c r="H22" s="39">
        <f t="shared" si="0"/>
        <v>115593826</v>
      </c>
      <c r="I22" s="39">
        <f t="shared" si="0"/>
        <v>112275385</v>
      </c>
      <c r="J22" s="39">
        <f t="shared" si="0"/>
        <v>343697837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343697837</v>
      </c>
      <c r="X22" s="39">
        <f t="shared" si="0"/>
        <v>320742575</v>
      </c>
      <c r="Y22" s="39">
        <f t="shared" si="0"/>
        <v>22955262</v>
      </c>
      <c r="Z22" s="40">
        <f>+IF(X22&lt;&gt;0,+(Y22/X22)*100,0)</f>
        <v>7.156911426554458</v>
      </c>
      <c r="AA22" s="37">
        <f>SUM(AA5:AA21)</f>
        <v>1362420737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282807344</v>
      </c>
      <c r="D25" s="6">
        <v>0</v>
      </c>
      <c r="E25" s="7">
        <v>323610239</v>
      </c>
      <c r="F25" s="8">
        <v>323610239</v>
      </c>
      <c r="G25" s="8">
        <v>25380024</v>
      </c>
      <c r="H25" s="8">
        <v>25811042</v>
      </c>
      <c r="I25" s="8">
        <v>24785569</v>
      </c>
      <c r="J25" s="8">
        <v>75976635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75976635</v>
      </c>
      <c r="X25" s="8">
        <v>82237905</v>
      </c>
      <c r="Y25" s="8">
        <v>-6261270</v>
      </c>
      <c r="Z25" s="2">
        <v>-7.61</v>
      </c>
      <c r="AA25" s="6">
        <v>323610239</v>
      </c>
    </row>
    <row r="26" spans="1:27" ht="12.75">
      <c r="A26" s="29" t="s">
        <v>52</v>
      </c>
      <c r="B26" s="28"/>
      <c r="C26" s="6">
        <v>18544424</v>
      </c>
      <c r="D26" s="6">
        <v>0</v>
      </c>
      <c r="E26" s="7">
        <v>21234858</v>
      </c>
      <c r="F26" s="8">
        <v>21234858</v>
      </c>
      <c r="G26" s="8">
        <v>1544517</v>
      </c>
      <c r="H26" s="8">
        <v>1253427</v>
      </c>
      <c r="I26" s="8">
        <v>1360555</v>
      </c>
      <c r="J26" s="8">
        <v>4158499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4158499</v>
      </c>
      <c r="X26" s="8">
        <v>5408880</v>
      </c>
      <c r="Y26" s="8">
        <v>-1250381</v>
      </c>
      <c r="Z26" s="2">
        <v>-23.12</v>
      </c>
      <c r="AA26" s="6">
        <v>21234858</v>
      </c>
    </row>
    <row r="27" spans="1:27" ht="12.75">
      <c r="A27" s="29" t="s">
        <v>53</v>
      </c>
      <c r="B27" s="28"/>
      <c r="C27" s="6">
        <v>21408992</v>
      </c>
      <c r="D27" s="6">
        <v>0</v>
      </c>
      <c r="E27" s="7">
        <v>35976789</v>
      </c>
      <c r="F27" s="8">
        <v>35976789</v>
      </c>
      <c r="G27" s="8">
        <v>153477</v>
      </c>
      <c r="H27" s="8">
        <v>75297</v>
      </c>
      <c r="I27" s="8">
        <v>589759</v>
      </c>
      <c r="J27" s="8">
        <v>818533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818533</v>
      </c>
      <c r="X27" s="8">
        <v>1331697</v>
      </c>
      <c r="Y27" s="8">
        <v>-513164</v>
      </c>
      <c r="Z27" s="2">
        <v>-38.53</v>
      </c>
      <c r="AA27" s="6">
        <v>35976789</v>
      </c>
    </row>
    <row r="28" spans="1:27" ht="12.75">
      <c r="A28" s="29" t="s">
        <v>54</v>
      </c>
      <c r="B28" s="28"/>
      <c r="C28" s="6">
        <v>69200675</v>
      </c>
      <c r="D28" s="6">
        <v>0</v>
      </c>
      <c r="E28" s="7">
        <v>78750151</v>
      </c>
      <c r="F28" s="8">
        <v>78750151</v>
      </c>
      <c r="G28" s="8">
        <v>0</v>
      </c>
      <c r="H28" s="8">
        <v>0</v>
      </c>
      <c r="I28" s="8">
        <v>13855275</v>
      </c>
      <c r="J28" s="8">
        <v>13855275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13855275</v>
      </c>
      <c r="X28" s="8">
        <v>15937538</v>
      </c>
      <c r="Y28" s="8">
        <v>-2082263</v>
      </c>
      <c r="Z28" s="2">
        <v>-13.07</v>
      </c>
      <c r="AA28" s="6">
        <v>78750151</v>
      </c>
    </row>
    <row r="29" spans="1:27" ht="12.75">
      <c r="A29" s="29" t="s">
        <v>55</v>
      </c>
      <c r="B29" s="28"/>
      <c r="C29" s="6">
        <v>24880003</v>
      </c>
      <c r="D29" s="6">
        <v>0</v>
      </c>
      <c r="E29" s="7">
        <v>24697109</v>
      </c>
      <c r="F29" s="8">
        <v>24697109</v>
      </c>
      <c r="G29" s="8">
        <v>0</v>
      </c>
      <c r="H29" s="8">
        <v>0</v>
      </c>
      <c r="I29" s="8">
        <v>1107041</v>
      </c>
      <c r="J29" s="8">
        <v>1107041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1107041</v>
      </c>
      <c r="X29" s="8">
        <v>6174276</v>
      </c>
      <c r="Y29" s="8">
        <v>-5067235</v>
      </c>
      <c r="Z29" s="2">
        <v>-82.07</v>
      </c>
      <c r="AA29" s="6">
        <v>24697109</v>
      </c>
    </row>
    <row r="30" spans="1:27" ht="12.75">
      <c r="A30" s="29" t="s">
        <v>56</v>
      </c>
      <c r="B30" s="28"/>
      <c r="C30" s="6">
        <v>488650902</v>
      </c>
      <c r="D30" s="6">
        <v>0</v>
      </c>
      <c r="E30" s="7">
        <v>528514000</v>
      </c>
      <c r="F30" s="8">
        <v>528514000</v>
      </c>
      <c r="G30" s="8">
        <v>62128032</v>
      </c>
      <c r="H30" s="8">
        <v>63272793</v>
      </c>
      <c r="I30" s="8">
        <v>38716543</v>
      </c>
      <c r="J30" s="8">
        <v>164117368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164117368</v>
      </c>
      <c r="X30" s="8">
        <v>131804178</v>
      </c>
      <c r="Y30" s="8">
        <v>32313190</v>
      </c>
      <c r="Z30" s="2">
        <v>24.52</v>
      </c>
      <c r="AA30" s="6">
        <v>528514000</v>
      </c>
    </row>
    <row r="31" spans="1:27" ht="12.75">
      <c r="A31" s="29" t="s">
        <v>57</v>
      </c>
      <c r="B31" s="28"/>
      <c r="C31" s="6">
        <v>53685265</v>
      </c>
      <c r="D31" s="6">
        <v>0</v>
      </c>
      <c r="E31" s="7">
        <v>42884998</v>
      </c>
      <c r="F31" s="8">
        <v>42884998</v>
      </c>
      <c r="G31" s="8">
        <v>458916</v>
      </c>
      <c r="H31" s="8">
        <v>2629999</v>
      </c>
      <c r="I31" s="8">
        <v>5772844</v>
      </c>
      <c r="J31" s="8">
        <v>8861759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8861759</v>
      </c>
      <c r="X31" s="8">
        <v>10708749</v>
      </c>
      <c r="Y31" s="8">
        <v>-1846990</v>
      </c>
      <c r="Z31" s="2">
        <v>-17.25</v>
      </c>
      <c r="AA31" s="6">
        <v>42884998</v>
      </c>
    </row>
    <row r="32" spans="1:27" ht="12.75">
      <c r="A32" s="29" t="s">
        <v>58</v>
      </c>
      <c r="B32" s="28"/>
      <c r="C32" s="6">
        <v>30462775</v>
      </c>
      <c r="D32" s="6">
        <v>0</v>
      </c>
      <c r="E32" s="7">
        <v>30296625</v>
      </c>
      <c r="F32" s="8">
        <v>30296625</v>
      </c>
      <c r="G32" s="8">
        <v>297948</v>
      </c>
      <c r="H32" s="8">
        <v>526108</v>
      </c>
      <c r="I32" s="8">
        <v>6516942</v>
      </c>
      <c r="J32" s="8">
        <v>7340998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7340998</v>
      </c>
      <c r="X32" s="8">
        <v>6956055</v>
      </c>
      <c r="Y32" s="8">
        <v>384943</v>
      </c>
      <c r="Z32" s="2">
        <v>5.53</v>
      </c>
      <c r="AA32" s="6">
        <v>30296625</v>
      </c>
    </row>
    <row r="33" spans="1:27" ht="12.75">
      <c r="A33" s="29" t="s">
        <v>59</v>
      </c>
      <c r="B33" s="28"/>
      <c r="C33" s="6">
        <v>33079913</v>
      </c>
      <c r="D33" s="6">
        <v>0</v>
      </c>
      <c r="E33" s="7">
        <v>42335838</v>
      </c>
      <c r="F33" s="8">
        <v>42335838</v>
      </c>
      <c r="G33" s="8">
        <v>1356651</v>
      </c>
      <c r="H33" s="8">
        <v>2289953</v>
      </c>
      <c r="I33" s="8">
        <v>4603630</v>
      </c>
      <c r="J33" s="8">
        <v>8250234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8250234</v>
      </c>
      <c r="X33" s="8">
        <v>7333113</v>
      </c>
      <c r="Y33" s="8">
        <v>917121</v>
      </c>
      <c r="Z33" s="2">
        <v>12.51</v>
      </c>
      <c r="AA33" s="6">
        <v>42335838</v>
      </c>
    </row>
    <row r="34" spans="1:27" ht="12.75">
      <c r="A34" s="29" t="s">
        <v>60</v>
      </c>
      <c r="B34" s="28"/>
      <c r="C34" s="6">
        <v>203650968</v>
      </c>
      <c r="D34" s="6">
        <v>0</v>
      </c>
      <c r="E34" s="7">
        <v>209398888</v>
      </c>
      <c r="F34" s="8">
        <v>209398888</v>
      </c>
      <c r="G34" s="8">
        <v>5949432</v>
      </c>
      <c r="H34" s="8">
        <v>13995085</v>
      </c>
      <c r="I34" s="8">
        <v>13243640</v>
      </c>
      <c r="J34" s="8">
        <v>33188157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33188157</v>
      </c>
      <c r="X34" s="8">
        <v>46998747</v>
      </c>
      <c r="Y34" s="8">
        <v>-13810590</v>
      </c>
      <c r="Z34" s="2">
        <v>-29.39</v>
      </c>
      <c r="AA34" s="6">
        <v>209398888</v>
      </c>
    </row>
    <row r="35" spans="1:27" ht="12.75">
      <c r="A35" s="27" t="s">
        <v>61</v>
      </c>
      <c r="B35" s="33"/>
      <c r="C35" s="6">
        <v>10137334</v>
      </c>
      <c r="D35" s="6">
        <v>0</v>
      </c>
      <c r="E35" s="7">
        <v>493951</v>
      </c>
      <c r="F35" s="8">
        <v>493951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123489</v>
      </c>
      <c r="Y35" s="8">
        <v>-123489</v>
      </c>
      <c r="Z35" s="2">
        <v>-100</v>
      </c>
      <c r="AA35" s="6">
        <v>493951</v>
      </c>
    </row>
    <row r="36" spans="1:27" ht="12.75">
      <c r="A36" s="44" t="s">
        <v>62</v>
      </c>
      <c r="B36" s="36"/>
      <c r="C36" s="37">
        <f aca="true" t="shared" si="1" ref="C36:Y36">SUM(C25:C35)</f>
        <v>1236508595</v>
      </c>
      <c r="D36" s="37">
        <f>SUM(D25:D35)</f>
        <v>0</v>
      </c>
      <c r="E36" s="38">
        <f t="shared" si="1"/>
        <v>1338193446</v>
      </c>
      <c r="F36" s="39">
        <f t="shared" si="1"/>
        <v>1338193446</v>
      </c>
      <c r="G36" s="39">
        <f t="shared" si="1"/>
        <v>97268997</v>
      </c>
      <c r="H36" s="39">
        <f t="shared" si="1"/>
        <v>109853704</v>
      </c>
      <c r="I36" s="39">
        <f t="shared" si="1"/>
        <v>110551798</v>
      </c>
      <c r="J36" s="39">
        <f t="shared" si="1"/>
        <v>317674499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317674499</v>
      </c>
      <c r="X36" s="39">
        <f t="shared" si="1"/>
        <v>315014627</v>
      </c>
      <c r="Y36" s="39">
        <f t="shared" si="1"/>
        <v>2659872</v>
      </c>
      <c r="Z36" s="40">
        <f>+IF(X36&lt;&gt;0,+(Y36/X36)*100,0)</f>
        <v>0.8443646015205509</v>
      </c>
      <c r="AA36" s="37">
        <f>SUM(AA25:AA35)</f>
        <v>1338193446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32610364</v>
      </c>
      <c r="D38" s="50">
        <f>+D22-D36</f>
        <v>0</v>
      </c>
      <c r="E38" s="51">
        <f t="shared" si="2"/>
        <v>24227291</v>
      </c>
      <c r="F38" s="52">
        <f t="shared" si="2"/>
        <v>24227291</v>
      </c>
      <c r="G38" s="52">
        <f t="shared" si="2"/>
        <v>18559629</v>
      </c>
      <c r="H38" s="52">
        <f t="shared" si="2"/>
        <v>5740122</v>
      </c>
      <c r="I38" s="52">
        <f t="shared" si="2"/>
        <v>1723587</v>
      </c>
      <c r="J38" s="52">
        <f t="shared" si="2"/>
        <v>26023338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26023338</v>
      </c>
      <c r="X38" s="52">
        <f>IF(F22=F36,0,X22-X36)</f>
        <v>5727948</v>
      </c>
      <c r="Y38" s="52">
        <f t="shared" si="2"/>
        <v>20295390</v>
      </c>
      <c r="Z38" s="53">
        <f>+IF(X38&lt;&gt;0,+(Y38/X38)*100,0)</f>
        <v>354.3221761091407</v>
      </c>
      <c r="AA38" s="50">
        <f>+AA22-AA36</f>
        <v>24227291</v>
      </c>
    </row>
    <row r="39" spans="1:27" ht="12.75">
      <c r="A39" s="27" t="s">
        <v>64</v>
      </c>
      <c r="B39" s="33"/>
      <c r="C39" s="6">
        <v>86262774</v>
      </c>
      <c r="D39" s="6">
        <v>0</v>
      </c>
      <c r="E39" s="7">
        <v>68248500</v>
      </c>
      <c r="F39" s="8">
        <v>68248500</v>
      </c>
      <c r="G39" s="8">
        <v>0</v>
      </c>
      <c r="H39" s="8">
        <v>0</v>
      </c>
      <c r="I39" s="8">
        <v>41123329</v>
      </c>
      <c r="J39" s="8">
        <v>41123329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41123329</v>
      </c>
      <c r="X39" s="8">
        <v>15986037</v>
      </c>
      <c r="Y39" s="8">
        <v>25137292</v>
      </c>
      <c r="Z39" s="2">
        <v>157.25</v>
      </c>
      <c r="AA39" s="6">
        <v>68248500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118873138</v>
      </c>
      <c r="D42" s="59">
        <f>SUM(D38:D41)</f>
        <v>0</v>
      </c>
      <c r="E42" s="60">
        <f t="shared" si="3"/>
        <v>92475791</v>
      </c>
      <c r="F42" s="61">
        <f t="shared" si="3"/>
        <v>92475791</v>
      </c>
      <c r="G42" s="61">
        <f t="shared" si="3"/>
        <v>18559629</v>
      </c>
      <c r="H42" s="61">
        <f t="shared" si="3"/>
        <v>5740122</v>
      </c>
      <c r="I42" s="61">
        <f t="shared" si="3"/>
        <v>42846916</v>
      </c>
      <c r="J42" s="61">
        <f t="shared" si="3"/>
        <v>67146667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67146667</v>
      </c>
      <c r="X42" s="61">
        <f t="shared" si="3"/>
        <v>21713985</v>
      </c>
      <c r="Y42" s="61">
        <f t="shared" si="3"/>
        <v>45432682</v>
      </c>
      <c r="Z42" s="62">
        <f>+IF(X42&lt;&gt;0,+(Y42/X42)*100,0)</f>
        <v>209.2323541717469</v>
      </c>
      <c r="AA42" s="59">
        <f>SUM(AA38:AA41)</f>
        <v>92475791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118873138</v>
      </c>
      <c r="D44" s="67">
        <f>+D42-D43</f>
        <v>0</v>
      </c>
      <c r="E44" s="68">
        <f t="shared" si="4"/>
        <v>92475791</v>
      </c>
      <c r="F44" s="69">
        <f t="shared" si="4"/>
        <v>92475791</v>
      </c>
      <c r="G44" s="69">
        <f t="shared" si="4"/>
        <v>18559629</v>
      </c>
      <c r="H44" s="69">
        <f t="shared" si="4"/>
        <v>5740122</v>
      </c>
      <c r="I44" s="69">
        <f t="shared" si="4"/>
        <v>42846916</v>
      </c>
      <c r="J44" s="69">
        <f t="shared" si="4"/>
        <v>67146667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67146667</v>
      </c>
      <c r="X44" s="69">
        <f t="shared" si="4"/>
        <v>21713985</v>
      </c>
      <c r="Y44" s="69">
        <f t="shared" si="4"/>
        <v>45432682</v>
      </c>
      <c r="Z44" s="70">
        <f>+IF(X44&lt;&gt;0,+(Y44/X44)*100,0)</f>
        <v>209.2323541717469</v>
      </c>
      <c r="AA44" s="67">
        <f>+AA42-AA43</f>
        <v>92475791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118873138</v>
      </c>
      <c r="D46" s="59">
        <f>SUM(D44:D45)</f>
        <v>0</v>
      </c>
      <c r="E46" s="60">
        <f t="shared" si="5"/>
        <v>92475791</v>
      </c>
      <c r="F46" s="61">
        <f t="shared" si="5"/>
        <v>92475791</v>
      </c>
      <c r="G46" s="61">
        <f t="shared" si="5"/>
        <v>18559629</v>
      </c>
      <c r="H46" s="61">
        <f t="shared" si="5"/>
        <v>5740122</v>
      </c>
      <c r="I46" s="61">
        <f t="shared" si="5"/>
        <v>42846916</v>
      </c>
      <c r="J46" s="61">
        <f t="shared" si="5"/>
        <v>67146667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67146667</v>
      </c>
      <c r="X46" s="61">
        <f t="shared" si="5"/>
        <v>21713985</v>
      </c>
      <c r="Y46" s="61">
        <f t="shared" si="5"/>
        <v>45432682</v>
      </c>
      <c r="Z46" s="62">
        <f>+IF(X46&lt;&gt;0,+(Y46/X46)*100,0)</f>
        <v>209.2323541717469</v>
      </c>
      <c r="AA46" s="59">
        <f>SUM(AA44:AA45)</f>
        <v>92475791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118873138</v>
      </c>
      <c r="D48" s="75">
        <f>SUM(D46:D47)</f>
        <v>0</v>
      </c>
      <c r="E48" s="76">
        <f t="shared" si="6"/>
        <v>92475791</v>
      </c>
      <c r="F48" s="77">
        <f t="shared" si="6"/>
        <v>92475791</v>
      </c>
      <c r="G48" s="77">
        <f t="shared" si="6"/>
        <v>18559629</v>
      </c>
      <c r="H48" s="78">
        <f t="shared" si="6"/>
        <v>5740122</v>
      </c>
      <c r="I48" s="78">
        <f t="shared" si="6"/>
        <v>42846916</v>
      </c>
      <c r="J48" s="78">
        <f t="shared" si="6"/>
        <v>67146667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67146667</v>
      </c>
      <c r="X48" s="78">
        <f t="shared" si="6"/>
        <v>21713985</v>
      </c>
      <c r="Y48" s="78">
        <f t="shared" si="6"/>
        <v>45432682</v>
      </c>
      <c r="Z48" s="79">
        <f>+IF(X48&lt;&gt;0,+(Y48/X48)*100,0)</f>
        <v>209.2323541717469</v>
      </c>
      <c r="AA48" s="80">
        <f>SUM(AA46:AA47)</f>
        <v>92475791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9289039</v>
      </c>
      <c r="D5" s="6">
        <v>0</v>
      </c>
      <c r="E5" s="7">
        <v>9836562</v>
      </c>
      <c r="F5" s="8">
        <v>9836562</v>
      </c>
      <c r="G5" s="8">
        <v>386077</v>
      </c>
      <c r="H5" s="8">
        <v>469091</v>
      </c>
      <c r="I5" s="8">
        <v>851521</v>
      </c>
      <c r="J5" s="8">
        <v>1706689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1706689</v>
      </c>
      <c r="X5" s="8">
        <v>6819273</v>
      </c>
      <c r="Y5" s="8">
        <v>-5112584</v>
      </c>
      <c r="Z5" s="2">
        <v>-74.97</v>
      </c>
      <c r="AA5" s="6">
        <v>9836562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317263</v>
      </c>
      <c r="D12" s="6">
        <v>0</v>
      </c>
      <c r="E12" s="7">
        <v>283500</v>
      </c>
      <c r="F12" s="8">
        <v>283500</v>
      </c>
      <c r="G12" s="8">
        <v>33066</v>
      </c>
      <c r="H12" s="8">
        <v>30938</v>
      </c>
      <c r="I12" s="8">
        <v>30893</v>
      </c>
      <c r="J12" s="8">
        <v>94897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94897</v>
      </c>
      <c r="X12" s="8">
        <v>69750</v>
      </c>
      <c r="Y12" s="8">
        <v>25147</v>
      </c>
      <c r="Z12" s="2">
        <v>36.05</v>
      </c>
      <c r="AA12" s="6">
        <v>283500</v>
      </c>
    </row>
    <row r="13" spans="1:27" ht="12.75">
      <c r="A13" s="27" t="s">
        <v>40</v>
      </c>
      <c r="B13" s="33"/>
      <c r="C13" s="6">
        <v>7886601</v>
      </c>
      <c r="D13" s="6">
        <v>0</v>
      </c>
      <c r="E13" s="7">
        <v>5500000</v>
      </c>
      <c r="F13" s="8">
        <v>5500000</v>
      </c>
      <c r="G13" s="8">
        <v>535247</v>
      </c>
      <c r="H13" s="8">
        <v>1525615</v>
      </c>
      <c r="I13" s="8">
        <v>341180</v>
      </c>
      <c r="J13" s="8">
        <v>2402042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2402042</v>
      </c>
      <c r="X13" s="8">
        <v>1250001</v>
      </c>
      <c r="Y13" s="8">
        <v>1152041</v>
      </c>
      <c r="Z13" s="2">
        <v>92.16</v>
      </c>
      <c r="AA13" s="6">
        <v>5500000</v>
      </c>
    </row>
    <row r="14" spans="1:27" ht="12.75">
      <c r="A14" s="27" t="s">
        <v>41</v>
      </c>
      <c r="B14" s="33"/>
      <c r="C14" s="6">
        <v>425670</v>
      </c>
      <c r="D14" s="6">
        <v>0</v>
      </c>
      <c r="E14" s="7">
        <v>220000</v>
      </c>
      <c r="F14" s="8">
        <v>220000</v>
      </c>
      <c r="G14" s="8">
        <v>39529</v>
      </c>
      <c r="H14" s="8">
        <v>38222</v>
      </c>
      <c r="I14" s="8">
        <v>37667</v>
      </c>
      <c r="J14" s="8">
        <v>115418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115418</v>
      </c>
      <c r="X14" s="8">
        <v>70334</v>
      </c>
      <c r="Y14" s="8">
        <v>45084</v>
      </c>
      <c r="Z14" s="2">
        <v>64.1</v>
      </c>
      <c r="AA14" s="6">
        <v>220000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113785276</v>
      </c>
      <c r="D19" s="6">
        <v>0</v>
      </c>
      <c r="E19" s="7">
        <v>113590000</v>
      </c>
      <c r="F19" s="8">
        <v>113590000</v>
      </c>
      <c r="G19" s="8">
        <v>45360739</v>
      </c>
      <c r="H19" s="8">
        <v>0</v>
      </c>
      <c r="I19" s="8">
        <v>132249</v>
      </c>
      <c r="J19" s="8">
        <v>45492988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45492988</v>
      </c>
      <c r="X19" s="8">
        <v>39774083</v>
      </c>
      <c r="Y19" s="8">
        <v>5718905</v>
      </c>
      <c r="Z19" s="2">
        <v>14.38</v>
      </c>
      <c r="AA19" s="6">
        <v>113590000</v>
      </c>
    </row>
    <row r="20" spans="1:27" ht="12.75">
      <c r="A20" s="27" t="s">
        <v>47</v>
      </c>
      <c r="B20" s="33"/>
      <c r="C20" s="6">
        <v>309722</v>
      </c>
      <c r="D20" s="6">
        <v>0</v>
      </c>
      <c r="E20" s="7">
        <v>363600</v>
      </c>
      <c r="F20" s="30">
        <v>363600</v>
      </c>
      <c r="G20" s="30">
        <v>472666</v>
      </c>
      <c r="H20" s="30">
        <v>292255</v>
      </c>
      <c r="I20" s="30">
        <v>45408</v>
      </c>
      <c r="J20" s="30">
        <v>810329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810329</v>
      </c>
      <c r="X20" s="30">
        <v>90750</v>
      </c>
      <c r="Y20" s="30">
        <v>719579</v>
      </c>
      <c r="Z20" s="31">
        <v>792.92</v>
      </c>
      <c r="AA20" s="32">
        <v>363600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132013571</v>
      </c>
      <c r="D22" s="37">
        <f>SUM(D5:D21)</f>
        <v>0</v>
      </c>
      <c r="E22" s="38">
        <f t="shared" si="0"/>
        <v>129793662</v>
      </c>
      <c r="F22" s="39">
        <f t="shared" si="0"/>
        <v>129793662</v>
      </c>
      <c r="G22" s="39">
        <f t="shared" si="0"/>
        <v>46827324</v>
      </c>
      <c r="H22" s="39">
        <f t="shared" si="0"/>
        <v>2356121</v>
      </c>
      <c r="I22" s="39">
        <f t="shared" si="0"/>
        <v>1438918</v>
      </c>
      <c r="J22" s="39">
        <f t="shared" si="0"/>
        <v>50622363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50622363</v>
      </c>
      <c r="X22" s="39">
        <f t="shared" si="0"/>
        <v>48074191</v>
      </c>
      <c r="Y22" s="39">
        <f t="shared" si="0"/>
        <v>2548172</v>
      </c>
      <c r="Z22" s="40">
        <f>+IF(X22&lt;&gt;0,+(Y22/X22)*100,0)</f>
        <v>5.300498972515211</v>
      </c>
      <c r="AA22" s="37">
        <f>SUM(AA5:AA21)</f>
        <v>129793662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29554487</v>
      </c>
      <c r="D25" s="6">
        <v>0</v>
      </c>
      <c r="E25" s="7">
        <v>40276828</v>
      </c>
      <c r="F25" s="8">
        <v>40276828</v>
      </c>
      <c r="G25" s="8">
        <v>1577169</v>
      </c>
      <c r="H25" s="8">
        <v>2265606</v>
      </c>
      <c r="I25" s="8">
        <v>2296226</v>
      </c>
      <c r="J25" s="8">
        <v>6139001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6139001</v>
      </c>
      <c r="X25" s="8">
        <v>10069248</v>
      </c>
      <c r="Y25" s="8">
        <v>-3930247</v>
      </c>
      <c r="Z25" s="2">
        <v>-39.03</v>
      </c>
      <c r="AA25" s="6">
        <v>40276828</v>
      </c>
    </row>
    <row r="26" spans="1:27" ht="12.75">
      <c r="A26" s="29" t="s">
        <v>52</v>
      </c>
      <c r="B26" s="28"/>
      <c r="C26" s="6">
        <v>10051718</v>
      </c>
      <c r="D26" s="6">
        <v>0</v>
      </c>
      <c r="E26" s="7">
        <v>11053948</v>
      </c>
      <c r="F26" s="8">
        <v>11053948</v>
      </c>
      <c r="G26" s="8">
        <v>822028</v>
      </c>
      <c r="H26" s="8">
        <v>863906</v>
      </c>
      <c r="I26" s="8">
        <v>834993</v>
      </c>
      <c r="J26" s="8">
        <v>2520927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2520927</v>
      </c>
      <c r="X26" s="8">
        <v>2763501</v>
      </c>
      <c r="Y26" s="8">
        <v>-242574</v>
      </c>
      <c r="Z26" s="2">
        <v>-8.78</v>
      </c>
      <c r="AA26" s="6">
        <v>11053948</v>
      </c>
    </row>
    <row r="27" spans="1:27" ht="12.75">
      <c r="A27" s="29" t="s">
        <v>53</v>
      </c>
      <c r="B27" s="28"/>
      <c r="C27" s="6">
        <v>1884014</v>
      </c>
      <c r="D27" s="6">
        <v>0</v>
      </c>
      <c r="E27" s="7">
        <v>3000000</v>
      </c>
      <c r="F27" s="8">
        <v>3000000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3000000</v>
      </c>
    </row>
    <row r="28" spans="1:27" ht="12.75">
      <c r="A28" s="29" t="s">
        <v>54</v>
      </c>
      <c r="B28" s="28"/>
      <c r="C28" s="6">
        <v>16347794</v>
      </c>
      <c r="D28" s="6">
        <v>0</v>
      </c>
      <c r="E28" s="7">
        <v>16000000</v>
      </c>
      <c r="F28" s="8">
        <v>16000000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16000000</v>
      </c>
    </row>
    <row r="29" spans="1:27" ht="12.75">
      <c r="A29" s="29" t="s">
        <v>55</v>
      </c>
      <c r="B29" s="28"/>
      <c r="C29" s="6">
        <v>11870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11004553</v>
      </c>
      <c r="D32" s="6">
        <v>0</v>
      </c>
      <c r="E32" s="7">
        <v>14160000</v>
      </c>
      <c r="F32" s="8">
        <v>14160000</v>
      </c>
      <c r="G32" s="8">
        <v>498380</v>
      </c>
      <c r="H32" s="8">
        <v>335982</v>
      </c>
      <c r="I32" s="8">
        <v>407727</v>
      </c>
      <c r="J32" s="8">
        <v>1242089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1242089</v>
      </c>
      <c r="X32" s="8">
        <v>3664998</v>
      </c>
      <c r="Y32" s="8">
        <v>-2422909</v>
      </c>
      <c r="Z32" s="2">
        <v>-66.11</v>
      </c>
      <c r="AA32" s="6">
        <v>14160000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45000</v>
      </c>
      <c r="Y33" s="8">
        <v>-45000</v>
      </c>
      <c r="Z33" s="2">
        <v>-100</v>
      </c>
      <c r="AA33" s="6">
        <v>0</v>
      </c>
    </row>
    <row r="34" spans="1:27" ht="12.75">
      <c r="A34" s="29" t="s">
        <v>60</v>
      </c>
      <c r="B34" s="28"/>
      <c r="C34" s="6">
        <v>36615008</v>
      </c>
      <c r="D34" s="6">
        <v>0</v>
      </c>
      <c r="E34" s="7">
        <v>42966000</v>
      </c>
      <c r="F34" s="8">
        <v>42966000</v>
      </c>
      <c r="G34" s="8">
        <v>4000573</v>
      </c>
      <c r="H34" s="8">
        <v>1630351</v>
      </c>
      <c r="I34" s="8">
        <v>6884929</v>
      </c>
      <c r="J34" s="8">
        <v>12515853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12515853</v>
      </c>
      <c r="X34" s="8">
        <v>10616499</v>
      </c>
      <c r="Y34" s="8">
        <v>1899354</v>
      </c>
      <c r="Z34" s="2">
        <v>17.89</v>
      </c>
      <c r="AA34" s="6">
        <v>42966000</v>
      </c>
    </row>
    <row r="35" spans="1:27" ht="12.75">
      <c r="A35" s="27" t="s">
        <v>61</v>
      </c>
      <c r="B35" s="33"/>
      <c r="C35" s="6">
        <v>-428699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105040745</v>
      </c>
      <c r="D36" s="37">
        <f>SUM(D25:D35)</f>
        <v>0</v>
      </c>
      <c r="E36" s="38">
        <f t="shared" si="1"/>
        <v>127456776</v>
      </c>
      <c r="F36" s="39">
        <f t="shared" si="1"/>
        <v>127456776</v>
      </c>
      <c r="G36" s="39">
        <f t="shared" si="1"/>
        <v>6898150</v>
      </c>
      <c r="H36" s="39">
        <f t="shared" si="1"/>
        <v>5095845</v>
      </c>
      <c r="I36" s="39">
        <f t="shared" si="1"/>
        <v>10423875</v>
      </c>
      <c r="J36" s="39">
        <f t="shared" si="1"/>
        <v>22417870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22417870</v>
      </c>
      <c r="X36" s="39">
        <f t="shared" si="1"/>
        <v>27159246</v>
      </c>
      <c r="Y36" s="39">
        <f t="shared" si="1"/>
        <v>-4741376</v>
      </c>
      <c r="Z36" s="40">
        <f>+IF(X36&lt;&gt;0,+(Y36/X36)*100,0)</f>
        <v>-17.45768641736225</v>
      </c>
      <c r="AA36" s="37">
        <f>SUM(AA25:AA35)</f>
        <v>127456776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26972826</v>
      </c>
      <c r="D38" s="50">
        <f>+D22-D36</f>
        <v>0</v>
      </c>
      <c r="E38" s="51">
        <f t="shared" si="2"/>
        <v>2336886</v>
      </c>
      <c r="F38" s="52">
        <f t="shared" si="2"/>
        <v>2336886</v>
      </c>
      <c r="G38" s="52">
        <f t="shared" si="2"/>
        <v>39929174</v>
      </c>
      <c r="H38" s="52">
        <f t="shared" si="2"/>
        <v>-2739724</v>
      </c>
      <c r="I38" s="52">
        <f t="shared" si="2"/>
        <v>-8984957</v>
      </c>
      <c r="J38" s="52">
        <f t="shared" si="2"/>
        <v>28204493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28204493</v>
      </c>
      <c r="X38" s="52">
        <f>IF(F22=F36,0,X22-X36)</f>
        <v>20914945</v>
      </c>
      <c r="Y38" s="52">
        <f t="shared" si="2"/>
        <v>7289548</v>
      </c>
      <c r="Z38" s="53">
        <f>+IF(X38&lt;&gt;0,+(Y38/X38)*100,0)</f>
        <v>34.853297486558056</v>
      </c>
      <c r="AA38" s="50">
        <f>+AA22-AA36</f>
        <v>2336886</v>
      </c>
    </row>
    <row r="39" spans="1:27" ht="12.75">
      <c r="A39" s="27" t="s">
        <v>64</v>
      </c>
      <c r="B39" s="33"/>
      <c r="C39" s="6">
        <v>57582975</v>
      </c>
      <c r="D39" s="6">
        <v>0</v>
      </c>
      <c r="E39" s="7">
        <v>47451000</v>
      </c>
      <c r="F39" s="8">
        <v>47451000</v>
      </c>
      <c r="G39" s="8">
        <v>288365</v>
      </c>
      <c r="H39" s="8">
        <v>0</v>
      </c>
      <c r="I39" s="8">
        <v>5495657</v>
      </c>
      <c r="J39" s="8">
        <v>5784022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5784022</v>
      </c>
      <c r="X39" s="8">
        <v>15817000</v>
      </c>
      <c r="Y39" s="8">
        <v>-10032978</v>
      </c>
      <c r="Z39" s="2">
        <v>-63.43</v>
      </c>
      <c r="AA39" s="6">
        <v>47451000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84555801</v>
      </c>
      <c r="D42" s="59">
        <f>SUM(D38:D41)</f>
        <v>0</v>
      </c>
      <c r="E42" s="60">
        <f t="shared" si="3"/>
        <v>49787886</v>
      </c>
      <c r="F42" s="61">
        <f t="shared" si="3"/>
        <v>49787886</v>
      </c>
      <c r="G42" s="61">
        <f t="shared" si="3"/>
        <v>40217539</v>
      </c>
      <c r="H42" s="61">
        <f t="shared" si="3"/>
        <v>-2739724</v>
      </c>
      <c r="I42" s="61">
        <f t="shared" si="3"/>
        <v>-3489300</v>
      </c>
      <c r="J42" s="61">
        <f t="shared" si="3"/>
        <v>33988515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33988515</v>
      </c>
      <c r="X42" s="61">
        <f t="shared" si="3"/>
        <v>36731945</v>
      </c>
      <c r="Y42" s="61">
        <f t="shared" si="3"/>
        <v>-2743430</v>
      </c>
      <c r="Z42" s="62">
        <f>+IF(X42&lt;&gt;0,+(Y42/X42)*100,0)</f>
        <v>-7.468785004442319</v>
      </c>
      <c r="AA42" s="59">
        <f>SUM(AA38:AA41)</f>
        <v>49787886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84555801</v>
      </c>
      <c r="D44" s="67">
        <f>+D42-D43</f>
        <v>0</v>
      </c>
      <c r="E44" s="68">
        <f t="shared" si="4"/>
        <v>49787886</v>
      </c>
      <c r="F44" s="69">
        <f t="shared" si="4"/>
        <v>49787886</v>
      </c>
      <c r="G44" s="69">
        <f t="shared" si="4"/>
        <v>40217539</v>
      </c>
      <c r="H44" s="69">
        <f t="shared" si="4"/>
        <v>-2739724</v>
      </c>
      <c r="I44" s="69">
        <f t="shared" si="4"/>
        <v>-3489300</v>
      </c>
      <c r="J44" s="69">
        <f t="shared" si="4"/>
        <v>33988515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33988515</v>
      </c>
      <c r="X44" s="69">
        <f t="shared" si="4"/>
        <v>36731945</v>
      </c>
      <c r="Y44" s="69">
        <f t="shared" si="4"/>
        <v>-2743430</v>
      </c>
      <c r="Z44" s="70">
        <f>+IF(X44&lt;&gt;0,+(Y44/X44)*100,0)</f>
        <v>-7.468785004442319</v>
      </c>
      <c r="AA44" s="67">
        <f>+AA42-AA43</f>
        <v>49787886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84555801</v>
      </c>
      <c r="D46" s="59">
        <f>SUM(D44:D45)</f>
        <v>0</v>
      </c>
      <c r="E46" s="60">
        <f t="shared" si="5"/>
        <v>49787886</v>
      </c>
      <c r="F46" s="61">
        <f t="shared" si="5"/>
        <v>49787886</v>
      </c>
      <c r="G46" s="61">
        <f t="shared" si="5"/>
        <v>40217539</v>
      </c>
      <c r="H46" s="61">
        <f t="shared" si="5"/>
        <v>-2739724</v>
      </c>
      <c r="I46" s="61">
        <f t="shared" si="5"/>
        <v>-3489300</v>
      </c>
      <c r="J46" s="61">
        <f t="shared" si="5"/>
        <v>33988515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33988515</v>
      </c>
      <c r="X46" s="61">
        <f t="shared" si="5"/>
        <v>36731945</v>
      </c>
      <c r="Y46" s="61">
        <f t="shared" si="5"/>
        <v>-2743430</v>
      </c>
      <c r="Z46" s="62">
        <f>+IF(X46&lt;&gt;0,+(Y46/X46)*100,0)</f>
        <v>-7.468785004442319</v>
      </c>
      <c r="AA46" s="59">
        <f>SUM(AA44:AA45)</f>
        <v>49787886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84555801</v>
      </c>
      <c r="D48" s="75">
        <f>SUM(D46:D47)</f>
        <v>0</v>
      </c>
      <c r="E48" s="76">
        <f t="shared" si="6"/>
        <v>49787886</v>
      </c>
      <c r="F48" s="77">
        <f t="shared" si="6"/>
        <v>49787886</v>
      </c>
      <c r="G48" s="77">
        <f t="shared" si="6"/>
        <v>40217539</v>
      </c>
      <c r="H48" s="78">
        <f t="shared" si="6"/>
        <v>-2739724</v>
      </c>
      <c r="I48" s="78">
        <f t="shared" si="6"/>
        <v>-3489300</v>
      </c>
      <c r="J48" s="78">
        <f t="shared" si="6"/>
        <v>33988515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33988515</v>
      </c>
      <c r="X48" s="78">
        <f t="shared" si="6"/>
        <v>36731945</v>
      </c>
      <c r="Y48" s="78">
        <f t="shared" si="6"/>
        <v>-2743430</v>
      </c>
      <c r="Z48" s="79">
        <f>+IF(X48&lt;&gt;0,+(Y48/X48)*100,0)</f>
        <v>-7.468785004442319</v>
      </c>
      <c r="AA48" s="80">
        <f>SUM(AA46:AA47)</f>
        <v>49787886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14074318</v>
      </c>
      <c r="D5" s="6">
        <v>0</v>
      </c>
      <c r="E5" s="7">
        <v>10657588</v>
      </c>
      <c r="F5" s="8">
        <v>10657588</v>
      </c>
      <c r="G5" s="8">
        <v>1120904</v>
      </c>
      <c r="H5" s="8">
        <v>1120834</v>
      </c>
      <c r="I5" s="8">
        <v>1122490</v>
      </c>
      <c r="J5" s="8">
        <v>3364228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3364228</v>
      </c>
      <c r="X5" s="8">
        <v>2664501</v>
      </c>
      <c r="Y5" s="8">
        <v>699727</v>
      </c>
      <c r="Z5" s="2">
        <v>26.26</v>
      </c>
      <c r="AA5" s="6">
        <v>10657588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743166</v>
      </c>
      <c r="D12" s="6">
        <v>0</v>
      </c>
      <c r="E12" s="7">
        <v>1130530</v>
      </c>
      <c r="F12" s="8">
        <v>1130530</v>
      </c>
      <c r="G12" s="8">
        <v>78702</v>
      </c>
      <c r="H12" s="8">
        <v>73049</v>
      </c>
      <c r="I12" s="8">
        <v>73693</v>
      </c>
      <c r="J12" s="8">
        <v>225444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225444</v>
      </c>
      <c r="X12" s="8">
        <v>282750</v>
      </c>
      <c r="Y12" s="8">
        <v>-57306</v>
      </c>
      <c r="Z12" s="2">
        <v>-20.27</v>
      </c>
      <c r="AA12" s="6">
        <v>1130530</v>
      </c>
    </row>
    <row r="13" spans="1:27" ht="12.75">
      <c r="A13" s="27" t="s">
        <v>40</v>
      </c>
      <c r="B13" s="33"/>
      <c r="C13" s="6">
        <v>2061544</v>
      </c>
      <c r="D13" s="6">
        <v>0</v>
      </c>
      <c r="E13" s="7">
        <v>2322178</v>
      </c>
      <c r="F13" s="8">
        <v>2322178</v>
      </c>
      <c r="G13" s="8">
        <v>168962</v>
      </c>
      <c r="H13" s="8">
        <v>186324</v>
      </c>
      <c r="I13" s="8">
        <v>245897</v>
      </c>
      <c r="J13" s="8">
        <v>601183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601183</v>
      </c>
      <c r="X13" s="8">
        <v>425500</v>
      </c>
      <c r="Y13" s="8">
        <v>175683</v>
      </c>
      <c r="Z13" s="2">
        <v>41.29</v>
      </c>
      <c r="AA13" s="6">
        <v>2322178</v>
      </c>
    </row>
    <row r="14" spans="1:27" ht="12.75">
      <c r="A14" s="27" t="s">
        <v>41</v>
      </c>
      <c r="B14" s="33"/>
      <c r="C14" s="6">
        <v>2420830</v>
      </c>
      <c r="D14" s="6">
        <v>0</v>
      </c>
      <c r="E14" s="7">
        <v>1938172</v>
      </c>
      <c r="F14" s="8">
        <v>1938172</v>
      </c>
      <c r="G14" s="8">
        <v>232811</v>
      </c>
      <c r="H14" s="8">
        <v>117199</v>
      </c>
      <c r="I14" s="8">
        <v>118231</v>
      </c>
      <c r="J14" s="8">
        <v>468241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468241</v>
      </c>
      <c r="X14" s="8">
        <v>501416</v>
      </c>
      <c r="Y14" s="8">
        <v>-33175</v>
      </c>
      <c r="Z14" s="2">
        <v>-6.62</v>
      </c>
      <c r="AA14" s="6">
        <v>1938172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93700853</v>
      </c>
      <c r="D19" s="6">
        <v>0</v>
      </c>
      <c r="E19" s="7">
        <v>89590000</v>
      </c>
      <c r="F19" s="8">
        <v>89590000</v>
      </c>
      <c r="G19" s="8">
        <v>30450913</v>
      </c>
      <c r="H19" s="8">
        <v>227334</v>
      </c>
      <c r="I19" s="8">
        <v>0</v>
      </c>
      <c r="J19" s="8">
        <v>30678247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30678247</v>
      </c>
      <c r="X19" s="8">
        <v>37065000</v>
      </c>
      <c r="Y19" s="8">
        <v>-6386753</v>
      </c>
      <c r="Z19" s="2">
        <v>-17.23</v>
      </c>
      <c r="AA19" s="6">
        <v>89590000</v>
      </c>
    </row>
    <row r="20" spans="1:27" ht="12.75">
      <c r="A20" s="27" t="s">
        <v>47</v>
      </c>
      <c r="B20" s="33"/>
      <c r="C20" s="6">
        <v>1870163</v>
      </c>
      <c r="D20" s="6">
        <v>0</v>
      </c>
      <c r="E20" s="7">
        <v>235000</v>
      </c>
      <c r="F20" s="30">
        <v>235000</v>
      </c>
      <c r="G20" s="30">
        <v>2666</v>
      </c>
      <c r="H20" s="30">
        <v>14513</v>
      </c>
      <c r="I20" s="30">
        <v>3567</v>
      </c>
      <c r="J20" s="30">
        <v>20746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20746</v>
      </c>
      <c r="X20" s="30">
        <v>53100</v>
      </c>
      <c r="Y20" s="30">
        <v>-32354</v>
      </c>
      <c r="Z20" s="31">
        <v>-60.93</v>
      </c>
      <c r="AA20" s="32">
        <v>235000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114870874</v>
      </c>
      <c r="D22" s="37">
        <f>SUM(D5:D21)</f>
        <v>0</v>
      </c>
      <c r="E22" s="38">
        <f t="shared" si="0"/>
        <v>105873468</v>
      </c>
      <c r="F22" s="39">
        <f t="shared" si="0"/>
        <v>105873468</v>
      </c>
      <c r="G22" s="39">
        <f t="shared" si="0"/>
        <v>32054958</v>
      </c>
      <c r="H22" s="39">
        <f t="shared" si="0"/>
        <v>1739253</v>
      </c>
      <c r="I22" s="39">
        <f t="shared" si="0"/>
        <v>1563878</v>
      </c>
      <c r="J22" s="39">
        <f t="shared" si="0"/>
        <v>35358089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35358089</v>
      </c>
      <c r="X22" s="39">
        <f t="shared" si="0"/>
        <v>40992267</v>
      </c>
      <c r="Y22" s="39">
        <f t="shared" si="0"/>
        <v>-5634178</v>
      </c>
      <c r="Z22" s="40">
        <f>+IF(X22&lt;&gt;0,+(Y22/X22)*100,0)</f>
        <v>-13.744489905864441</v>
      </c>
      <c r="AA22" s="37">
        <f>SUM(AA5:AA21)</f>
        <v>105873468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25439037</v>
      </c>
      <c r="D25" s="6">
        <v>0</v>
      </c>
      <c r="E25" s="7">
        <v>26665674</v>
      </c>
      <c r="F25" s="8">
        <v>26665674</v>
      </c>
      <c r="G25" s="8">
        <v>2338885</v>
      </c>
      <c r="H25" s="8">
        <v>1932564</v>
      </c>
      <c r="I25" s="8">
        <v>4115619</v>
      </c>
      <c r="J25" s="8">
        <v>8387068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8387068</v>
      </c>
      <c r="X25" s="8">
        <v>6666000</v>
      </c>
      <c r="Y25" s="8">
        <v>1721068</v>
      </c>
      <c r="Z25" s="2">
        <v>25.82</v>
      </c>
      <c r="AA25" s="6">
        <v>26665674</v>
      </c>
    </row>
    <row r="26" spans="1:27" ht="12.75">
      <c r="A26" s="29" t="s">
        <v>52</v>
      </c>
      <c r="B26" s="28"/>
      <c r="C26" s="6">
        <v>6326432</v>
      </c>
      <c r="D26" s="6">
        <v>0</v>
      </c>
      <c r="E26" s="7">
        <v>6882399</v>
      </c>
      <c r="F26" s="8">
        <v>6882399</v>
      </c>
      <c r="G26" s="8">
        <v>589136</v>
      </c>
      <c r="H26" s="8">
        <v>535400</v>
      </c>
      <c r="I26" s="8">
        <v>531077</v>
      </c>
      <c r="J26" s="8">
        <v>1655613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1655613</v>
      </c>
      <c r="X26" s="8">
        <v>1720500</v>
      </c>
      <c r="Y26" s="8">
        <v>-64887</v>
      </c>
      <c r="Z26" s="2">
        <v>-3.77</v>
      </c>
      <c r="AA26" s="6">
        <v>6882399</v>
      </c>
    </row>
    <row r="27" spans="1:27" ht="12.75">
      <c r="A27" s="29" t="s">
        <v>53</v>
      </c>
      <c r="B27" s="28"/>
      <c r="C27" s="6">
        <v>3289277</v>
      </c>
      <c r="D27" s="6">
        <v>0</v>
      </c>
      <c r="E27" s="7">
        <v>750000</v>
      </c>
      <c r="F27" s="8">
        <v>750000</v>
      </c>
      <c r="G27" s="8">
        <v>0</v>
      </c>
      <c r="H27" s="8">
        <v>2480</v>
      </c>
      <c r="I27" s="8">
        <v>0</v>
      </c>
      <c r="J27" s="8">
        <v>2480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2480</v>
      </c>
      <c r="X27" s="8"/>
      <c r="Y27" s="8">
        <v>2480</v>
      </c>
      <c r="Z27" s="2">
        <v>0</v>
      </c>
      <c r="AA27" s="6">
        <v>750000</v>
      </c>
    </row>
    <row r="28" spans="1:27" ht="12.75">
      <c r="A28" s="29" t="s">
        <v>54</v>
      </c>
      <c r="B28" s="28"/>
      <c r="C28" s="6">
        <v>10852296</v>
      </c>
      <c r="D28" s="6">
        <v>0</v>
      </c>
      <c r="E28" s="7">
        <v>13809759</v>
      </c>
      <c r="F28" s="8">
        <v>13809759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3452490</v>
      </c>
      <c r="Y28" s="8">
        <v>-3452490</v>
      </c>
      <c r="Z28" s="2">
        <v>-100</v>
      </c>
      <c r="AA28" s="6">
        <v>13809759</v>
      </c>
    </row>
    <row r="29" spans="1:27" ht="12.75">
      <c r="A29" s="29" t="s">
        <v>55</v>
      </c>
      <c r="B29" s="28"/>
      <c r="C29" s="6">
        <v>1519572</v>
      </c>
      <c r="D29" s="6">
        <v>0</v>
      </c>
      <c r="E29" s="7">
        <v>1150264</v>
      </c>
      <c r="F29" s="8">
        <v>1150264</v>
      </c>
      <c r="G29" s="8">
        <v>94304</v>
      </c>
      <c r="H29" s="8">
        <v>88690</v>
      </c>
      <c r="I29" s="8">
        <v>85145</v>
      </c>
      <c r="J29" s="8">
        <v>268139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268139</v>
      </c>
      <c r="X29" s="8">
        <v>363362</v>
      </c>
      <c r="Y29" s="8">
        <v>-95223</v>
      </c>
      <c r="Z29" s="2">
        <v>-26.21</v>
      </c>
      <c r="AA29" s="6">
        <v>1150264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2040758</v>
      </c>
      <c r="D32" s="6">
        <v>0</v>
      </c>
      <c r="E32" s="7">
        <v>10326728</v>
      </c>
      <c r="F32" s="8">
        <v>10326728</v>
      </c>
      <c r="G32" s="8">
        <v>433389</v>
      </c>
      <c r="H32" s="8">
        <v>443362</v>
      </c>
      <c r="I32" s="8">
        <v>401883</v>
      </c>
      <c r="J32" s="8">
        <v>1278634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1278634</v>
      </c>
      <c r="X32" s="8">
        <v>2884251</v>
      </c>
      <c r="Y32" s="8">
        <v>-1605617</v>
      </c>
      <c r="Z32" s="2">
        <v>-55.67</v>
      </c>
      <c r="AA32" s="6">
        <v>10326728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16150000</v>
      </c>
      <c r="F33" s="8">
        <v>16150000</v>
      </c>
      <c r="G33" s="8">
        <v>16852</v>
      </c>
      <c r="H33" s="8">
        <v>112710</v>
      </c>
      <c r="I33" s="8">
        <v>2181660</v>
      </c>
      <c r="J33" s="8">
        <v>2311222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2311222</v>
      </c>
      <c r="X33" s="8">
        <v>6150000</v>
      </c>
      <c r="Y33" s="8">
        <v>-3838778</v>
      </c>
      <c r="Z33" s="2">
        <v>-62.42</v>
      </c>
      <c r="AA33" s="6">
        <v>16150000</v>
      </c>
    </row>
    <row r="34" spans="1:27" ht="12.75">
      <c r="A34" s="29" t="s">
        <v>60</v>
      </c>
      <c r="B34" s="28"/>
      <c r="C34" s="6">
        <v>47210278</v>
      </c>
      <c r="D34" s="6">
        <v>0</v>
      </c>
      <c r="E34" s="7">
        <v>22993813</v>
      </c>
      <c r="F34" s="8">
        <v>22993813</v>
      </c>
      <c r="G34" s="8">
        <v>1509040</v>
      </c>
      <c r="H34" s="8">
        <v>1825136</v>
      </c>
      <c r="I34" s="8">
        <v>1074287</v>
      </c>
      <c r="J34" s="8">
        <v>4408463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4408463</v>
      </c>
      <c r="X34" s="8">
        <v>5790240</v>
      </c>
      <c r="Y34" s="8">
        <v>-1381777</v>
      </c>
      <c r="Z34" s="2">
        <v>-23.86</v>
      </c>
      <c r="AA34" s="6">
        <v>22993813</v>
      </c>
    </row>
    <row r="35" spans="1:27" ht="12.75">
      <c r="A35" s="27" t="s">
        <v>61</v>
      </c>
      <c r="B35" s="33"/>
      <c r="C35" s="6">
        <v>145234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96822884</v>
      </c>
      <c r="D36" s="37">
        <f>SUM(D25:D35)</f>
        <v>0</v>
      </c>
      <c r="E36" s="38">
        <f t="shared" si="1"/>
        <v>98728637</v>
      </c>
      <c r="F36" s="39">
        <f t="shared" si="1"/>
        <v>98728637</v>
      </c>
      <c r="G36" s="39">
        <f t="shared" si="1"/>
        <v>4981606</v>
      </c>
      <c r="H36" s="39">
        <f t="shared" si="1"/>
        <v>4940342</v>
      </c>
      <c r="I36" s="39">
        <f t="shared" si="1"/>
        <v>8389671</v>
      </c>
      <c r="J36" s="39">
        <f t="shared" si="1"/>
        <v>18311619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18311619</v>
      </c>
      <c r="X36" s="39">
        <f t="shared" si="1"/>
        <v>27026843</v>
      </c>
      <c r="Y36" s="39">
        <f t="shared" si="1"/>
        <v>-8715224</v>
      </c>
      <c r="Z36" s="40">
        <f>+IF(X36&lt;&gt;0,+(Y36/X36)*100,0)</f>
        <v>-32.24654836674783</v>
      </c>
      <c r="AA36" s="37">
        <f>SUM(AA25:AA35)</f>
        <v>98728637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18047990</v>
      </c>
      <c r="D38" s="50">
        <f>+D22-D36</f>
        <v>0</v>
      </c>
      <c r="E38" s="51">
        <f t="shared" si="2"/>
        <v>7144831</v>
      </c>
      <c r="F38" s="52">
        <f t="shared" si="2"/>
        <v>7144831</v>
      </c>
      <c r="G38" s="52">
        <f t="shared" si="2"/>
        <v>27073352</v>
      </c>
      <c r="H38" s="52">
        <f t="shared" si="2"/>
        <v>-3201089</v>
      </c>
      <c r="I38" s="52">
        <f t="shared" si="2"/>
        <v>-6825793</v>
      </c>
      <c r="J38" s="52">
        <f t="shared" si="2"/>
        <v>17046470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17046470</v>
      </c>
      <c r="X38" s="52">
        <f>IF(F22=F36,0,X22-X36)</f>
        <v>13965424</v>
      </c>
      <c r="Y38" s="52">
        <f t="shared" si="2"/>
        <v>3081046</v>
      </c>
      <c r="Z38" s="53">
        <f>+IF(X38&lt;&gt;0,+(Y38/X38)*100,0)</f>
        <v>22.061958161814495</v>
      </c>
      <c r="AA38" s="50">
        <f>+AA22-AA36</f>
        <v>7144831</v>
      </c>
    </row>
    <row r="39" spans="1:27" ht="12.75">
      <c r="A39" s="27" t="s">
        <v>64</v>
      </c>
      <c r="B39" s="33"/>
      <c r="C39" s="6">
        <v>21689000</v>
      </c>
      <c r="D39" s="6">
        <v>0</v>
      </c>
      <c r="E39" s="7">
        <v>21301000</v>
      </c>
      <c r="F39" s="8">
        <v>21301000</v>
      </c>
      <c r="G39" s="8">
        <v>6907000</v>
      </c>
      <c r="H39" s="8">
        <v>0</v>
      </c>
      <c r="I39" s="8">
        <v>0</v>
      </c>
      <c r="J39" s="8">
        <v>6907000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6907000</v>
      </c>
      <c r="X39" s="8">
        <v>5000000</v>
      </c>
      <c r="Y39" s="8">
        <v>1907000</v>
      </c>
      <c r="Z39" s="2">
        <v>38.14</v>
      </c>
      <c r="AA39" s="6">
        <v>21301000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39736990</v>
      </c>
      <c r="D42" s="59">
        <f>SUM(D38:D41)</f>
        <v>0</v>
      </c>
      <c r="E42" s="60">
        <f t="shared" si="3"/>
        <v>28445831</v>
      </c>
      <c r="F42" s="61">
        <f t="shared" si="3"/>
        <v>28445831</v>
      </c>
      <c r="G42" s="61">
        <f t="shared" si="3"/>
        <v>33980352</v>
      </c>
      <c r="H42" s="61">
        <f t="shared" si="3"/>
        <v>-3201089</v>
      </c>
      <c r="I42" s="61">
        <f t="shared" si="3"/>
        <v>-6825793</v>
      </c>
      <c r="J42" s="61">
        <f t="shared" si="3"/>
        <v>23953470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23953470</v>
      </c>
      <c r="X42" s="61">
        <f t="shared" si="3"/>
        <v>18965424</v>
      </c>
      <c r="Y42" s="61">
        <f t="shared" si="3"/>
        <v>4988046</v>
      </c>
      <c r="Z42" s="62">
        <f>+IF(X42&lt;&gt;0,+(Y42/X42)*100,0)</f>
        <v>26.300735485797734</v>
      </c>
      <c r="AA42" s="59">
        <f>SUM(AA38:AA41)</f>
        <v>28445831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39736990</v>
      </c>
      <c r="D44" s="67">
        <f>+D42-D43</f>
        <v>0</v>
      </c>
      <c r="E44" s="68">
        <f t="shared" si="4"/>
        <v>28445831</v>
      </c>
      <c r="F44" s="69">
        <f t="shared" si="4"/>
        <v>28445831</v>
      </c>
      <c r="G44" s="69">
        <f t="shared" si="4"/>
        <v>33980352</v>
      </c>
      <c r="H44" s="69">
        <f t="shared" si="4"/>
        <v>-3201089</v>
      </c>
      <c r="I44" s="69">
        <f t="shared" si="4"/>
        <v>-6825793</v>
      </c>
      <c r="J44" s="69">
        <f t="shared" si="4"/>
        <v>23953470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23953470</v>
      </c>
      <c r="X44" s="69">
        <f t="shared" si="4"/>
        <v>18965424</v>
      </c>
      <c r="Y44" s="69">
        <f t="shared" si="4"/>
        <v>4988046</v>
      </c>
      <c r="Z44" s="70">
        <f>+IF(X44&lt;&gt;0,+(Y44/X44)*100,0)</f>
        <v>26.300735485797734</v>
      </c>
      <c r="AA44" s="67">
        <f>+AA42-AA43</f>
        <v>28445831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39736990</v>
      </c>
      <c r="D46" s="59">
        <f>SUM(D44:D45)</f>
        <v>0</v>
      </c>
      <c r="E46" s="60">
        <f t="shared" si="5"/>
        <v>28445831</v>
      </c>
      <c r="F46" s="61">
        <f t="shared" si="5"/>
        <v>28445831</v>
      </c>
      <c r="G46" s="61">
        <f t="shared" si="5"/>
        <v>33980352</v>
      </c>
      <c r="H46" s="61">
        <f t="shared" si="5"/>
        <v>-3201089</v>
      </c>
      <c r="I46" s="61">
        <f t="shared" si="5"/>
        <v>-6825793</v>
      </c>
      <c r="J46" s="61">
        <f t="shared" si="5"/>
        <v>23953470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23953470</v>
      </c>
      <c r="X46" s="61">
        <f t="shared" si="5"/>
        <v>18965424</v>
      </c>
      <c r="Y46" s="61">
        <f t="shared" si="5"/>
        <v>4988046</v>
      </c>
      <c r="Z46" s="62">
        <f>+IF(X46&lt;&gt;0,+(Y46/X46)*100,0)</f>
        <v>26.300735485797734</v>
      </c>
      <c r="AA46" s="59">
        <f>SUM(AA44:AA45)</f>
        <v>28445831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39736990</v>
      </c>
      <c r="D48" s="75">
        <f>SUM(D46:D47)</f>
        <v>0</v>
      </c>
      <c r="E48" s="76">
        <f t="shared" si="6"/>
        <v>28445831</v>
      </c>
      <c r="F48" s="77">
        <f t="shared" si="6"/>
        <v>28445831</v>
      </c>
      <c r="G48" s="77">
        <f t="shared" si="6"/>
        <v>33980352</v>
      </c>
      <c r="H48" s="78">
        <f t="shared" si="6"/>
        <v>-3201089</v>
      </c>
      <c r="I48" s="78">
        <f t="shared" si="6"/>
        <v>-6825793</v>
      </c>
      <c r="J48" s="78">
        <f t="shared" si="6"/>
        <v>23953470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23953470</v>
      </c>
      <c r="X48" s="78">
        <f t="shared" si="6"/>
        <v>18965424</v>
      </c>
      <c r="Y48" s="78">
        <f t="shared" si="6"/>
        <v>4988046</v>
      </c>
      <c r="Z48" s="79">
        <f>+IF(X48&lt;&gt;0,+(Y48/X48)*100,0)</f>
        <v>26.300735485797734</v>
      </c>
      <c r="AA48" s="80">
        <f>SUM(AA46:AA47)</f>
        <v>28445831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95899055</v>
      </c>
      <c r="D8" s="6">
        <v>0</v>
      </c>
      <c r="E8" s="7">
        <v>99698731</v>
      </c>
      <c r="F8" s="8">
        <v>99698731</v>
      </c>
      <c r="G8" s="8">
        <v>7802376</v>
      </c>
      <c r="H8" s="8">
        <v>8457603</v>
      </c>
      <c r="I8" s="8">
        <v>7356540</v>
      </c>
      <c r="J8" s="8">
        <v>23616519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23616519</v>
      </c>
      <c r="X8" s="8">
        <v>24924723</v>
      </c>
      <c r="Y8" s="8">
        <v>-1308204</v>
      </c>
      <c r="Z8" s="2">
        <v>-5.25</v>
      </c>
      <c r="AA8" s="6">
        <v>99698731</v>
      </c>
    </row>
    <row r="9" spans="1:27" ht="12.75">
      <c r="A9" s="29" t="s">
        <v>36</v>
      </c>
      <c r="B9" s="28"/>
      <c r="C9" s="6">
        <v>59104375</v>
      </c>
      <c r="D9" s="6">
        <v>0</v>
      </c>
      <c r="E9" s="7">
        <v>36441606</v>
      </c>
      <c r="F9" s="8">
        <v>36441606</v>
      </c>
      <c r="G9" s="8">
        <v>3891435</v>
      </c>
      <c r="H9" s="8">
        <v>4020322</v>
      </c>
      <c r="I9" s="8">
        <v>3783488</v>
      </c>
      <c r="J9" s="8">
        <v>11695245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11695245</v>
      </c>
      <c r="X9" s="8">
        <v>9110328</v>
      </c>
      <c r="Y9" s="8">
        <v>2584917</v>
      </c>
      <c r="Z9" s="2">
        <v>28.37</v>
      </c>
      <c r="AA9" s="6">
        <v>36441606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2635404</v>
      </c>
      <c r="F11" s="8">
        <v>2635404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658632</v>
      </c>
      <c r="Y11" s="8">
        <v>-658632</v>
      </c>
      <c r="Z11" s="2">
        <v>-100</v>
      </c>
      <c r="AA11" s="6">
        <v>2635404</v>
      </c>
    </row>
    <row r="12" spans="1:27" ht="12.75">
      <c r="A12" s="29" t="s">
        <v>39</v>
      </c>
      <c r="B12" s="33"/>
      <c r="C12" s="6">
        <v>14221</v>
      </c>
      <c r="D12" s="6">
        <v>0</v>
      </c>
      <c r="E12" s="7">
        <v>14392</v>
      </c>
      <c r="F12" s="8">
        <v>14392</v>
      </c>
      <c r="G12" s="8">
        <v>10079</v>
      </c>
      <c r="H12" s="8">
        <v>0</v>
      </c>
      <c r="I12" s="8">
        <v>-1738</v>
      </c>
      <c r="J12" s="8">
        <v>8341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8341</v>
      </c>
      <c r="X12" s="8">
        <v>3597</v>
      </c>
      <c r="Y12" s="8">
        <v>4744</v>
      </c>
      <c r="Z12" s="2">
        <v>131.89</v>
      </c>
      <c r="AA12" s="6">
        <v>14392</v>
      </c>
    </row>
    <row r="13" spans="1:27" ht="12.75">
      <c r="A13" s="27" t="s">
        <v>40</v>
      </c>
      <c r="B13" s="33"/>
      <c r="C13" s="6">
        <v>4768538</v>
      </c>
      <c r="D13" s="6">
        <v>0</v>
      </c>
      <c r="E13" s="7">
        <v>3614398</v>
      </c>
      <c r="F13" s="8">
        <v>3614398</v>
      </c>
      <c r="G13" s="8">
        <v>434445</v>
      </c>
      <c r="H13" s="8">
        <v>178982</v>
      </c>
      <c r="I13" s="8">
        <v>328418</v>
      </c>
      <c r="J13" s="8">
        <v>941845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941845</v>
      </c>
      <c r="X13" s="8">
        <v>903600</v>
      </c>
      <c r="Y13" s="8">
        <v>38245</v>
      </c>
      <c r="Z13" s="2">
        <v>4.23</v>
      </c>
      <c r="AA13" s="6">
        <v>3614398</v>
      </c>
    </row>
    <row r="14" spans="1:27" ht="12.75">
      <c r="A14" s="27" t="s">
        <v>41</v>
      </c>
      <c r="B14" s="33"/>
      <c r="C14" s="6">
        <v>18195506</v>
      </c>
      <c r="D14" s="6">
        <v>0</v>
      </c>
      <c r="E14" s="7">
        <v>20549209</v>
      </c>
      <c r="F14" s="8">
        <v>20549209</v>
      </c>
      <c r="G14" s="8">
        <v>1103837</v>
      </c>
      <c r="H14" s="8">
        <v>1554674</v>
      </c>
      <c r="I14" s="8">
        <v>1552943</v>
      </c>
      <c r="J14" s="8">
        <v>4211454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4211454</v>
      </c>
      <c r="X14" s="8">
        <v>5137302</v>
      </c>
      <c r="Y14" s="8">
        <v>-925848</v>
      </c>
      <c r="Z14" s="2">
        <v>-18.02</v>
      </c>
      <c r="AA14" s="6">
        <v>20549209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1531387</v>
      </c>
      <c r="D18" s="6">
        <v>0</v>
      </c>
      <c r="E18" s="7">
        <v>1473098</v>
      </c>
      <c r="F18" s="8">
        <v>1473098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368274</v>
      </c>
      <c r="Y18" s="8">
        <v>-368274</v>
      </c>
      <c r="Z18" s="2">
        <v>-100</v>
      </c>
      <c r="AA18" s="6">
        <v>1473098</v>
      </c>
    </row>
    <row r="19" spans="1:27" ht="12.75">
      <c r="A19" s="27" t="s">
        <v>46</v>
      </c>
      <c r="B19" s="33"/>
      <c r="C19" s="6">
        <v>376325909</v>
      </c>
      <c r="D19" s="6">
        <v>0</v>
      </c>
      <c r="E19" s="7">
        <v>396961000</v>
      </c>
      <c r="F19" s="8">
        <v>396961000</v>
      </c>
      <c r="G19" s="8">
        <v>155832001</v>
      </c>
      <c r="H19" s="8">
        <v>228923</v>
      </c>
      <c r="I19" s="8">
        <v>63934</v>
      </c>
      <c r="J19" s="8">
        <v>156124858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156124858</v>
      </c>
      <c r="X19" s="8">
        <v>99240249</v>
      </c>
      <c r="Y19" s="8">
        <v>56884609</v>
      </c>
      <c r="Z19" s="2">
        <v>57.32</v>
      </c>
      <c r="AA19" s="6">
        <v>396961000</v>
      </c>
    </row>
    <row r="20" spans="1:27" ht="12.75">
      <c r="A20" s="27" t="s">
        <v>47</v>
      </c>
      <c r="B20" s="33"/>
      <c r="C20" s="6">
        <v>10391662</v>
      </c>
      <c r="D20" s="6">
        <v>0</v>
      </c>
      <c r="E20" s="7">
        <v>28395110</v>
      </c>
      <c r="F20" s="30">
        <v>28395110</v>
      </c>
      <c r="G20" s="30">
        <v>6298827</v>
      </c>
      <c r="H20" s="30">
        <v>-4797488</v>
      </c>
      <c r="I20" s="30">
        <v>2634897</v>
      </c>
      <c r="J20" s="30">
        <v>4136236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4136236</v>
      </c>
      <c r="X20" s="30">
        <v>7098669</v>
      </c>
      <c r="Y20" s="30">
        <v>-2962433</v>
      </c>
      <c r="Z20" s="31">
        <v>-41.73</v>
      </c>
      <c r="AA20" s="32">
        <v>28395110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566230653</v>
      </c>
      <c r="D22" s="37">
        <f>SUM(D5:D21)</f>
        <v>0</v>
      </c>
      <c r="E22" s="38">
        <f t="shared" si="0"/>
        <v>589782948</v>
      </c>
      <c r="F22" s="39">
        <f t="shared" si="0"/>
        <v>589782948</v>
      </c>
      <c r="G22" s="39">
        <f t="shared" si="0"/>
        <v>175373000</v>
      </c>
      <c r="H22" s="39">
        <f t="shared" si="0"/>
        <v>9643016</v>
      </c>
      <c r="I22" s="39">
        <f t="shared" si="0"/>
        <v>15718482</v>
      </c>
      <c r="J22" s="39">
        <f t="shared" si="0"/>
        <v>200734498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200734498</v>
      </c>
      <c r="X22" s="39">
        <f t="shared" si="0"/>
        <v>147445374</v>
      </c>
      <c r="Y22" s="39">
        <f t="shared" si="0"/>
        <v>53289124</v>
      </c>
      <c r="Z22" s="40">
        <f>+IF(X22&lt;&gt;0,+(Y22/X22)*100,0)</f>
        <v>36.14160455112007</v>
      </c>
      <c r="AA22" s="37">
        <f>SUM(AA5:AA21)</f>
        <v>589782948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162189594</v>
      </c>
      <c r="D25" s="6">
        <v>0</v>
      </c>
      <c r="E25" s="7">
        <v>178074625</v>
      </c>
      <c r="F25" s="8">
        <v>178074625</v>
      </c>
      <c r="G25" s="8">
        <v>15028297</v>
      </c>
      <c r="H25" s="8">
        <v>14891905</v>
      </c>
      <c r="I25" s="8">
        <v>15141219</v>
      </c>
      <c r="J25" s="8">
        <v>45061421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45061421</v>
      </c>
      <c r="X25" s="8">
        <v>44518656</v>
      </c>
      <c r="Y25" s="8">
        <v>542765</v>
      </c>
      <c r="Z25" s="2">
        <v>1.22</v>
      </c>
      <c r="AA25" s="6">
        <v>178074625</v>
      </c>
    </row>
    <row r="26" spans="1:27" ht="12.75">
      <c r="A26" s="29" t="s">
        <v>52</v>
      </c>
      <c r="B26" s="28"/>
      <c r="C26" s="6">
        <v>9713898</v>
      </c>
      <c r="D26" s="6">
        <v>0</v>
      </c>
      <c r="E26" s="7">
        <v>11042858</v>
      </c>
      <c r="F26" s="8">
        <v>11042858</v>
      </c>
      <c r="G26" s="8">
        <v>652148</v>
      </c>
      <c r="H26" s="8">
        <v>713838</v>
      </c>
      <c r="I26" s="8">
        <v>595959</v>
      </c>
      <c r="J26" s="8">
        <v>1961945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1961945</v>
      </c>
      <c r="X26" s="8">
        <v>2760714</v>
      </c>
      <c r="Y26" s="8">
        <v>-798769</v>
      </c>
      <c r="Z26" s="2">
        <v>-28.93</v>
      </c>
      <c r="AA26" s="6">
        <v>11042858</v>
      </c>
    </row>
    <row r="27" spans="1:27" ht="12.75">
      <c r="A27" s="29" t="s">
        <v>53</v>
      </c>
      <c r="B27" s="28"/>
      <c r="C27" s="6">
        <v>97768134</v>
      </c>
      <c r="D27" s="6">
        <v>0</v>
      </c>
      <c r="E27" s="7">
        <v>55763382</v>
      </c>
      <c r="F27" s="8">
        <v>55763382</v>
      </c>
      <c r="G27" s="8">
        <v>4646949</v>
      </c>
      <c r="H27" s="8">
        <v>4646949</v>
      </c>
      <c r="I27" s="8">
        <v>4646949</v>
      </c>
      <c r="J27" s="8">
        <v>13940847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13940847</v>
      </c>
      <c r="X27" s="8">
        <v>13940847</v>
      </c>
      <c r="Y27" s="8">
        <v>0</v>
      </c>
      <c r="Z27" s="2">
        <v>0</v>
      </c>
      <c r="AA27" s="6">
        <v>55763382</v>
      </c>
    </row>
    <row r="28" spans="1:27" ht="12.75">
      <c r="A28" s="29" t="s">
        <v>54</v>
      </c>
      <c r="B28" s="28"/>
      <c r="C28" s="6">
        <v>72458877</v>
      </c>
      <c r="D28" s="6">
        <v>0</v>
      </c>
      <c r="E28" s="7">
        <v>65868384</v>
      </c>
      <c r="F28" s="8">
        <v>65868384</v>
      </c>
      <c r="G28" s="8">
        <v>5186700</v>
      </c>
      <c r="H28" s="8">
        <v>7984220</v>
      </c>
      <c r="I28" s="8">
        <v>6583418</v>
      </c>
      <c r="J28" s="8">
        <v>19754338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19754338</v>
      </c>
      <c r="X28" s="8">
        <v>16467096</v>
      </c>
      <c r="Y28" s="8">
        <v>3287242</v>
      </c>
      <c r="Z28" s="2">
        <v>19.96</v>
      </c>
      <c r="AA28" s="6">
        <v>65868384</v>
      </c>
    </row>
    <row r="29" spans="1:27" ht="12.75">
      <c r="A29" s="29" t="s">
        <v>55</v>
      </c>
      <c r="B29" s="28"/>
      <c r="C29" s="6">
        <v>8447809</v>
      </c>
      <c r="D29" s="6">
        <v>0</v>
      </c>
      <c r="E29" s="7">
        <v>8124832</v>
      </c>
      <c r="F29" s="8">
        <v>8124832</v>
      </c>
      <c r="G29" s="8">
        <v>4125329</v>
      </c>
      <c r="H29" s="8">
        <v>382353</v>
      </c>
      <c r="I29" s="8">
        <v>12372</v>
      </c>
      <c r="J29" s="8">
        <v>4520054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4520054</v>
      </c>
      <c r="X29" s="8">
        <v>2031207</v>
      </c>
      <c r="Y29" s="8">
        <v>2488847</v>
      </c>
      <c r="Z29" s="2">
        <v>122.53</v>
      </c>
      <c r="AA29" s="6">
        <v>8124832</v>
      </c>
    </row>
    <row r="30" spans="1:27" ht="12.75">
      <c r="A30" s="29" t="s">
        <v>56</v>
      </c>
      <c r="B30" s="28"/>
      <c r="C30" s="6">
        <v>62889169</v>
      </c>
      <c r="D30" s="6">
        <v>0</v>
      </c>
      <c r="E30" s="7">
        <v>74317843</v>
      </c>
      <c r="F30" s="8">
        <v>74317843</v>
      </c>
      <c r="G30" s="8">
        <v>4642673</v>
      </c>
      <c r="H30" s="8">
        <v>5069150</v>
      </c>
      <c r="I30" s="8">
        <v>594231</v>
      </c>
      <c r="J30" s="8">
        <v>10306054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10306054</v>
      </c>
      <c r="X30" s="8">
        <v>18579462</v>
      </c>
      <c r="Y30" s="8">
        <v>-8273408</v>
      </c>
      <c r="Z30" s="2">
        <v>-44.53</v>
      </c>
      <c r="AA30" s="6">
        <v>74317843</v>
      </c>
    </row>
    <row r="31" spans="1:27" ht="12.75">
      <c r="A31" s="29" t="s">
        <v>57</v>
      </c>
      <c r="B31" s="28"/>
      <c r="C31" s="6">
        <v>68270999</v>
      </c>
      <c r="D31" s="6">
        <v>0</v>
      </c>
      <c r="E31" s="7">
        <v>41227639</v>
      </c>
      <c r="F31" s="8">
        <v>41227639</v>
      </c>
      <c r="G31" s="8">
        <v>14716447</v>
      </c>
      <c r="H31" s="8">
        <v>2748298</v>
      </c>
      <c r="I31" s="8">
        <v>-10744197</v>
      </c>
      <c r="J31" s="8">
        <v>6720548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6720548</v>
      </c>
      <c r="X31" s="8">
        <v>10306911</v>
      </c>
      <c r="Y31" s="8">
        <v>-3586363</v>
      </c>
      <c r="Z31" s="2">
        <v>-34.8</v>
      </c>
      <c r="AA31" s="6">
        <v>41227639</v>
      </c>
    </row>
    <row r="32" spans="1:27" ht="12.75">
      <c r="A32" s="29" t="s">
        <v>58</v>
      </c>
      <c r="B32" s="28"/>
      <c r="C32" s="6">
        <v>63065513</v>
      </c>
      <c r="D32" s="6">
        <v>0</v>
      </c>
      <c r="E32" s="7">
        <v>36633696</v>
      </c>
      <c r="F32" s="8">
        <v>36633696</v>
      </c>
      <c r="G32" s="8">
        <v>4029241</v>
      </c>
      <c r="H32" s="8">
        <v>402878</v>
      </c>
      <c r="I32" s="8">
        <v>3008288</v>
      </c>
      <c r="J32" s="8">
        <v>7440407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7440407</v>
      </c>
      <c r="X32" s="8">
        <v>9158424</v>
      </c>
      <c r="Y32" s="8">
        <v>-1718017</v>
      </c>
      <c r="Z32" s="2">
        <v>-18.76</v>
      </c>
      <c r="AA32" s="6">
        <v>36633696</v>
      </c>
    </row>
    <row r="33" spans="1:27" ht="12.75">
      <c r="A33" s="29" t="s">
        <v>59</v>
      </c>
      <c r="B33" s="28"/>
      <c r="C33" s="6">
        <v>37415662</v>
      </c>
      <c r="D33" s="6">
        <v>0</v>
      </c>
      <c r="E33" s="7">
        <v>15000000</v>
      </c>
      <c r="F33" s="8">
        <v>15000000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3750000</v>
      </c>
      <c r="Y33" s="8">
        <v>-3750000</v>
      </c>
      <c r="Z33" s="2">
        <v>-100</v>
      </c>
      <c r="AA33" s="6">
        <v>15000000</v>
      </c>
    </row>
    <row r="34" spans="1:27" ht="12.75">
      <c r="A34" s="29" t="s">
        <v>60</v>
      </c>
      <c r="B34" s="28"/>
      <c r="C34" s="6">
        <v>89662174</v>
      </c>
      <c r="D34" s="6">
        <v>0</v>
      </c>
      <c r="E34" s="7">
        <v>93547232</v>
      </c>
      <c r="F34" s="8">
        <v>93547232</v>
      </c>
      <c r="G34" s="8">
        <v>13681458</v>
      </c>
      <c r="H34" s="8">
        <v>2868293</v>
      </c>
      <c r="I34" s="8">
        <v>6287361</v>
      </c>
      <c r="J34" s="8">
        <v>22837112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22837112</v>
      </c>
      <c r="X34" s="8">
        <v>23386698</v>
      </c>
      <c r="Y34" s="8">
        <v>-549586</v>
      </c>
      <c r="Z34" s="2">
        <v>-2.35</v>
      </c>
      <c r="AA34" s="6">
        <v>93547232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671881829</v>
      </c>
      <c r="D36" s="37">
        <f>SUM(D25:D35)</f>
        <v>0</v>
      </c>
      <c r="E36" s="38">
        <f t="shared" si="1"/>
        <v>579600491</v>
      </c>
      <c r="F36" s="39">
        <f t="shared" si="1"/>
        <v>579600491</v>
      </c>
      <c r="G36" s="39">
        <f t="shared" si="1"/>
        <v>66709242</v>
      </c>
      <c r="H36" s="39">
        <f t="shared" si="1"/>
        <v>39707884</v>
      </c>
      <c r="I36" s="39">
        <f t="shared" si="1"/>
        <v>26125600</v>
      </c>
      <c r="J36" s="39">
        <f t="shared" si="1"/>
        <v>132542726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132542726</v>
      </c>
      <c r="X36" s="39">
        <f t="shared" si="1"/>
        <v>144900015</v>
      </c>
      <c r="Y36" s="39">
        <f t="shared" si="1"/>
        <v>-12357289</v>
      </c>
      <c r="Z36" s="40">
        <f>+IF(X36&lt;&gt;0,+(Y36/X36)*100,0)</f>
        <v>-8.528148875622959</v>
      </c>
      <c r="AA36" s="37">
        <f>SUM(AA25:AA35)</f>
        <v>579600491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-105651176</v>
      </c>
      <c r="D38" s="50">
        <f>+D22-D36</f>
        <v>0</v>
      </c>
      <c r="E38" s="51">
        <f t="shared" si="2"/>
        <v>10182457</v>
      </c>
      <c r="F38" s="52">
        <f t="shared" si="2"/>
        <v>10182457</v>
      </c>
      <c r="G38" s="52">
        <f t="shared" si="2"/>
        <v>108663758</v>
      </c>
      <c r="H38" s="52">
        <f t="shared" si="2"/>
        <v>-30064868</v>
      </c>
      <c r="I38" s="52">
        <f t="shared" si="2"/>
        <v>-10407118</v>
      </c>
      <c r="J38" s="52">
        <f t="shared" si="2"/>
        <v>68191772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68191772</v>
      </c>
      <c r="X38" s="52">
        <f>IF(F22=F36,0,X22-X36)</f>
        <v>2545359</v>
      </c>
      <c r="Y38" s="52">
        <f t="shared" si="2"/>
        <v>65646413</v>
      </c>
      <c r="Z38" s="53">
        <f>+IF(X38&lt;&gt;0,+(Y38/X38)*100,0)</f>
        <v>2579.063031973093</v>
      </c>
      <c r="AA38" s="50">
        <f>+AA22-AA36</f>
        <v>10182457</v>
      </c>
    </row>
    <row r="39" spans="1:27" ht="12.75">
      <c r="A39" s="27" t="s">
        <v>64</v>
      </c>
      <c r="B39" s="33"/>
      <c r="C39" s="6">
        <v>526701420</v>
      </c>
      <c r="D39" s="6">
        <v>0</v>
      </c>
      <c r="E39" s="7">
        <v>362328000</v>
      </c>
      <c r="F39" s="8">
        <v>362328000</v>
      </c>
      <c r="G39" s="8">
        <v>0</v>
      </c>
      <c r="H39" s="8">
        <v>46248673</v>
      </c>
      <c r="I39" s="8">
        <v>94629541</v>
      </c>
      <c r="J39" s="8">
        <v>140878214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140878214</v>
      </c>
      <c r="X39" s="8">
        <v>63127213</v>
      </c>
      <c r="Y39" s="8">
        <v>77751001</v>
      </c>
      <c r="Z39" s="2">
        <v>123.17</v>
      </c>
      <c r="AA39" s="6">
        <v>362328000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32023500</v>
      </c>
      <c r="Y40" s="30">
        <v>-32023500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421050244</v>
      </c>
      <c r="D42" s="59">
        <f>SUM(D38:D41)</f>
        <v>0</v>
      </c>
      <c r="E42" s="60">
        <f t="shared" si="3"/>
        <v>372510457</v>
      </c>
      <c r="F42" s="61">
        <f t="shared" si="3"/>
        <v>372510457</v>
      </c>
      <c r="G42" s="61">
        <f t="shared" si="3"/>
        <v>108663758</v>
      </c>
      <c r="H42" s="61">
        <f t="shared" si="3"/>
        <v>16183805</v>
      </c>
      <c r="I42" s="61">
        <f t="shared" si="3"/>
        <v>84222423</v>
      </c>
      <c r="J42" s="61">
        <f t="shared" si="3"/>
        <v>209069986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209069986</v>
      </c>
      <c r="X42" s="61">
        <f t="shared" si="3"/>
        <v>97696072</v>
      </c>
      <c r="Y42" s="61">
        <f t="shared" si="3"/>
        <v>111373914</v>
      </c>
      <c r="Z42" s="62">
        <f>+IF(X42&lt;&gt;0,+(Y42/X42)*100,0)</f>
        <v>114.00040116249505</v>
      </c>
      <c r="AA42" s="59">
        <f>SUM(AA38:AA41)</f>
        <v>372510457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421050244</v>
      </c>
      <c r="D44" s="67">
        <f>+D42-D43</f>
        <v>0</v>
      </c>
      <c r="E44" s="68">
        <f t="shared" si="4"/>
        <v>372510457</v>
      </c>
      <c r="F44" s="69">
        <f t="shared" si="4"/>
        <v>372510457</v>
      </c>
      <c r="G44" s="69">
        <f t="shared" si="4"/>
        <v>108663758</v>
      </c>
      <c r="H44" s="69">
        <f t="shared" si="4"/>
        <v>16183805</v>
      </c>
      <c r="I44" s="69">
        <f t="shared" si="4"/>
        <v>84222423</v>
      </c>
      <c r="J44" s="69">
        <f t="shared" si="4"/>
        <v>209069986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209069986</v>
      </c>
      <c r="X44" s="69">
        <f t="shared" si="4"/>
        <v>97696072</v>
      </c>
      <c r="Y44" s="69">
        <f t="shared" si="4"/>
        <v>111373914</v>
      </c>
      <c r="Z44" s="70">
        <f>+IF(X44&lt;&gt;0,+(Y44/X44)*100,0)</f>
        <v>114.00040116249505</v>
      </c>
      <c r="AA44" s="67">
        <f>+AA42-AA43</f>
        <v>372510457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421050244</v>
      </c>
      <c r="D46" s="59">
        <f>SUM(D44:D45)</f>
        <v>0</v>
      </c>
      <c r="E46" s="60">
        <f t="shared" si="5"/>
        <v>372510457</v>
      </c>
      <c r="F46" s="61">
        <f t="shared" si="5"/>
        <v>372510457</v>
      </c>
      <c r="G46" s="61">
        <f t="shared" si="5"/>
        <v>108663758</v>
      </c>
      <c r="H46" s="61">
        <f t="shared" si="5"/>
        <v>16183805</v>
      </c>
      <c r="I46" s="61">
        <f t="shared" si="5"/>
        <v>84222423</v>
      </c>
      <c r="J46" s="61">
        <f t="shared" si="5"/>
        <v>209069986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209069986</v>
      </c>
      <c r="X46" s="61">
        <f t="shared" si="5"/>
        <v>97696072</v>
      </c>
      <c r="Y46" s="61">
        <f t="shared" si="5"/>
        <v>111373914</v>
      </c>
      <c r="Z46" s="62">
        <f>+IF(X46&lt;&gt;0,+(Y46/X46)*100,0)</f>
        <v>114.00040116249505</v>
      </c>
      <c r="AA46" s="59">
        <f>SUM(AA44:AA45)</f>
        <v>372510457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421050244</v>
      </c>
      <c r="D48" s="75">
        <f>SUM(D46:D47)</f>
        <v>0</v>
      </c>
      <c r="E48" s="76">
        <f t="shared" si="6"/>
        <v>372510457</v>
      </c>
      <c r="F48" s="77">
        <f t="shared" si="6"/>
        <v>372510457</v>
      </c>
      <c r="G48" s="77">
        <f t="shared" si="6"/>
        <v>108663758</v>
      </c>
      <c r="H48" s="78">
        <f t="shared" si="6"/>
        <v>16183805</v>
      </c>
      <c r="I48" s="78">
        <f t="shared" si="6"/>
        <v>84222423</v>
      </c>
      <c r="J48" s="78">
        <f t="shared" si="6"/>
        <v>209069986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209069986</v>
      </c>
      <c r="X48" s="78">
        <f t="shared" si="6"/>
        <v>97696072</v>
      </c>
      <c r="Y48" s="78">
        <f t="shared" si="6"/>
        <v>111373914</v>
      </c>
      <c r="Z48" s="79">
        <f>+IF(X48&lt;&gt;0,+(Y48/X48)*100,0)</f>
        <v>114.00040116249505</v>
      </c>
      <c r="AA48" s="80">
        <f>SUM(AA46:AA47)</f>
        <v>372510457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320628389</v>
      </c>
      <c r="D5" s="6">
        <v>0</v>
      </c>
      <c r="E5" s="7">
        <v>345110196</v>
      </c>
      <c r="F5" s="8">
        <v>345110196</v>
      </c>
      <c r="G5" s="8">
        <v>34848113</v>
      </c>
      <c r="H5" s="8">
        <v>-11198888</v>
      </c>
      <c r="I5" s="8">
        <v>34848113</v>
      </c>
      <c r="J5" s="8">
        <v>58497338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58497338</v>
      </c>
      <c r="X5" s="8">
        <v>85693884</v>
      </c>
      <c r="Y5" s="8">
        <v>-27196546</v>
      </c>
      <c r="Z5" s="2">
        <v>-31.74</v>
      </c>
      <c r="AA5" s="6">
        <v>345110196</v>
      </c>
    </row>
    <row r="6" spans="1:27" ht="12.75">
      <c r="A6" s="27" t="s">
        <v>33</v>
      </c>
      <c r="B6" s="28"/>
      <c r="C6" s="6">
        <v>161854</v>
      </c>
      <c r="D6" s="6">
        <v>0</v>
      </c>
      <c r="E6" s="7">
        <v>164230</v>
      </c>
      <c r="F6" s="8">
        <v>164230</v>
      </c>
      <c r="G6" s="8">
        <v>11988</v>
      </c>
      <c r="H6" s="8">
        <v>0</v>
      </c>
      <c r="I6" s="8">
        <v>11988</v>
      </c>
      <c r="J6" s="8">
        <v>23976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23976</v>
      </c>
      <c r="X6" s="8">
        <v>41058</v>
      </c>
      <c r="Y6" s="8">
        <v>-17082</v>
      </c>
      <c r="Z6" s="2">
        <v>-41.6</v>
      </c>
      <c r="AA6" s="6">
        <v>164230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122888655</v>
      </c>
      <c r="F7" s="8">
        <v>122888655</v>
      </c>
      <c r="G7" s="8">
        <v>9139621</v>
      </c>
      <c r="H7" s="8">
        <v>9980519</v>
      </c>
      <c r="I7" s="8">
        <v>9139621</v>
      </c>
      <c r="J7" s="8">
        <v>28259761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28259761</v>
      </c>
      <c r="X7" s="8">
        <v>30722163</v>
      </c>
      <c r="Y7" s="8">
        <v>-2462402</v>
      </c>
      <c r="Z7" s="2">
        <v>-8.02</v>
      </c>
      <c r="AA7" s="6">
        <v>122888655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4010634</v>
      </c>
      <c r="H10" s="30">
        <v>8965315</v>
      </c>
      <c r="I10" s="30">
        <v>4010634</v>
      </c>
      <c r="J10" s="30">
        <v>16986583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16986583</v>
      </c>
      <c r="X10" s="30">
        <v>15161916</v>
      </c>
      <c r="Y10" s="30">
        <v>1824667</v>
      </c>
      <c r="Z10" s="31">
        <v>12.03</v>
      </c>
      <c r="AA10" s="32">
        <v>0</v>
      </c>
    </row>
    <row r="11" spans="1:27" ht="12.75">
      <c r="A11" s="29" t="s">
        <v>38</v>
      </c>
      <c r="B11" s="33"/>
      <c r="C11" s="6">
        <v>148787053</v>
      </c>
      <c r="D11" s="6">
        <v>0</v>
      </c>
      <c r="E11" s="7">
        <v>60647659</v>
      </c>
      <c r="F11" s="8">
        <v>60647659</v>
      </c>
      <c r="G11" s="8">
        <v>94653</v>
      </c>
      <c r="H11" s="8">
        <v>39054</v>
      </c>
      <c r="I11" s="8">
        <v>94653</v>
      </c>
      <c r="J11" s="8">
        <v>228360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228360</v>
      </c>
      <c r="X11" s="8"/>
      <c r="Y11" s="8">
        <v>228360</v>
      </c>
      <c r="Z11" s="2">
        <v>0</v>
      </c>
      <c r="AA11" s="6">
        <v>60647659</v>
      </c>
    </row>
    <row r="12" spans="1:27" ht="12.75">
      <c r="A12" s="29" t="s">
        <v>39</v>
      </c>
      <c r="B12" s="33"/>
      <c r="C12" s="6">
        <v>3036408</v>
      </c>
      <c r="D12" s="6">
        <v>0</v>
      </c>
      <c r="E12" s="7">
        <v>3383659</v>
      </c>
      <c r="F12" s="8">
        <v>3383659</v>
      </c>
      <c r="G12" s="8">
        <v>198646</v>
      </c>
      <c r="H12" s="8">
        <v>234614</v>
      </c>
      <c r="I12" s="8">
        <v>198646</v>
      </c>
      <c r="J12" s="8">
        <v>631906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631906</v>
      </c>
      <c r="X12" s="8">
        <v>843165</v>
      </c>
      <c r="Y12" s="8">
        <v>-211259</v>
      </c>
      <c r="Z12" s="2">
        <v>-25.06</v>
      </c>
      <c r="AA12" s="6">
        <v>3383659</v>
      </c>
    </row>
    <row r="13" spans="1:27" ht="12.75">
      <c r="A13" s="27" t="s">
        <v>40</v>
      </c>
      <c r="B13" s="33"/>
      <c r="C13" s="6">
        <v>3865392</v>
      </c>
      <c r="D13" s="6">
        <v>0</v>
      </c>
      <c r="E13" s="7">
        <v>6822000</v>
      </c>
      <c r="F13" s="8">
        <v>6822000</v>
      </c>
      <c r="G13" s="8">
        <v>183028</v>
      </c>
      <c r="H13" s="8">
        <v>180815</v>
      </c>
      <c r="I13" s="8">
        <v>183028</v>
      </c>
      <c r="J13" s="8">
        <v>546871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546871</v>
      </c>
      <c r="X13" s="8">
        <v>1230501</v>
      </c>
      <c r="Y13" s="8">
        <v>-683630</v>
      </c>
      <c r="Z13" s="2">
        <v>-55.56</v>
      </c>
      <c r="AA13" s="6">
        <v>6822000</v>
      </c>
    </row>
    <row r="14" spans="1:27" ht="12.75">
      <c r="A14" s="27" t="s">
        <v>41</v>
      </c>
      <c r="B14" s="33"/>
      <c r="C14" s="6">
        <v>9624056</v>
      </c>
      <c r="D14" s="6">
        <v>0</v>
      </c>
      <c r="E14" s="7">
        <v>10485000</v>
      </c>
      <c r="F14" s="8">
        <v>10485000</v>
      </c>
      <c r="G14" s="8">
        <v>914958</v>
      </c>
      <c r="H14" s="8">
        <v>857939</v>
      </c>
      <c r="I14" s="8">
        <v>914958</v>
      </c>
      <c r="J14" s="8">
        <v>2687855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2687855</v>
      </c>
      <c r="X14" s="8">
        <v>2558751</v>
      </c>
      <c r="Y14" s="8">
        <v>129104</v>
      </c>
      <c r="Z14" s="2">
        <v>5.05</v>
      </c>
      <c r="AA14" s="6">
        <v>10485000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108682588</v>
      </c>
      <c r="D16" s="6">
        <v>0</v>
      </c>
      <c r="E16" s="7">
        <v>10494000</v>
      </c>
      <c r="F16" s="8">
        <v>10494000</v>
      </c>
      <c r="G16" s="8">
        <v>1628344</v>
      </c>
      <c r="H16" s="8">
        <v>2059842</v>
      </c>
      <c r="I16" s="8">
        <v>1628344</v>
      </c>
      <c r="J16" s="8">
        <v>5316530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5316530</v>
      </c>
      <c r="X16" s="8">
        <v>2623500</v>
      </c>
      <c r="Y16" s="8">
        <v>2693030</v>
      </c>
      <c r="Z16" s="2">
        <v>102.65</v>
      </c>
      <c r="AA16" s="6">
        <v>10494000</v>
      </c>
    </row>
    <row r="17" spans="1:27" ht="12.75">
      <c r="A17" s="27" t="s">
        <v>44</v>
      </c>
      <c r="B17" s="33"/>
      <c r="C17" s="6">
        <v>5223578</v>
      </c>
      <c r="D17" s="6">
        <v>0</v>
      </c>
      <c r="E17" s="7">
        <v>13091927</v>
      </c>
      <c r="F17" s="8">
        <v>13091927</v>
      </c>
      <c r="G17" s="8">
        <v>362716</v>
      </c>
      <c r="H17" s="8">
        <v>413297</v>
      </c>
      <c r="I17" s="8">
        <v>362716</v>
      </c>
      <c r="J17" s="8">
        <v>1138729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1138729</v>
      </c>
      <c r="X17" s="8">
        <v>3267042</v>
      </c>
      <c r="Y17" s="8">
        <v>-2128313</v>
      </c>
      <c r="Z17" s="2">
        <v>-65.14</v>
      </c>
      <c r="AA17" s="6">
        <v>13091927</v>
      </c>
    </row>
    <row r="18" spans="1:27" ht="12.75">
      <c r="A18" s="29" t="s">
        <v>45</v>
      </c>
      <c r="B18" s="28"/>
      <c r="C18" s="6">
        <v>4691380</v>
      </c>
      <c r="D18" s="6">
        <v>0</v>
      </c>
      <c r="E18" s="7">
        <v>49424</v>
      </c>
      <c r="F18" s="8">
        <v>49424</v>
      </c>
      <c r="G18" s="8">
        <v>435674</v>
      </c>
      <c r="H18" s="8">
        <v>453158</v>
      </c>
      <c r="I18" s="8">
        <v>435674</v>
      </c>
      <c r="J18" s="8">
        <v>1324506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1324506</v>
      </c>
      <c r="X18" s="8">
        <v>12357</v>
      </c>
      <c r="Y18" s="8">
        <v>1312149</v>
      </c>
      <c r="Z18" s="2">
        <v>10618.67</v>
      </c>
      <c r="AA18" s="6">
        <v>49424</v>
      </c>
    </row>
    <row r="19" spans="1:27" ht="12.75">
      <c r="A19" s="27" t="s">
        <v>46</v>
      </c>
      <c r="B19" s="33"/>
      <c r="C19" s="6">
        <v>138792329</v>
      </c>
      <c r="D19" s="6">
        <v>0</v>
      </c>
      <c r="E19" s="7">
        <v>200962364</v>
      </c>
      <c r="F19" s="8">
        <v>200962364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37348092</v>
      </c>
      <c r="Y19" s="8">
        <v>-37348092</v>
      </c>
      <c r="Z19" s="2">
        <v>-100</v>
      </c>
      <c r="AA19" s="6">
        <v>200962364</v>
      </c>
    </row>
    <row r="20" spans="1:27" ht="12.75">
      <c r="A20" s="27" t="s">
        <v>47</v>
      </c>
      <c r="B20" s="33"/>
      <c r="C20" s="6">
        <v>14311951</v>
      </c>
      <c r="D20" s="6">
        <v>0</v>
      </c>
      <c r="E20" s="7">
        <v>60357754</v>
      </c>
      <c r="F20" s="30">
        <v>60357754</v>
      </c>
      <c r="G20" s="30">
        <v>47335075</v>
      </c>
      <c r="H20" s="30">
        <v>8844351</v>
      </c>
      <c r="I20" s="30">
        <v>47335075</v>
      </c>
      <c r="J20" s="30">
        <v>103514501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103514501</v>
      </c>
      <c r="X20" s="30">
        <v>14945940</v>
      </c>
      <c r="Y20" s="30">
        <v>88568561</v>
      </c>
      <c r="Z20" s="31">
        <v>592.59</v>
      </c>
      <c r="AA20" s="32">
        <v>60357754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2767771</v>
      </c>
      <c r="F21" s="8">
        <v>2767771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2767771</v>
      </c>
    </row>
    <row r="22" spans="1:27" ht="24.75" customHeight="1">
      <c r="A22" s="35" t="s">
        <v>49</v>
      </c>
      <c r="B22" s="36"/>
      <c r="C22" s="37">
        <f aca="true" t="shared" si="0" ref="C22:Y22">SUM(C5:C21)</f>
        <v>757804978</v>
      </c>
      <c r="D22" s="37">
        <f>SUM(D5:D21)</f>
        <v>0</v>
      </c>
      <c r="E22" s="38">
        <f t="shared" si="0"/>
        <v>837224639</v>
      </c>
      <c r="F22" s="39">
        <f t="shared" si="0"/>
        <v>837224639</v>
      </c>
      <c r="G22" s="39">
        <f t="shared" si="0"/>
        <v>99163450</v>
      </c>
      <c r="H22" s="39">
        <f t="shared" si="0"/>
        <v>20830016</v>
      </c>
      <c r="I22" s="39">
        <f t="shared" si="0"/>
        <v>99163450</v>
      </c>
      <c r="J22" s="39">
        <f t="shared" si="0"/>
        <v>219156916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219156916</v>
      </c>
      <c r="X22" s="39">
        <f t="shared" si="0"/>
        <v>194448369</v>
      </c>
      <c r="Y22" s="39">
        <f t="shared" si="0"/>
        <v>24708547</v>
      </c>
      <c r="Z22" s="40">
        <f>+IF(X22&lt;&gt;0,+(Y22/X22)*100,0)</f>
        <v>12.706996272105528</v>
      </c>
      <c r="AA22" s="37">
        <f>SUM(AA5:AA21)</f>
        <v>837224639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319899845</v>
      </c>
      <c r="D25" s="6">
        <v>0</v>
      </c>
      <c r="E25" s="7">
        <v>337347483</v>
      </c>
      <c r="F25" s="8">
        <v>337347483</v>
      </c>
      <c r="G25" s="8">
        <v>27529303</v>
      </c>
      <c r="H25" s="8">
        <v>25989855</v>
      </c>
      <c r="I25" s="8">
        <v>27529303</v>
      </c>
      <c r="J25" s="8">
        <v>81048461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81048461</v>
      </c>
      <c r="X25" s="8">
        <v>80420022</v>
      </c>
      <c r="Y25" s="8">
        <v>628439</v>
      </c>
      <c r="Z25" s="2">
        <v>0.78</v>
      </c>
      <c r="AA25" s="6">
        <v>337347483</v>
      </c>
    </row>
    <row r="26" spans="1:27" ht="12.75">
      <c r="A26" s="29" t="s">
        <v>52</v>
      </c>
      <c r="B26" s="28"/>
      <c r="C26" s="6">
        <v>19984455</v>
      </c>
      <c r="D26" s="6">
        <v>0</v>
      </c>
      <c r="E26" s="7">
        <v>25447547</v>
      </c>
      <c r="F26" s="8">
        <v>25447547</v>
      </c>
      <c r="G26" s="8">
        <v>1638046</v>
      </c>
      <c r="H26" s="8">
        <v>1659564</v>
      </c>
      <c r="I26" s="8">
        <v>1638046</v>
      </c>
      <c r="J26" s="8">
        <v>4935656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4935656</v>
      </c>
      <c r="X26" s="8">
        <v>5411331</v>
      </c>
      <c r="Y26" s="8">
        <v>-475675</v>
      </c>
      <c r="Z26" s="2">
        <v>-8.79</v>
      </c>
      <c r="AA26" s="6">
        <v>25447547</v>
      </c>
    </row>
    <row r="27" spans="1:27" ht="12.75">
      <c r="A27" s="29" t="s">
        <v>53</v>
      </c>
      <c r="B27" s="28"/>
      <c r="C27" s="6">
        <v>3241387</v>
      </c>
      <c r="D27" s="6">
        <v>0</v>
      </c>
      <c r="E27" s="7">
        <v>681500</v>
      </c>
      <c r="F27" s="8">
        <v>681500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125001</v>
      </c>
      <c r="Y27" s="8">
        <v>-125001</v>
      </c>
      <c r="Z27" s="2">
        <v>-100</v>
      </c>
      <c r="AA27" s="6">
        <v>681500</v>
      </c>
    </row>
    <row r="28" spans="1:27" ht="12.75">
      <c r="A28" s="29" t="s">
        <v>54</v>
      </c>
      <c r="B28" s="28"/>
      <c r="C28" s="6">
        <v>57061258</v>
      </c>
      <c r="D28" s="6">
        <v>0</v>
      </c>
      <c r="E28" s="7">
        <v>70058000</v>
      </c>
      <c r="F28" s="8">
        <v>70058000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14625000</v>
      </c>
      <c r="Y28" s="8">
        <v>-14625000</v>
      </c>
      <c r="Z28" s="2">
        <v>-100</v>
      </c>
      <c r="AA28" s="6">
        <v>70058000</v>
      </c>
    </row>
    <row r="29" spans="1:27" ht="12.75">
      <c r="A29" s="29" t="s">
        <v>55</v>
      </c>
      <c r="B29" s="28"/>
      <c r="C29" s="6">
        <v>4252549</v>
      </c>
      <c r="D29" s="6">
        <v>0</v>
      </c>
      <c r="E29" s="7">
        <v>4373391</v>
      </c>
      <c r="F29" s="8">
        <v>4373391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1893775</v>
      </c>
      <c r="Y29" s="8">
        <v>-1893775</v>
      </c>
      <c r="Z29" s="2">
        <v>-100</v>
      </c>
      <c r="AA29" s="6">
        <v>4373391</v>
      </c>
    </row>
    <row r="30" spans="1:27" ht="12.75">
      <c r="A30" s="29" t="s">
        <v>56</v>
      </c>
      <c r="B30" s="28"/>
      <c r="C30" s="6">
        <v>83236332</v>
      </c>
      <c r="D30" s="6">
        <v>0</v>
      </c>
      <c r="E30" s="7">
        <v>86712296</v>
      </c>
      <c r="F30" s="8">
        <v>86712296</v>
      </c>
      <c r="G30" s="8">
        <v>9927312</v>
      </c>
      <c r="H30" s="8">
        <v>9737887</v>
      </c>
      <c r="I30" s="8">
        <v>9927312</v>
      </c>
      <c r="J30" s="8">
        <v>29592511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29592511</v>
      </c>
      <c r="X30" s="8">
        <v>21678075</v>
      </c>
      <c r="Y30" s="8">
        <v>7914436</v>
      </c>
      <c r="Z30" s="2">
        <v>36.51</v>
      </c>
      <c r="AA30" s="6">
        <v>86712296</v>
      </c>
    </row>
    <row r="31" spans="1:27" ht="12.75">
      <c r="A31" s="29" t="s">
        <v>57</v>
      </c>
      <c r="B31" s="28"/>
      <c r="C31" s="6">
        <v>41806239</v>
      </c>
      <c r="D31" s="6">
        <v>0</v>
      </c>
      <c r="E31" s="7">
        <v>50166559</v>
      </c>
      <c r="F31" s="8">
        <v>50166559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12541641</v>
      </c>
      <c r="Y31" s="8">
        <v>-12541641</v>
      </c>
      <c r="Z31" s="2">
        <v>-100</v>
      </c>
      <c r="AA31" s="6">
        <v>50166559</v>
      </c>
    </row>
    <row r="32" spans="1:27" ht="12.75">
      <c r="A32" s="29" t="s">
        <v>58</v>
      </c>
      <c r="B32" s="28"/>
      <c r="C32" s="6">
        <v>39284672</v>
      </c>
      <c r="D32" s="6">
        <v>0</v>
      </c>
      <c r="E32" s="7">
        <v>38179310</v>
      </c>
      <c r="F32" s="8">
        <v>38179310</v>
      </c>
      <c r="G32" s="8">
        <v>1194564</v>
      </c>
      <c r="H32" s="8">
        <v>0</v>
      </c>
      <c r="I32" s="8">
        <v>1194564</v>
      </c>
      <c r="J32" s="8">
        <v>2389128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2389128</v>
      </c>
      <c r="X32" s="8">
        <v>9234240</v>
      </c>
      <c r="Y32" s="8">
        <v>-6845112</v>
      </c>
      <c r="Z32" s="2">
        <v>-74.13</v>
      </c>
      <c r="AA32" s="6">
        <v>38179310</v>
      </c>
    </row>
    <row r="33" spans="1:27" ht="12.75">
      <c r="A33" s="29" t="s">
        <v>59</v>
      </c>
      <c r="B33" s="28"/>
      <c r="C33" s="6">
        <v>4919872</v>
      </c>
      <c r="D33" s="6">
        <v>0</v>
      </c>
      <c r="E33" s="7">
        <v>10393100</v>
      </c>
      <c r="F33" s="8">
        <v>10393100</v>
      </c>
      <c r="G33" s="8">
        <v>141874</v>
      </c>
      <c r="H33" s="8">
        <v>26840</v>
      </c>
      <c r="I33" s="8">
        <v>141874</v>
      </c>
      <c r="J33" s="8">
        <v>310588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310588</v>
      </c>
      <c r="X33" s="8">
        <v>1106907</v>
      </c>
      <c r="Y33" s="8">
        <v>-796319</v>
      </c>
      <c r="Z33" s="2">
        <v>-71.94</v>
      </c>
      <c r="AA33" s="6">
        <v>10393100</v>
      </c>
    </row>
    <row r="34" spans="1:27" ht="12.75">
      <c r="A34" s="29" t="s">
        <v>60</v>
      </c>
      <c r="B34" s="28"/>
      <c r="C34" s="6">
        <v>251549541</v>
      </c>
      <c r="D34" s="6">
        <v>0</v>
      </c>
      <c r="E34" s="7">
        <v>213034728</v>
      </c>
      <c r="F34" s="8">
        <v>213034728</v>
      </c>
      <c r="G34" s="8">
        <v>20624175</v>
      </c>
      <c r="H34" s="8">
        <v>9779005</v>
      </c>
      <c r="I34" s="8">
        <v>20624175</v>
      </c>
      <c r="J34" s="8">
        <v>51027355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51027355</v>
      </c>
      <c r="X34" s="8">
        <v>47861163</v>
      </c>
      <c r="Y34" s="8">
        <v>3166192</v>
      </c>
      <c r="Z34" s="2">
        <v>6.62</v>
      </c>
      <c r="AA34" s="6">
        <v>213034728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607657</v>
      </c>
      <c r="I35" s="8">
        <v>0</v>
      </c>
      <c r="J35" s="8">
        <v>607657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607657</v>
      </c>
      <c r="X35" s="8"/>
      <c r="Y35" s="8">
        <v>607657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825236150</v>
      </c>
      <c r="D36" s="37">
        <f>SUM(D25:D35)</f>
        <v>0</v>
      </c>
      <c r="E36" s="38">
        <f t="shared" si="1"/>
        <v>836393914</v>
      </c>
      <c r="F36" s="39">
        <f t="shared" si="1"/>
        <v>836393914</v>
      </c>
      <c r="G36" s="39">
        <f t="shared" si="1"/>
        <v>61055274</v>
      </c>
      <c r="H36" s="39">
        <f t="shared" si="1"/>
        <v>47800808</v>
      </c>
      <c r="I36" s="39">
        <f t="shared" si="1"/>
        <v>61055274</v>
      </c>
      <c r="J36" s="39">
        <f t="shared" si="1"/>
        <v>169911356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169911356</v>
      </c>
      <c r="X36" s="39">
        <f t="shared" si="1"/>
        <v>194897155</v>
      </c>
      <c r="Y36" s="39">
        <f t="shared" si="1"/>
        <v>-24985799</v>
      </c>
      <c r="Z36" s="40">
        <f>+IF(X36&lt;&gt;0,+(Y36/X36)*100,0)</f>
        <v>-12.819991651494348</v>
      </c>
      <c r="AA36" s="37">
        <f>SUM(AA25:AA35)</f>
        <v>836393914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-67431172</v>
      </c>
      <c r="D38" s="50">
        <f>+D22-D36</f>
        <v>0</v>
      </c>
      <c r="E38" s="51">
        <f t="shared" si="2"/>
        <v>830725</v>
      </c>
      <c r="F38" s="52">
        <f t="shared" si="2"/>
        <v>830725</v>
      </c>
      <c r="G38" s="52">
        <f t="shared" si="2"/>
        <v>38108176</v>
      </c>
      <c r="H38" s="52">
        <f t="shared" si="2"/>
        <v>-26970792</v>
      </c>
      <c r="I38" s="52">
        <f t="shared" si="2"/>
        <v>38108176</v>
      </c>
      <c r="J38" s="52">
        <f t="shared" si="2"/>
        <v>49245560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49245560</v>
      </c>
      <c r="X38" s="52">
        <f>IF(F22=F36,0,X22-X36)</f>
        <v>-448786</v>
      </c>
      <c r="Y38" s="52">
        <f t="shared" si="2"/>
        <v>49694346</v>
      </c>
      <c r="Z38" s="53">
        <f>+IF(X38&lt;&gt;0,+(Y38/X38)*100,0)</f>
        <v>-11073.060656972364</v>
      </c>
      <c r="AA38" s="50">
        <f>+AA22-AA36</f>
        <v>830725</v>
      </c>
    </row>
    <row r="39" spans="1:27" ht="12.75">
      <c r="A39" s="27" t="s">
        <v>64</v>
      </c>
      <c r="B39" s="33"/>
      <c r="C39" s="6">
        <v>92396656</v>
      </c>
      <c r="D39" s="6">
        <v>0</v>
      </c>
      <c r="E39" s="7">
        <v>121837650</v>
      </c>
      <c r="F39" s="8">
        <v>121837650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27108912</v>
      </c>
      <c r="Y39" s="8">
        <v>-27108912</v>
      </c>
      <c r="Z39" s="2">
        <v>-100</v>
      </c>
      <c r="AA39" s="6">
        <v>121837650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24965484</v>
      </c>
      <c r="D42" s="59">
        <f>SUM(D38:D41)</f>
        <v>0</v>
      </c>
      <c r="E42" s="60">
        <f t="shared" si="3"/>
        <v>122668375</v>
      </c>
      <c r="F42" s="61">
        <f t="shared" si="3"/>
        <v>122668375</v>
      </c>
      <c r="G42" s="61">
        <f t="shared" si="3"/>
        <v>38108176</v>
      </c>
      <c r="H42" s="61">
        <f t="shared" si="3"/>
        <v>-26970792</v>
      </c>
      <c r="I42" s="61">
        <f t="shared" si="3"/>
        <v>38108176</v>
      </c>
      <c r="J42" s="61">
        <f t="shared" si="3"/>
        <v>49245560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49245560</v>
      </c>
      <c r="X42" s="61">
        <f t="shared" si="3"/>
        <v>26660126</v>
      </c>
      <c r="Y42" s="61">
        <f t="shared" si="3"/>
        <v>22585434</v>
      </c>
      <c r="Z42" s="62">
        <f>+IF(X42&lt;&gt;0,+(Y42/X42)*100,0)</f>
        <v>84.7161562552255</v>
      </c>
      <c r="AA42" s="59">
        <f>SUM(AA38:AA41)</f>
        <v>122668375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24965484</v>
      </c>
      <c r="D44" s="67">
        <f>+D42-D43</f>
        <v>0</v>
      </c>
      <c r="E44" s="68">
        <f t="shared" si="4"/>
        <v>122668375</v>
      </c>
      <c r="F44" s="69">
        <f t="shared" si="4"/>
        <v>122668375</v>
      </c>
      <c r="G44" s="69">
        <f t="shared" si="4"/>
        <v>38108176</v>
      </c>
      <c r="H44" s="69">
        <f t="shared" si="4"/>
        <v>-26970792</v>
      </c>
      <c r="I44" s="69">
        <f t="shared" si="4"/>
        <v>38108176</v>
      </c>
      <c r="J44" s="69">
        <f t="shared" si="4"/>
        <v>49245560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49245560</v>
      </c>
      <c r="X44" s="69">
        <f t="shared" si="4"/>
        <v>26660126</v>
      </c>
      <c r="Y44" s="69">
        <f t="shared" si="4"/>
        <v>22585434</v>
      </c>
      <c r="Z44" s="70">
        <f>+IF(X44&lt;&gt;0,+(Y44/X44)*100,0)</f>
        <v>84.7161562552255</v>
      </c>
      <c r="AA44" s="67">
        <f>+AA42-AA43</f>
        <v>122668375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24965484</v>
      </c>
      <c r="D46" s="59">
        <f>SUM(D44:D45)</f>
        <v>0</v>
      </c>
      <c r="E46" s="60">
        <f t="shared" si="5"/>
        <v>122668375</v>
      </c>
      <c r="F46" s="61">
        <f t="shared" si="5"/>
        <v>122668375</v>
      </c>
      <c r="G46" s="61">
        <f t="shared" si="5"/>
        <v>38108176</v>
      </c>
      <c r="H46" s="61">
        <f t="shared" si="5"/>
        <v>-26970792</v>
      </c>
      <c r="I46" s="61">
        <f t="shared" si="5"/>
        <v>38108176</v>
      </c>
      <c r="J46" s="61">
        <f t="shared" si="5"/>
        <v>49245560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49245560</v>
      </c>
      <c r="X46" s="61">
        <f t="shared" si="5"/>
        <v>26660126</v>
      </c>
      <c r="Y46" s="61">
        <f t="shared" si="5"/>
        <v>22585434</v>
      </c>
      <c r="Z46" s="62">
        <f>+IF(X46&lt;&gt;0,+(Y46/X46)*100,0)</f>
        <v>84.7161562552255</v>
      </c>
      <c r="AA46" s="59">
        <f>SUM(AA44:AA45)</f>
        <v>122668375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24965484</v>
      </c>
      <c r="D48" s="75">
        <f>SUM(D46:D47)</f>
        <v>0</v>
      </c>
      <c r="E48" s="76">
        <f t="shared" si="6"/>
        <v>122668375</v>
      </c>
      <c r="F48" s="77">
        <f t="shared" si="6"/>
        <v>122668375</v>
      </c>
      <c r="G48" s="77">
        <f t="shared" si="6"/>
        <v>38108176</v>
      </c>
      <c r="H48" s="78">
        <f t="shared" si="6"/>
        <v>-26970792</v>
      </c>
      <c r="I48" s="78">
        <f t="shared" si="6"/>
        <v>38108176</v>
      </c>
      <c r="J48" s="78">
        <f t="shared" si="6"/>
        <v>49245560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49245560</v>
      </c>
      <c r="X48" s="78">
        <f t="shared" si="6"/>
        <v>26660126</v>
      </c>
      <c r="Y48" s="78">
        <f t="shared" si="6"/>
        <v>22585434</v>
      </c>
      <c r="Z48" s="79">
        <f>+IF(X48&lt;&gt;0,+(Y48/X48)*100,0)</f>
        <v>84.7161562552255</v>
      </c>
      <c r="AA48" s="80">
        <f>SUM(AA46:AA47)</f>
        <v>122668375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88824594</v>
      </c>
      <c r="D5" s="6">
        <v>0</v>
      </c>
      <c r="E5" s="7">
        <v>97001665</v>
      </c>
      <c r="F5" s="8">
        <v>97001665</v>
      </c>
      <c r="G5" s="8">
        <v>60553509</v>
      </c>
      <c r="H5" s="8">
        <v>3346730</v>
      </c>
      <c r="I5" s="8">
        <v>2481103</v>
      </c>
      <c r="J5" s="8">
        <v>66381342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66381342</v>
      </c>
      <c r="X5" s="8">
        <v>61592540</v>
      </c>
      <c r="Y5" s="8">
        <v>4788802</v>
      </c>
      <c r="Z5" s="2">
        <v>7.77</v>
      </c>
      <c r="AA5" s="6">
        <v>97001665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97496381</v>
      </c>
      <c r="D7" s="6">
        <v>0</v>
      </c>
      <c r="E7" s="7">
        <v>116238611</v>
      </c>
      <c r="F7" s="8">
        <v>116238611</v>
      </c>
      <c r="G7" s="8">
        <v>10812275</v>
      </c>
      <c r="H7" s="8">
        <v>10910747</v>
      </c>
      <c r="I7" s="8">
        <v>10193079</v>
      </c>
      <c r="J7" s="8">
        <v>31916101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31916101</v>
      </c>
      <c r="X7" s="8">
        <v>28345803</v>
      </c>
      <c r="Y7" s="8">
        <v>3570298</v>
      </c>
      <c r="Z7" s="2">
        <v>12.6</v>
      </c>
      <c r="AA7" s="6">
        <v>116238611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23921441</v>
      </c>
      <c r="D10" s="6">
        <v>0</v>
      </c>
      <c r="E10" s="7">
        <v>26150608</v>
      </c>
      <c r="F10" s="30">
        <v>26150608</v>
      </c>
      <c r="G10" s="30">
        <v>2187672</v>
      </c>
      <c r="H10" s="30">
        <v>2189374</v>
      </c>
      <c r="I10" s="30">
        <v>2129857</v>
      </c>
      <c r="J10" s="30">
        <v>6506903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6506903</v>
      </c>
      <c r="X10" s="30">
        <v>6119190</v>
      </c>
      <c r="Y10" s="30">
        <v>387713</v>
      </c>
      <c r="Z10" s="31">
        <v>6.34</v>
      </c>
      <c r="AA10" s="32">
        <v>26150608</v>
      </c>
    </row>
    <row r="11" spans="1:27" ht="12.75">
      <c r="A11" s="29" t="s">
        <v>38</v>
      </c>
      <c r="B11" s="33"/>
      <c r="C11" s="6">
        <v>1656213</v>
      </c>
      <c r="D11" s="6">
        <v>0</v>
      </c>
      <c r="E11" s="7">
        <v>1286023</v>
      </c>
      <c r="F11" s="8">
        <v>1286023</v>
      </c>
      <c r="G11" s="8">
        <v>100376</v>
      </c>
      <c r="H11" s="8">
        <v>97788</v>
      </c>
      <c r="I11" s="8">
        <v>96803</v>
      </c>
      <c r="J11" s="8">
        <v>294967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294967</v>
      </c>
      <c r="X11" s="8">
        <v>289973</v>
      </c>
      <c r="Y11" s="8">
        <v>4994</v>
      </c>
      <c r="Z11" s="2">
        <v>1.72</v>
      </c>
      <c r="AA11" s="6">
        <v>1286023</v>
      </c>
    </row>
    <row r="12" spans="1:27" ht="12.75">
      <c r="A12" s="29" t="s">
        <v>39</v>
      </c>
      <c r="B12" s="33"/>
      <c r="C12" s="6">
        <v>1841532</v>
      </c>
      <c r="D12" s="6">
        <v>0</v>
      </c>
      <c r="E12" s="7">
        <v>1714706</v>
      </c>
      <c r="F12" s="8">
        <v>1714706</v>
      </c>
      <c r="G12" s="8">
        <v>79166</v>
      </c>
      <c r="H12" s="8">
        <v>77427</v>
      </c>
      <c r="I12" s="8">
        <v>120469</v>
      </c>
      <c r="J12" s="8">
        <v>277062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277062</v>
      </c>
      <c r="X12" s="8">
        <v>170102</v>
      </c>
      <c r="Y12" s="8">
        <v>106960</v>
      </c>
      <c r="Z12" s="2">
        <v>62.88</v>
      </c>
      <c r="AA12" s="6">
        <v>1714706</v>
      </c>
    </row>
    <row r="13" spans="1:27" ht="12.75">
      <c r="A13" s="27" t="s">
        <v>40</v>
      </c>
      <c r="B13" s="33"/>
      <c r="C13" s="6">
        <v>5711571</v>
      </c>
      <c r="D13" s="6">
        <v>0</v>
      </c>
      <c r="E13" s="7">
        <v>5323255</v>
      </c>
      <c r="F13" s="8">
        <v>5323255</v>
      </c>
      <c r="G13" s="8">
        <v>446323</v>
      </c>
      <c r="H13" s="8">
        <v>437649</v>
      </c>
      <c r="I13" s="8">
        <v>407350</v>
      </c>
      <c r="J13" s="8">
        <v>1291322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1291322</v>
      </c>
      <c r="X13" s="8">
        <v>1168311</v>
      </c>
      <c r="Y13" s="8">
        <v>123011</v>
      </c>
      <c r="Z13" s="2">
        <v>10.53</v>
      </c>
      <c r="AA13" s="6">
        <v>5323255</v>
      </c>
    </row>
    <row r="14" spans="1:27" ht="12.75">
      <c r="A14" s="27" t="s">
        <v>41</v>
      </c>
      <c r="B14" s="33"/>
      <c r="C14" s="6">
        <v>4711040</v>
      </c>
      <c r="D14" s="6">
        <v>0</v>
      </c>
      <c r="E14" s="7">
        <v>3627845</v>
      </c>
      <c r="F14" s="8">
        <v>3627845</v>
      </c>
      <c r="G14" s="8">
        <v>527722</v>
      </c>
      <c r="H14" s="8">
        <v>559864</v>
      </c>
      <c r="I14" s="8">
        <v>392619</v>
      </c>
      <c r="J14" s="8">
        <v>1480205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1480205</v>
      </c>
      <c r="X14" s="8">
        <v>916917</v>
      </c>
      <c r="Y14" s="8">
        <v>563288</v>
      </c>
      <c r="Z14" s="2">
        <v>61.43</v>
      </c>
      <c r="AA14" s="6">
        <v>3627845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4354653</v>
      </c>
      <c r="D16" s="6">
        <v>0</v>
      </c>
      <c r="E16" s="7">
        <v>1268501</v>
      </c>
      <c r="F16" s="8">
        <v>1268501</v>
      </c>
      <c r="G16" s="8">
        <v>35100</v>
      </c>
      <c r="H16" s="8">
        <v>28250</v>
      </c>
      <c r="I16" s="8">
        <v>40525</v>
      </c>
      <c r="J16" s="8">
        <v>103875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103875</v>
      </c>
      <c r="X16" s="8">
        <v>177674</v>
      </c>
      <c r="Y16" s="8">
        <v>-73799</v>
      </c>
      <c r="Z16" s="2">
        <v>-41.54</v>
      </c>
      <c r="AA16" s="6">
        <v>1268501</v>
      </c>
    </row>
    <row r="17" spans="1:27" ht="12.75">
      <c r="A17" s="27" t="s">
        <v>44</v>
      </c>
      <c r="B17" s="33"/>
      <c r="C17" s="6">
        <v>3465991</v>
      </c>
      <c r="D17" s="6">
        <v>0</v>
      </c>
      <c r="E17" s="7">
        <v>3701467</v>
      </c>
      <c r="F17" s="8">
        <v>3701467</v>
      </c>
      <c r="G17" s="8">
        <v>310326</v>
      </c>
      <c r="H17" s="8">
        <v>252191</v>
      </c>
      <c r="I17" s="8">
        <v>262965</v>
      </c>
      <c r="J17" s="8">
        <v>825482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825482</v>
      </c>
      <c r="X17" s="8">
        <v>964666</v>
      </c>
      <c r="Y17" s="8">
        <v>-139184</v>
      </c>
      <c r="Z17" s="2">
        <v>-14.43</v>
      </c>
      <c r="AA17" s="6">
        <v>3701467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53855508</v>
      </c>
      <c r="D19" s="6">
        <v>0</v>
      </c>
      <c r="E19" s="7">
        <v>62303000</v>
      </c>
      <c r="F19" s="8">
        <v>62303000</v>
      </c>
      <c r="G19" s="8">
        <v>19263740</v>
      </c>
      <c r="H19" s="8">
        <v>359849</v>
      </c>
      <c r="I19" s="8">
        <v>499870</v>
      </c>
      <c r="J19" s="8">
        <v>20123459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20123459</v>
      </c>
      <c r="X19" s="8">
        <v>21200936</v>
      </c>
      <c r="Y19" s="8">
        <v>-1077477</v>
      </c>
      <c r="Z19" s="2">
        <v>-5.08</v>
      </c>
      <c r="AA19" s="6">
        <v>62303000</v>
      </c>
    </row>
    <row r="20" spans="1:27" ht="12.75">
      <c r="A20" s="27" t="s">
        <v>47</v>
      </c>
      <c r="B20" s="33"/>
      <c r="C20" s="6">
        <v>7721756</v>
      </c>
      <c r="D20" s="6">
        <v>0</v>
      </c>
      <c r="E20" s="7">
        <v>3616589</v>
      </c>
      <c r="F20" s="30">
        <v>3616589</v>
      </c>
      <c r="G20" s="30">
        <v>240384</v>
      </c>
      <c r="H20" s="30">
        <v>378176</v>
      </c>
      <c r="I20" s="30">
        <v>793887</v>
      </c>
      <c r="J20" s="30">
        <v>1412447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1412447</v>
      </c>
      <c r="X20" s="30">
        <v>1774461</v>
      </c>
      <c r="Y20" s="30">
        <v>-362014</v>
      </c>
      <c r="Z20" s="31">
        <v>-20.4</v>
      </c>
      <c r="AA20" s="32">
        <v>3616589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293560680</v>
      </c>
      <c r="D22" s="37">
        <f>SUM(D5:D21)</f>
        <v>0</v>
      </c>
      <c r="E22" s="38">
        <f t="shared" si="0"/>
        <v>322232270</v>
      </c>
      <c r="F22" s="39">
        <f t="shared" si="0"/>
        <v>322232270</v>
      </c>
      <c r="G22" s="39">
        <f t="shared" si="0"/>
        <v>94556593</v>
      </c>
      <c r="H22" s="39">
        <f t="shared" si="0"/>
        <v>18638045</v>
      </c>
      <c r="I22" s="39">
        <f t="shared" si="0"/>
        <v>17418527</v>
      </c>
      <c r="J22" s="39">
        <f t="shared" si="0"/>
        <v>130613165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130613165</v>
      </c>
      <c r="X22" s="39">
        <f t="shared" si="0"/>
        <v>122720573</v>
      </c>
      <c r="Y22" s="39">
        <f t="shared" si="0"/>
        <v>7892592</v>
      </c>
      <c r="Z22" s="40">
        <f>+IF(X22&lt;&gt;0,+(Y22/X22)*100,0)</f>
        <v>6.431351978775393</v>
      </c>
      <c r="AA22" s="37">
        <f>SUM(AA5:AA21)</f>
        <v>322232270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87755549</v>
      </c>
      <c r="D25" s="6">
        <v>0</v>
      </c>
      <c r="E25" s="7">
        <v>114432589</v>
      </c>
      <c r="F25" s="8">
        <v>114432589</v>
      </c>
      <c r="G25" s="8">
        <v>7620889</v>
      </c>
      <c r="H25" s="8">
        <v>7286213</v>
      </c>
      <c r="I25" s="8">
        <v>7383965</v>
      </c>
      <c r="J25" s="8">
        <v>22291067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22291067</v>
      </c>
      <c r="X25" s="8">
        <v>19931662</v>
      </c>
      <c r="Y25" s="8">
        <v>2359405</v>
      </c>
      <c r="Z25" s="2">
        <v>11.84</v>
      </c>
      <c r="AA25" s="6">
        <v>114432589</v>
      </c>
    </row>
    <row r="26" spans="1:27" ht="12.75">
      <c r="A26" s="29" t="s">
        <v>52</v>
      </c>
      <c r="B26" s="28"/>
      <c r="C26" s="6">
        <v>5287567</v>
      </c>
      <c r="D26" s="6">
        <v>0</v>
      </c>
      <c r="E26" s="7">
        <v>6936972</v>
      </c>
      <c r="F26" s="8">
        <v>6936972</v>
      </c>
      <c r="G26" s="8">
        <v>391731</v>
      </c>
      <c r="H26" s="8">
        <v>469805</v>
      </c>
      <c r="I26" s="8">
        <v>518681</v>
      </c>
      <c r="J26" s="8">
        <v>1380217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1380217</v>
      </c>
      <c r="X26" s="8">
        <v>1233493</v>
      </c>
      <c r="Y26" s="8">
        <v>146724</v>
      </c>
      <c r="Z26" s="2">
        <v>11.9</v>
      </c>
      <c r="AA26" s="6">
        <v>6936972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9500000</v>
      </c>
      <c r="F27" s="8">
        <v>9500000</v>
      </c>
      <c r="G27" s="8">
        <v>0</v>
      </c>
      <c r="H27" s="8">
        <v>0</v>
      </c>
      <c r="I27" s="8">
        <v>14729</v>
      </c>
      <c r="J27" s="8">
        <v>14729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14729</v>
      </c>
      <c r="X27" s="8">
        <v>21161</v>
      </c>
      <c r="Y27" s="8">
        <v>-6432</v>
      </c>
      <c r="Z27" s="2">
        <v>-30.4</v>
      </c>
      <c r="AA27" s="6">
        <v>9500000</v>
      </c>
    </row>
    <row r="28" spans="1:27" ht="12.75">
      <c r="A28" s="29" t="s">
        <v>54</v>
      </c>
      <c r="B28" s="28"/>
      <c r="C28" s="6">
        <v>39846037</v>
      </c>
      <c r="D28" s="6">
        <v>0</v>
      </c>
      <c r="E28" s="7">
        <v>73137861</v>
      </c>
      <c r="F28" s="8">
        <v>73137861</v>
      </c>
      <c r="G28" s="8">
        <v>2958374</v>
      </c>
      <c r="H28" s="8">
        <v>2077813</v>
      </c>
      <c r="I28" s="8">
        <v>2563388</v>
      </c>
      <c r="J28" s="8">
        <v>7599575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7599575</v>
      </c>
      <c r="X28" s="8">
        <v>9275656</v>
      </c>
      <c r="Y28" s="8">
        <v>-1676081</v>
      </c>
      <c r="Z28" s="2">
        <v>-18.07</v>
      </c>
      <c r="AA28" s="6">
        <v>73137861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1956385</v>
      </c>
      <c r="F29" s="8">
        <v>1956385</v>
      </c>
      <c r="G29" s="8">
        <v>32964</v>
      </c>
      <c r="H29" s="8">
        <v>229301</v>
      </c>
      <c r="I29" s="8">
        <v>91440</v>
      </c>
      <c r="J29" s="8">
        <v>353705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353705</v>
      </c>
      <c r="X29" s="8">
        <v>206767</v>
      </c>
      <c r="Y29" s="8">
        <v>146938</v>
      </c>
      <c r="Z29" s="2">
        <v>71.06</v>
      </c>
      <c r="AA29" s="6">
        <v>1956385</v>
      </c>
    </row>
    <row r="30" spans="1:27" ht="12.75">
      <c r="A30" s="29" t="s">
        <v>56</v>
      </c>
      <c r="B30" s="28"/>
      <c r="C30" s="6">
        <v>75844489</v>
      </c>
      <c r="D30" s="6">
        <v>0</v>
      </c>
      <c r="E30" s="7">
        <v>94536282</v>
      </c>
      <c r="F30" s="8">
        <v>94536282</v>
      </c>
      <c r="G30" s="8">
        <v>9962630</v>
      </c>
      <c r="H30" s="8">
        <v>11019429</v>
      </c>
      <c r="I30" s="8">
        <v>10110613</v>
      </c>
      <c r="J30" s="8">
        <v>31092672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31092672</v>
      </c>
      <c r="X30" s="8">
        <v>28739140</v>
      </c>
      <c r="Y30" s="8">
        <v>2353532</v>
      </c>
      <c r="Z30" s="2">
        <v>8.19</v>
      </c>
      <c r="AA30" s="6">
        <v>94536282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11598331</v>
      </c>
      <c r="D32" s="6">
        <v>0</v>
      </c>
      <c r="E32" s="7">
        <v>28282248</v>
      </c>
      <c r="F32" s="8">
        <v>28282248</v>
      </c>
      <c r="G32" s="8">
        <v>1270905</v>
      </c>
      <c r="H32" s="8">
        <v>1830167</v>
      </c>
      <c r="I32" s="8">
        <v>4057977</v>
      </c>
      <c r="J32" s="8">
        <v>7159049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7159049</v>
      </c>
      <c r="X32" s="8">
        <v>4895503</v>
      </c>
      <c r="Y32" s="8">
        <v>2263546</v>
      </c>
      <c r="Z32" s="2">
        <v>46.24</v>
      </c>
      <c r="AA32" s="6">
        <v>28282248</v>
      </c>
    </row>
    <row r="33" spans="1:27" ht="12.75">
      <c r="A33" s="29" t="s">
        <v>59</v>
      </c>
      <c r="B33" s="28"/>
      <c r="C33" s="6">
        <v>15206402</v>
      </c>
      <c r="D33" s="6">
        <v>0</v>
      </c>
      <c r="E33" s="7">
        <v>12113070</v>
      </c>
      <c r="F33" s="8">
        <v>12113070</v>
      </c>
      <c r="G33" s="8">
        <v>2801623</v>
      </c>
      <c r="H33" s="8">
        <v>816222</v>
      </c>
      <c r="I33" s="8">
        <v>849292</v>
      </c>
      <c r="J33" s="8">
        <v>4467137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4467137</v>
      </c>
      <c r="X33" s="8">
        <v>416642</v>
      </c>
      <c r="Y33" s="8">
        <v>4050495</v>
      </c>
      <c r="Z33" s="2">
        <v>972.18</v>
      </c>
      <c r="AA33" s="6">
        <v>12113070</v>
      </c>
    </row>
    <row r="34" spans="1:27" ht="12.75">
      <c r="A34" s="29" t="s">
        <v>60</v>
      </c>
      <c r="B34" s="28"/>
      <c r="C34" s="6">
        <v>49304781</v>
      </c>
      <c r="D34" s="6">
        <v>0</v>
      </c>
      <c r="E34" s="7">
        <v>33242478</v>
      </c>
      <c r="F34" s="8">
        <v>33242478</v>
      </c>
      <c r="G34" s="8">
        <v>1439843</v>
      </c>
      <c r="H34" s="8">
        <v>3163542</v>
      </c>
      <c r="I34" s="8">
        <v>3294244</v>
      </c>
      <c r="J34" s="8">
        <v>7897629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7897629</v>
      </c>
      <c r="X34" s="8">
        <v>4286241</v>
      </c>
      <c r="Y34" s="8">
        <v>3611388</v>
      </c>
      <c r="Z34" s="2">
        <v>84.26</v>
      </c>
      <c r="AA34" s="6">
        <v>33242478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284843156</v>
      </c>
      <c r="D36" s="37">
        <f>SUM(D25:D35)</f>
        <v>0</v>
      </c>
      <c r="E36" s="38">
        <f t="shared" si="1"/>
        <v>374137885</v>
      </c>
      <c r="F36" s="39">
        <f t="shared" si="1"/>
        <v>374137885</v>
      </c>
      <c r="G36" s="39">
        <f t="shared" si="1"/>
        <v>26478959</v>
      </c>
      <c r="H36" s="39">
        <f t="shared" si="1"/>
        <v>26892492</v>
      </c>
      <c r="I36" s="39">
        <f t="shared" si="1"/>
        <v>28884329</v>
      </c>
      <c r="J36" s="39">
        <f t="shared" si="1"/>
        <v>82255780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82255780</v>
      </c>
      <c r="X36" s="39">
        <f t="shared" si="1"/>
        <v>69006265</v>
      </c>
      <c r="Y36" s="39">
        <f t="shared" si="1"/>
        <v>13249515</v>
      </c>
      <c r="Z36" s="40">
        <f>+IF(X36&lt;&gt;0,+(Y36/X36)*100,0)</f>
        <v>19.200452306757946</v>
      </c>
      <c r="AA36" s="37">
        <f>SUM(AA25:AA35)</f>
        <v>374137885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8717524</v>
      </c>
      <c r="D38" s="50">
        <f>+D22-D36</f>
        <v>0</v>
      </c>
      <c r="E38" s="51">
        <f t="shared" si="2"/>
        <v>-51905615</v>
      </c>
      <c r="F38" s="52">
        <f t="shared" si="2"/>
        <v>-51905615</v>
      </c>
      <c r="G38" s="52">
        <f t="shared" si="2"/>
        <v>68077634</v>
      </c>
      <c r="H38" s="52">
        <f t="shared" si="2"/>
        <v>-8254447</v>
      </c>
      <c r="I38" s="52">
        <f t="shared" si="2"/>
        <v>-11465802</v>
      </c>
      <c r="J38" s="52">
        <f t="shared" si="2"/>
        <v>48357385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48357385</v>
      </c>
      <c r="X38" s="52">
        <f>IF(F22=F36,0,X22-X36)</f>
        <v>53714308</v>
      </c>
      <c r="Y38" s="52">
        <f t="shared" si="2"/>
        <v>-5356923</v>
      </c>
      <c r="Z38" s="53">
        <f>+IF(X38&lt;&gt;0,+(Y38/X38)*100,0)</f>
        <v>-9.972990809078281</v>
      </c>
      <c r="AA38" s="50">
        <f>+AA22-AA36</f>
        <v>-51905615</v>
      </c>
    </row>
    <row r="39" spans="1:27" ht="12.75">
      <c r="A39" s="27" t="s">
        <v>64</v>
      </c>
      <c r="B39" s="33"/>
      <c r="C39" s="6">
        <v>24750602</v>
      </c>
      <c r="D39" s="6">
        <v>0</v>
      </c>
      <c r="E39" s="7">
        <v>31525000</v>
      </c>
      <c r="F39" s="8">
        <v>31525000</v>
      </c>
      <c r="G39" s="8">
        <v>3341665</v>
      </c>
      <c r="H39" s="8">
        <v>749859</v>
      </c>
      <c r="I39" s="8">
        <v>354798</v>
      </c>
      <c r="J39" s="8">
        <v>4446322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4446322</v>
      </c>
      <c r="X39" s="8">
        <v>7105753</v>
      </c>
      <c r="Y39" s="8">
        <v>-2659431</v>
      </c>
      <c r="Z39" s="2">
        <v>-37.43</v>
      </c>
      <c r="AA39" s="6">
        <v>31525000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33468126</v>
      </c>
      <c r="D42" s="59">
        <f>SUM(D38:D41)</f>
        <v>0</v>
      </c>
      <c r="E42" s="60">
        <f t="shared" si="3"/>
        <v>-20380615</v>
      </c>
      <c r="F42" s="61">
        <f t="shared" si="3"/>
        <v>-20380615</v>
      </c>
      <c r="G42" s="61">
        <f t="shared" si="3"/>
        <v>71419299</v>
      </c>
      <c r="H42" s="61">
        <f t="shared" si="3"/>
        <v>-7504588</v>
      </c>
      <c r="I42" s="61">
        <f t="shared" si="3"/>
        <v>-11111004</v>
      </c>
      <c r="J42" s="61">
        <f t="shared" si="3"/>
        <v>52803707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52803707</v>
      </c>
      <c r="X42" s="61">
        <f t="shared" si="3"/>
        <v>60820061</v>
      </c>
      <c r="Y42" s="61">
        <f t="shared" si="3"/>
        <v>-8016354</v>
      </c>
      <c r="Z42" s="62">
        <f>+IF(X42&lt;&gt;0,+(Y42/X42)*100,0)</f>
        <v>-13.180443867032624</v>
      </c>
      <c r="AA42" s="59">
        <f>SUM(AA38:AA41)</f>
        <v>-20380615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33468126</v>
      </c>
      <c r="D44" s="67">
        <f>+D42-D43</f>
        <v>0</v>
      </c>
      <c r="E44" s="68">
        <f t="shared" si="4"/>
        <v>-20380615</v>
      </c>
      <c r="F44" s="69">
        <f t="shared" si="4"/>
        <v>-20380615</v>
      </c>
      <c r="G44" s="69">
        <f t="shared" si="4"/>
        <v>71419299</v>
      </c>
      <c r="H44" s="69">
        <f t="shared" si="4"/>
        <v>-7504588</v>
      </c>
      <c r="I44" s="69">
        <f t="shared" si="4"/>
        <v>-11111004</v>
      </c>
      <c r="J44" s="69">
        <f t="shared" si="4"/>
        <v>52803707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52803707</v>
      </c>
      <c r="X44" s="69">
        <f t="shared" si="4"/>
        <v>60820061</v>
      </c>
      <c r="Y44" s="69">
        <f t="shared" si="4"/>
        <v>-8016354</v>
      </c>
      <c r="Z44" s="70">
        <f>+IF(X44&lt;&gt;0,+(Y44/X44)*100,0)</f>
        <v>-13.180443867032624</v>
      </c>
      <c r="AA44" s="67">
        <f>+AA42-AA43</f>
        <v>-20380615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33468126</v>
      </c>
      <c r="D46" s="59">
        <f>SUM(D44:D45)</f>
        <v>0</v>
      </c>
      <c r="E46" s="60">
        <f t="shared" si="5"/>
        <v>-20380615</v>
      </c>
      <c r="F46" s="61">
        <f t="shared" si="5"/>
        <v>-20380615</v>
      </c>
      <c r="G46" s="61">
        <f t="shared" si="5"/>
        <v>71419299</v>
      </c>
      <c r="H46" s="61">
        <f t="shared" si="5"/>
        <v>-7504588</v>
      </c>
      <c r="I46" s="61">
        <f t="shared" si="5"/>
        <v>-11111004</v>
      </c>
      <c r="J46" s="61">
        <f t="shared" si="5"/>
        <v>52803707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52803707</v>
      </c>
      <c r="X46" s="61">
        <f t="shared" si="5"/>
        <v>60820061</v>
      </c>
      <c r="Y46" s="61">
        <f t="shared" si="5"/>
        <v>-8016354</v>
      </c>
      <c r="Z46" s="62">
        <f>+IF(X46&lt;&gt;0,+(Y46/X46)*100,0)</f>
        <v>-13.180443867032624</v>
      </c>
      <c r="AA46" s="59">
        <f>SUM(AA44:AA45)</f>
        <v>-20380615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33468126</v>
      </c>
      <c r="D48" s="75">
        <f>SUM(D46:D47)</f>
        <v>0</v>
      </c>
      <c r="E48" s="76">
        <f t="shared" si="6"/>
        <v>-20380615</v>
      </c>
      <c r="F48" s="77">
        <f t="shared" si="6"/>
        <v>-20380615</v>
      </c>
      <c r="G48" s="77">
        <f t="shared" si="6"/>
        <v>71419299</v>
      </c>
      <c r="H48" s="78">
        <f t="shared" si="6"/>
        <v>-7504588</v>
      </c>
      <c r="I48" s="78">
        <f t="shared" si="6"/>
        <v>-11111004</v>
      </c>
      <c r="J48" s="78">
        <f t="shared" si="6"/>
        <v>52803707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52803707</v>
      </c>
      <c r="X48" s="78">
        <f t="shared" si="6"/>
        <v>60820061</v>
      </c>
      <c r="Y48" s="78">
        <f t="shared" si="6"/>
        <v>-8016354</v>
      </c>
      <c r="Z48" s="79">
        <f>+IF(X48&lt;&gt;0,+(Y48/X48)*100,0)</f>
        <v>-13.180443867032624</v>
      </c>
      <c r="AA48" s="80">
        <f>SUM(AA46:AA47)</f>
        <v>-20380615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13123930</v>
      </c>
      <c r="D5" s="6">
        <v>0</v>
      </c>
      <c r="E5" s="7">
        <v>15753905</v>
      </c>
      <c r="F5" s="8">
        <v>15753905</v>
      </c>
      <c r="G5" s="8">
        <v>6933608</v>
      </c>
      <c r="H5" s="8">
        <v>790866</v>
      </c>
      <c r="I5" s="8">
        <v>792875</v>
      </c>
      <c r="J5" s="8">
        <v>8517349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8517349</v>
      </c>
      <c r="X5" s="8">
        <v>16251574</v>
      </c>
      <c r="Y5" s="8">
        <v>-7734225</v>
      </c>
      <c r="Z5" s="2">
        <v>-47.59</v>
      </c>
      <c r="AA5" s="6">
        <v>15753905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1681650</v>
      </c>
      <c r="D10" s="6">
        <v>0</v>
      </c>
      <c r="E10" s="7">
        <v>1991028</v>
      </c>
      <c r="F10" s="30">
        <v>1991028</v>
      </c>
      <c r="G10" s="30">
        <v>0</v>
      </c>
      <c r="H10" s="30">
        <v>88445</v>
      </c>
      <c r="I10" s="30">
        <v>99275</v>
      </c>
      <c r="J10" s="30">
        <v>187720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187720</v>
      </c>
      <c r="X10" s="30">
        <v>521007</v>
      </c>
      <c r="Y10" s="30">
        <v>-333287</v>
      </c>
      <c r="Z10" s="31">
        <v>-63.97</v>
      </c>
      <c r="AA10" s="32">
        <v>1991028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985191</v>
      </c>
      <c r="D12" s="6">
        <v>0</v>
      </c>
      <c r="E12" s="7">
        <v>498280</v>
      </c>
      <c r="F12" s="8">
        <v>498280</v>
      </c>
      <c r="G12" s="8">
        <v>92468</v>
      </c>
      <c r="H12" s="8">
        <v>69489</v>
      </c>
      <c r="I12" s="8">
        <v>75490</v>
      </c>
      <c r="J12" s="8">
        <v>237447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237447</v>
      </c>
      <c r="X12" s="8">
        <v>138696</v>
      </c>
      <c r="Y12" s="8">
        <v>98751</v>
      </c>
      <c r="Z12" s="2">
        <v>71.2</v>
      </c>
      <c r="AA12" s="6">
        <v>498280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4000000</v>
      </c>
      <c r="F13" s="8">
        <v>4000000</v>
      </c>
      <c r="G13" s="8">
        <v>464208</v>
      </c>
      <c r="H13" s="8">
        <v>766790</v>
      </c>
      <c r="I13" s="8">
        <v>315619</v>
      </c>
      <c r="J13" s="8">
        <v>1546617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1546617</v>
      </c>
      <c r="X13" s="8">
        <v>634480</v>
      </c>
      <c r="Y13" s="8">
        <v>912137</v>
      </c>
      <c r="Z13" s="2">
        <v>143.76</v>
      </c>
      <c r="AA13" s="6">
        <v>4000000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392026</v>
      </c>
      <c r="D16" s="6">
        <v>0</v>
      </c>
      <c r="E16" s="7">
        <v>250000</v>
      </c>
      <c r="F16" s="8">
        <v>250000</v>
      </c>
      <c r="G16" s="8">
        <v>5800</v>
      </c>
      <c r="H16" s="8">
        <v>64950</v>
      </c>
      <c r="I16" s="8">
        <v>78100</v>
      </c>
      <c r="J16" s="8">
        <v>148850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148850</v>
      </c>
      <c r="X16" s="8">
        <v>198992</v>
      </c>
      <c r="Y16" s="8">
        <v>-50142</v>
      </c>
      <c r="Z16" s="2">
        <v>-25.2</v>
      </c>
      <c r="AA16" s="6">
        <v>250000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3560000</v>
      </c>
      <c r="F17" s="8">
        <v>3560000</v>
      </c>
      <c r="G17" s="8">
        <v>270624</v>
      </c>
      <c r="H17" s="8">
        <v>237366</v>
      </c>
      <c r="I17" s="8">
        <v>269404</v>
      </c>
      <c r="J17" s="8">
        <v>777394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777394</v>
      </c>
      <c r="X17" s="8">
        <v>911568</v>
      </c>
      <c r="Y17" s="8">
        <v>-134174</v>
      </c>
      <c r="Z17" s="2">
        <v>-14.72</v>
      </c>
      <c r="AA17" s="6">
        <v>3560000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720000</v>
      </c>
      <c r="F18" s="8">
        <v>720000</v>
      </c>
      <c r="G18" s="8">
        <v>81474</v>
      </c>
      <c r="H18" s="8">
        <v>59427</v>
      </c>
      <c r="I18" s="8">
        <v>64885</v>
      </c>
      <c r="J18" s="8">
        <v>205786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205786</v>
      </c>
      <c r="X18" s="8">
        <v>193066</v>
      </c>
      <c r="Y18" s="8">
        <v>12720</v>
      </c>
      <c r="Z18" s="2">
        <v>6.59</v>
      </c>
      <c r="AA18" s="6">
        <v>720000</v>
      </c>
    </row>
    <row r="19" spans="1:27" ht="12.75">
      <c r="A19" s="27" t="s">
        <v>46</v>
      </c>
      <c r="B19" s="33"/>
      <c r="C19" s="6">
        <v>90246296</v>
      </c>
      <c r="D19" s="6">
        <v>0</v>
      </c>
      <c r="E19" s="7">
        <v>95039000</v>
      </c>
      <c r="F19" s="8">
        <v>95039000</v>
      </c>
      <c r="G19" s="8">
        <v>37705000</v>
      </c>
      <c r="H19" s="8">
        <v>807075</v>
      </c>
      <c r="I19" s="8">
        <v>31568</v>
      </c>
      <c r="J19" s="8">
        <v>38543643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38543643</v>
      </c>
      <c r="X19" s="8">
        <v>116151</v>
      </c>
      <c r="Y19" s="8">
        <v>38427492</v>
      </c>
      <c r="Z19" s="2">
        <v>33084.08</v>
      </c>
      <c r="AA19" s="6">
        <v>95039000</v>
      </c>
    </row>
    <row r="20" spans="1:27" ht="12.75">
      <c r="A20" s="27" t="s">
        <v>47</v>
      </c>
      <c r="B20" s="33"/>
      <c r="C20" s="6">
        <v>1798929</v>
      </c>
      <c r="D20" s="6">
        <v>0</v>
      </c>
      <c r="E20" s="7">
        <v>278500</v>
      </c>
      <c r="F20" s="30">
        <v>278500</v>
      </c>
      <c r="G20" s="30">
        <v>129758</v>
      </c>
      <c r="H20" s="30">
        <v>-39758</v>
      </c>
      <c r="I20" s="30">
        <v>15336</v>
      </c>
      <c r="J20" s="30">
        <v>105336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105336</v>
      </c>
      <c r="X20" s="30">
        <v>38393465</v>
      </c>
      <c r="Y20" s="30">
        <v>-38288129</v>
      </c>
      <c r="Z20" s="31">
        <v>-99.73</v>
      </c>
      <c r="AA20" s="32">
        <v>278500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108228022</v>
      </c>
      <c r="D22" s="37">
        <f>SUM(D5:D21)</f>
        <v>0</v>
      </c>
      <c r="E22" s="38">
        <f t="shared" si="0"/>
        <v>122090713</v>
      </c>
      <c r="F22" s="39">
        <f t="shared" si="0"/>
        <v>122090713</v>
      </c>
      <c r="G22" s="39">
        <f t="shared" si="0"/>
        <v>45682940</v>
      </c>
      <c r="H22" s="39">
        <f t="shared" si="0"/>
        <v>2844650</v>
      </c>
      <c r="I22" s="39">
        <f t="shared" si="0"/>
        <v>1742552</v>
      </c>
      <c r="J22" s="39">
        <f t="shared" si="0"/>
        <v>50270142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50270142</v>
      </c>
      <c r="X22" s="39">
        <f t="shared" si="0"/>
        <v>57358999</v>
      </c>
      <c r="Y22" s="39">
        <f t="shared" si="0"/>
        <v>-7088857</v>
      </c>
      <c r="Z22" s="40">
        <f>+IF(X22&lt;&gt;0,+(Y22/X22)*100,0)</f>
        <v>-12.358752983119528</v>
      </c>
      <c r="AA22" s="37">
        <f>SUM(AA5:AA21)</f>
        <v>122090713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61891705</v>
      </c>
      <c r="D25" s="6">
        <v>0</v>
      </c>
      <c r="E25" s="7">
        <v>60566133</v>
      </c>
      <c r="F25" s="8">
        <v>60566133</v>
      </c>
      <c r="G25" s="8">
        <v>3945503</v>
      </c>
      <c r="H25" s="8">
        <v>3995858</v>
      </c>
      <c r="I25" s="8">
        <v>3929049</v>
      </c>
      <c r="J25" s="8">
        <v>11870410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11870410</v>
      </c>
      <c r="X25" s="8">
        <v>14273352</v>
      </c>
      <c r="Y25" s="8">
        <v>-2402942</v>
      </c>
      <c r="Z25" s="2">
        <v>-16.84</v>
      </c>
      <c r="AA25" s="6">
        <v>60566133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9855465</v>
      </c>
      <c r="F26" s="8">
        <v>9855465</v>
      </c>
      <c r="G26" s="8">
        <v>594336</v>
      </c>
      <c r="H26" s="8">
        <v>474229</v>
      </c>
      <c r="I26" s="8">
        <v>707905</v>
      </c>
      <c r="J26" s="8">
        <v>1776470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1776470</v>
      </c>
      <c r="X26" s="8">
        <v>2241739</v>
      </c>
      <c r="Y26" s="8">
        <v>-465269</v>
      </c>
      <c r="Z26" s="2">
        <v>-20.75</v>
      </c>
      <c r="AA26" s="6">
        <v>9855465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1900000</v>
      </c>
      <c r="F27" s="8">
        <v>1900000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1900000</v>
      </c>
    </row>
    <row r="28" spans="1:27" ht="12.75">
      <c r="A28" s="29" t="s">
        <v>54</v>
      </c>
      <c r="B28" s="28"/>
      <c r="C28" s="6">
        <v>18667605</v>
      </c>
      <c r="D28" s="6">
        <v>0</v>
      </c>
      <c r="E28" s="7">
        <v>19000000</v>
      </c>
      <c r="F28" s="8">
        <v>19000000</v>
      </c>
      <c r="G28" s="8">
        <v>0</v>
      </c>
      <c r="H28" s="8">
        <v>1666138</v>
      </c>
      <c r="I28" s="8">
        <v>271</v>
      </c>
      <c r="J28" s="8">
        <v>1666409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1666409</v>
      </c>
      <c r="X28" s="8">
        <v>6250050</v>
      </c>
      <c r="Y28" s="8">
        <v>-4583641</v>
      </c>
      <c r="Z28" s="2">
        <v>-73.34</v>
      </c>
      <c r="AA28" s="6">
        <v>19000000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851</v>
      </c>
      <c r="I29" s="8">
        <v>851</v>
      </c>
      <c r="J29" s="8">
        <v>1702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1702</v>
      </c>
      <c r="X29" s="8"/>
      <c r="Y29" s="8">
        <v>1702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2993800</v>
      </c>
      <c r="F31" s="8">
        <v>2993800</v>
      </c>
      <c r="G31" s="8">
        <v>0</v>
      </c>
      <c r="H31" s="8">
        <v>241616</v>
      </c>
      <c r="I31" s="8">
        <v>272553</v>
      </c>
      <c r="J31" s="8">
        <v>514169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514169</v>
      </c>
      <c r="X31" s="8"/>
      <c r="Y31" s="8">
        <v>514169</v>
      </c>
      <c r="Z31" s="2">
        <v>0</v>
      </c>
      <c r="AA31" s="6">
        <v>2993800</v>
      </c>
    </row>
    <row r="32" spans="1:27" ht="12.75">
      <c r="A32" s="29" t="s">
        <v>58</v>
      </c>
      <c r="B32" s="28"/>
      <c r="C32" s="6">
        <v>5759731</v>
      </c>
      <c r="D32" s="6">
        <v>0</v>
      </c>
      <c r="E32" s="7">
        <v>6483600</v>
      </c>
      <c r="F32" s="8">
        <v>6483600</v>
      </c>
      <c r="G32" s="8">
        <v>1900</v>
      </c>
      <c r="H32" s="8">
        <v>996452</v>
      </c>
      <c r="I32" s="8">
        <v>399673</v>
      </c>
      <c r="J32" s="8">
        <v>1398025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1398025</v>
      </c>
      <c r="X32" s="8"/>
      <c r="Y32" s="8">
        <v>1398025</v>
      </c>
      <c r="Z32" s="2">
        <v>0</v>
      </c>
      <c r="AA32" s="6">
        <v>6483600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4435000</v>
      </c>
      <c r="F33" s="8">
        <v>4435000</v>
      </c>
      <c r="G33" s="8">
        <v>0</v>
      </c>
      <c r="H33" s="8">
        <v>313249</v>
      </c>
      <c r="I33" s="8">
        <v>163116</v>
      </c>
      <c r="J33" s="8">
        <v>476365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476365</v>
      </c>
      <c r="X33" s="8">
        <v>1173799</v>
      </c>
      <c r="Y33" s="8">
        <v>-697434</v>
      </c>
      <c r="Z33" s="2">
        <v>-59.42</v>
      </c>
      <c r="AA33" s="6">
        <v>4435000</v>
      </c>
    </row>
    <row r="34" spans="1:27" ht="12.75">
      <c r="A34" s="29" t="s">
        <v>60</v>
      </c>
      <c r="B34" s="28"/>
      <c r="C34" s="6">
        <v>27692364</v>
      </c>
      <c r="D34" s="6">
        <v>0</v>
      </c>
      <c r="E34" s="7">
        <v>29462104</v>
      </c>
      <c r="F34" s="8">
        <v>29462104</v>
      </c>
      <c r="G34" s="8">
        <v>127778</v>
      </c>
      <c r="H34" s="8">
        <v>881038</v>
      </c>
      <c r="I34" s="8">
        <v>1285744</v>
      </c>
      <c r="J34" s="8">
        <v>2294560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2294560</v>
      </c>
      <c r="X34" s="8">
        <v>4464811</v>
      </c>
      <c r="Y34" s="8">
        <v>-2170251</v>
      </c>
      <c r="Z34" s="2">
        <v>-48.61</v>
      </c>
      <c r="AA34" s="6">
        <v>29462104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114011405</v>
      </c>
      <c r="D36" s="37">
        <f>SUM(D25:D35)</f>
        <v>0</v>
      </c>
      <c r="E36" s="38">
        <f t="shared" si="1"/>
        <v>134696102</v>
      </c>
      <c r="F36" s="39">
        <f t="shared" si="1"/>
        <v>134696102</v>
      </c>
      <c r="G36" s="39">
        <f t="shared" si="1"/>
        <v>4669517</v>
      </c>
      <c r="H36" s="39">
        <f t="shared" si="1"/>
        <v>8569431</v>
      </c>
      <c r="I36" s="39">
        <f t="shared" si="1"/>
        <v>6759162</v>
      </c>
      <c r="J36" s="39">
        <f t="shared" si="1"/>
        <v>19998110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19998110</v>
      </c>
      <c r="X36" s="39">
        <f t="shared" si="1"/>
        <v>28403751</v>
      </c>
      <c r="Y36" s="39">
        <f t="shared" si="1"/>
        <v>-8405641</v>
      </c>
      <c r="Z36" s="40">
        <f>+IF(X36&lt;&gt;0,+(Y36/X36)*100,0)</f>
        <v>-29.593418841053776</v>
      </c>
      <c r="AA36" s="37">
        <f>SUM(AA25:AA35)</f>
        <v>134696102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-5783383</v>
      </c>
      <c r="D38" s="50">
        <f>+D22-D36</f>
        <v>0</v>
      </c>
      <c r="E38" s="51">
        <f t="shared" si="2"/>
        <v>-12605389</v>
      </c>
      <c r="F38" s="52">
        <f t="shared" si="2"/>
        <v>-12605389</v>
      </c>
      <c r="G38" s="52">
        <f t="shared" si="2"/>
        <v>41013423</v>
      </c>
      <c r="H38" s="52">
        <f t="shared" si="2"/>
        <v>-5724781</v>
      </c>
      <c r="I38" s="52">
        <f t="shared" si="2"/>
        <v>-5016610</v>
      </c>
      <c r="J38" s="52">
        <f t="shared" si="2"/>
        <v>30272032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30272032</v>
      </c>
      <c r="X38" s="52">
        <f>IF(F22=F36,0,X22-X36)</f>
        <v>28955248</v>
      </c>
      <c r="Y38" s="52">
        <f t="shared" si="2"/>
        <v>1316784</v>
      </c>
      <c r="Z38" s="53">
        <f>+IF(X38&lt;&gt;0,+(Y38/X38)*100,0)</f>
        <v>4.547652294326748</v>
      </c>
      <c r="AA38" s="50">
        <f>+AA22-AA36</f>
        <v>-12605389</v>
      </c>
    </row>
    <row r="39" spans="1:27" ht="12.75">
      <c r="A39" s="27" t="s">
        <v>64</v>
      </c>
      <c r="B39" s="33"/>
      <c r="C39" s="6">
        <v>83548760</v>
      </c>
      <c r="D39" s="6">
        <v>0</v>
      </c>
      <c r="E39" s="7">
        <v>58280100</v>
      </c>
      <c r="F39" s="8">
        <v>58280100</v>
      </c>
      <c r="G39" s="8">
        <v>0</v>
      </c>
      <c r="H39" s="8">
        <v>2542472</v>
      </c>
      <c r="I39" s="8">
        <v>6716104</v>
      </c>
      <c r="J39" s="8">
        <v>9258576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9258576</v>
      </c>
      <c r="X39" s="8">
        <v>9277914</v>
      </c>
      <c r="Y39" s="8">
        <v>-19338</v>
      </c>
      <c r="Z39" s="2">
        <v>-0.21</v>
      </c>
      <c r="AA39" s="6">
        <v>58280100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77765377</v>
      </c>
      <c r="D42" s="59">
        <f>SUM(D38:D41)</f>
        <v>0</v>
      </c>
      <c r="E42" s="60">
        <f t="shared" si="3"/>
        <v>45674711</v>
      </c>
      <c r="F42" s="61">
        <f t="shared" si="3"/>
        <v>45674711</v>
      </c>
      <c r="G42" s="61">
        <f t="shared" si="3"/>
        <v>41013423</v>
      </c>
      <c r="H42" s="61">
        <f t="shared" si="3"/>
        <v>-3182309</v>
      </c>
      <c r="I42" s="61">
        <f t="shared" si="3"/>
        <v>1699494</v>
      </c>
      <c r="J42" s="61">
        <f t="shared" si="3"/>
        <v>39530608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39530608</v>
      </c>
      <c r="X42" s="61">
        <f t="shared" si="3"/>
        <v>38233162</v>
      </c>
      <c r="Y42" s="61">
        <f t="shared" si="3"/>
        <v>1297446</v>
      </c>
      <c r="Z42" s="62">
        <f>+IF(X42&lt;&gt;0,+(Y42/X42)*100,0)</f>
        <v>3.3935095402258386</v>
      </c>
      <c r="AA42" s="59">
        <f>SUM(AA38:AA41)</f>
        <v>45674711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77765377</v>
      </c>
      <c r="D44" s="67">
        <f>+D42-D43</f>
        <v>0</v>
      </c>
      <c r="E44" s="68">
        <f t="shared" si="4"/>
        <v>45674711</v>
      </c>
      <c r="F44" s="69">
        <f t="shared" si="4"/>
        <v>45674711</v>
      </c>
      <c r="G44" s="69">
        <f t="shared" si="4"/>
        <v>41013423</v>
      </c>
      <c r="H44" s="69">
        <f t="shared" si="4"/>
        <v>-3182309</v>
      </c>
      <c r="I44" s="69">
        <f t="shared" si="4"/>
        <v>1699494</v>
      </c>
      <c r="J44" s="69">
        <f t="shared" si="4"/>
        <v>39530608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39530608</v>
      </c>
      <c r="X44" s="69">
        <f t="shared" si="4"/>
        <v>38233162</v>
      </c>
      <c r="Y44" s="69">
        <f t="shared" si="4"/>
        <v>1297446</v>
      </c>
      <c r="Z44" s="70">
        <f>+IF(X44&lt;&gt;0,+(Y44/X44)*100,0)</f>
        <v>3.3935095402258386</v>
      </c>
      <c r="AA44" s="67">
        <f>+AA42-AA43</f>
        <v>45674711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77765377</v>
      </c>
      <c r="D46" s="59">
        <f>SUM(D44:D45)</f>
        <v>0</v>
      </c>
      <c r="E46" s="60">
        <f t="shared" si="5"/>
        <v>45674711</v>
      </c>
      <c r="F46" s="61">
        <f t="shared" si="5"/>
        <v>45674711</v>
      </c>
      <c r="G46" s="61">
        <f t="shared" si="5"/>
        <v>41013423</v>
      </c>
      <c r="H46" s="61">
        <f t="shared" si="5"/>
        <v>-3182309</v>
      </c>
      <c r="I46" s="61">
        <f t="shared" si="5"/>
        <v>1699494</v>
      </c>
      <c r="J46" s="61">
        <f t="shared" si="5"/>
        <v>39530608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39530608</v>
      </c>
      <c r="X46" s="61">
        <f t="shared" si="5"/>
        <v>38233162</v>
      </c>
      <c r="Y46" s="61">
        <f t="shared" si="5"/>
        <v>1297446</v>
      </c>
      <c r="Z46" s="62">
        <f>+IF(X46&lt;&gt;0,+(Y46/X46)*100,0)</f>
        <v>3.3935095402258386</v>
      </c>
      <c r="AA46" s="59">
        <f>SUM(AA44:AA45)</f>
        <v>45674711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77765377</v>
      </c>
      <c r="D48" s="75">
        <f>SUM(D46:D47)</f>
        <v>0</v>
      </c>
      <c r="E48" s="76">
        <f t="shared" si="6"/>
        <v>45674711</v>
      </c>
      <c r="F48" s="77">
        <f t="shared" si="6"/>
        <v>45674711</v>
      </c>
      <c r="G48" s="77">
        <f t="shared" si="6"/>
        <v>41013423</v>
      </c>
      <c r="H48" s="78">
        <f t="shared" si="6"/>
        <v>-3182309</v>
      </c>
      <c r="I48" s="78">
        <f t="shared" si="6"/>
        <v>1699494</v>
      </c>
      <c r="J48" s="78">
        <f t="shared" si="6"/>
        <v>39530608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39530608</v>
      </c>
      <c r="X48" s="78">
        <f t="shared" si="6"/>
        <v>38233162</v>
      </c>
      <c r="Y48" s="78">
        <f t="shared" si="6"/>
        <v>1297446</v>
      </c>
      <c r="Z48" s="79">
        <f>+IF(X48&lt;&gt;0,+(Y48/X48)*100,0)</f>
        <v>3.3935095402258386</v>
      </c>
      <c r="AA48" s="80">
        <f>SUM(AA46:AA47)</f>
        <v>45674711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7296892</v>
      </c>
      <c r="D5" s="6">
        <v>0</v>
      </c>
      <c r="E5" s="7">
        <v>11118685</v>
      </c>
      <c r="F5" s="8">
        <v>11118685</v>
      </c>
      <c r="G5" s="8">
        <v>5682305</v>
      </c>
      <c r="H5" s="8">
        <v>380724</v>
      </c>
      <c r="I5" s="8">
        <v>380819</v>
      </c>
      <c r="J5" s="8">
        <v>6443848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6443848</v>
      </c>
      <c r="X5" s="8">
        <v>6717001</v>
      </c>
      <c r="Y5" s="8">
        <v>-273153</v>
      </c>
      <c r="Z5" s="2">
        <v>-4.07</v>
      </c>
      <c r="AA5" s="6">
        <v>11118685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829509</v>
      </c>
      <c r="D10" s="6">
        <v>0</v>
      </c>
      <c r="E10" s="7">
        <v>879800</v>
      </c>
      <c r="F10" s="30">
        <v>879800</v>
      </c>
      <c r="G10" s="30">
        <v>73381</v>
      </c>
      <c r="H10" s="30">
        <v>73381</v>
      </c>
      <c r="I10" s="30">
        <v>73381</v>
      </c>
      <c r="J10" s="30">
        <v>220143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220143</v>
      </c>
      <c r="X10" s="30">
        <v>207501</v>
      </c>
      <c r="Y10" s="30">
        <v>12642</v>
      </c>
      <c r="Z10" s="31">
        <v>6.09</v>
      </c>
      <c r="AA10" s="32">
        <v>879800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1216825</v>
      </c>
      <c r="D12" s="6">
        <v>0</v>
      </c>
      <c r="E12" s="7">
        <v>1131236</v>
      </c>
      <c r="F12" s="8">
        <v>1131236</v>
      </c>
      <c r="G12" s="8">
        <v>108516</v>
      </c>
      <c r="H12" s="8">
        <v>41559</v>
      </c>
      <c r="I12" s="8">
        <v>185533</v>
      </c>
      <c r="J12" s="8">
        <v>335608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335608</v>
      </c>
      <c r="X12" s="8">
        <v>282810</v>
      </c>
      <c r="Y12" s="8">
        <v>52798</v>
      </c>
      <c r="Z12" s="2">
        <v>18.67</v>
      </c>
      <c r="AA12" s="6">
        <v>1131236</v>
      </c>
    </row>
    <row r="13" spans="1:27" ht="12.75">
      <c r="A13" s="27" t="s">
        <v>40</v>
      </c>
      <c r="B13" s="33"/>
      <c r="C13" s="6">
        <v>5888714</v>
      </c>
      <c r="D13" s="6">
        <v>0</v>
      </c>
      <c r="E13" s="7">
        <v>4700000</v>
      </c>
      <c r="F13" s="8">
        <v>4700000</v>
      </c>
      <c r="G13" s="8">
        <v>2486341</v>
      </c>
      <c r="H13" s="8">
        <v>793887</v>
      </c>
      <c r="I13" s="8">
        <v>837458</v>
      </c>
      <c r="J13" s="8">
        <v>4117686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4117686</v>
      </c>
      <c r="X13" s="8">
        <v>1175001</v>
      </c>
      <c r="Y13" s="8">
        <v>2942685</v>
      </c>
      <c r="Z13" s="2">
        <v>250.44</v>
      </c>
      <c r="AA13" s="6">
        <v>4700000</v>
      </c>
    </row>
    <row r="14" spans="1:27" ht="12.75">
      <c r="A14" s="27" t="s">
        <v>41</v>
      </c>
      <c r="B14" s="33"/>
      <c r="C14" s="6">
        <v>217224</v>
      </c>
      <c r="D14" s="6">
        <v>0</v>
      </c>
      <c r="E14" s="7">
        <v>120000</v>
      </c>
      <c r="F14" s="8">
        <v>120000</v>
      </c>
      <c r="G14" s="8">
        <v>7309</v>
      </c>
      <c r="H14" s="8">
        <v>5620</v>
      </c>
      <c r="I14" s="8">
        <v>10217</v>
      </c>
      <c r="J14" s="8">
        <v>23146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23146</v>
      </c>
      <c r="X14" s="8">
        <v>30000</v>
      </c>
      <c r="Y14" s="8">
        <v>-6854</v>
      </c>
      <c r="Z14" s="2">
        <v>-22.85</v>
      </c>
      <c r="AA14" s="6">
        <v>120000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1017630</v>
      </c>
      <c r="D16" s="6">
        <v>0</v>
      </c>
      <c r="E16" s="7">
        <v>900000</v>
      </c>
      <c r="F16" s="8">
        <v>900000</v>
      </c>
      <c r="G16" s="8">
        <v>28580</v>
      </c>
      <c r="H16" s="8">
        <v>41590</v>
      </c>
      <c r="I16" s="8">
        <v>69580</v>
      </c>
      <c r="J16" s="8">
        <v>139750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139750</v>
      </c>
      <c r="X16" s="8">
        <v>225000</v>
      </c>
      <c r="Y16" s="8">
        <v>-85250</v>
      </c>
      <c r="Z16" s="2">
        <v>-37.89</v>
      </c>
      <c r="AA16" s="6">
        <v>900000</v>
      </c>
    </row>
    <row r="17" spans="1:27" ht="12.75">
      <c r="A17" s="27" t="s">
        <v>44</v>
      </c>
      <c r="B17" s="33"/>
      <c r="C17" s="6">
        <v>664206</v>
      </c>
      <c r="D17" s="6">
        <v>0</v>
      </c>
      <c r="E17" s="7">
        <v>450000</v>
      </c>
      <c r="F17" s="8">
        <v>450000</v>
      </c>
      <c r="G17" s="8">
        <v>30009</v>
      </c>
      <c r="H17" s="8">
        <v>41456</v>
      </c>
      <c r="I17" s="8">
        <v>55673</v>
      </c>
      <c r="J17" s="8">
        <v>127138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127138</v>
      </c>
      <c r="X17" s="8">
        <v>112500</v>
      </c>
      <c r="Y17" s="8">
        <v>14638</v>
      </c>
      <c r="Z17" s="2">
        <v>13.01</v>
      </c>
      <c r="AA17" s="6">
        <v>450000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167237885</v>
      </c>
      <c r="D19" s="6">
        <v>0</v>
      </c>
      <c r="E19" s="7">
        <v>183437960</v>
      </c>
      <c r="F19" s="8">
        <v>183437960</v>
      </c>
      <c r="G19" s="8">
        <v>63497000</v>
      </c>
      <c r="H19" s="8">
        <v>72627</v>
      </c>
      <c r="I19" s="8">
        <v>365274</v>
      </c>
      <c r="J19" s="8">
        <v>63934901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63934901</v>
      </c>
      <c r="X19" s="8">
        <v>86848000</v>
      </c>
      <c r="Y19" s="8">
        <v>-22913099</v>
      </c>
      <c r="Z19" s="2">
        <v>-26.38</v>
      </c>
      <c r="AA19" s="6">
        <v>183437960</v>
      </c>
    </row>
    <row r="20" spans="1:27" ht="12.75">
      <c r="A20" s="27" t="s">
        <v>47</v>
      </c>
      <c r="B20" s="33"/>
      <c r="C20" s="6">
        <v>3502845</v>
      </c>
      <c r="D20" s="6">
        <v>0</v>
      </c>
      <c r="E20" s="7">
        <v>2144000</v>
      </c>
      <c r="F20" s="30">
        <v>2144000</v>
      </c>
      <c r="G20" s="30">
        <v>266041</v>
      </c>
      <c r="H20" s="30">
        <v>227210</v>
      </c>
      <c r="I20" s="30">
        <v>168830</v>
      </c>
      <c r="J20" s="30">
        <v>662081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662081</v>
      </c>
      <c r="X20" s="30">
        <v>536001</v>
      </c>
      <c r="Y20" s="30">
        <v>126080</v>
      </c>
      <c r="Z20" s="31">
        <v>23.52</v>
      </c>
      <c r="AA20" s="32">
        <v>2144000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187871730</v>
      </c>
      <c r="D22" s="37">
        <f>SUM(D5:D21)</f>
        <v>0</v>
      </c>
      <c r="E22" s="38">
        <f t="shared" si="0"/>
        <v>204881681</v>
      </c>
      <c r="F22" s="39">
        <f t="shared" si="0"/>
        <v>204881681</v>
      </c>
      <c r="G22" s="39">
        <f t="shared" si="0"/>
        <v>72179482</v>
      </c>
      <c r="H22" s="39">
        <f t="shared" si="0"/>
        <v>1678054</v>
      </c>
      <c r="I22" s="39">
        <f t="shared" si="0"/>
        <v>2146765</v>
      </c>
      <c r="J22" s="39">
        <f t="shared" si="0"/>
        <v>76004301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76004301</v>
      </c>
      <c r="X22" s="39">
        <f t="shared" si="0"/>
        <v>96133814</v>
      </c>
      <c r="Y22" s="39">
        <f t="shared" si="0"/>
        <v>-20129513</v>
      </c>
      <c r="Z22" s="40">
        <f>+IF(X22&lt;&gt;0,+(Y22/X22)*100,0)</f>
        <v>-20.93905584563617</v>
      </c>
      <c r="AA22" s="37">
        <f>SUM(AA5:AA21)</f>
        <v>204881681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55876750</v>
      </c>
      <c r="D25" s="6">
        <v>0</v>
      </c>
      <c r="E25" s="7">
        <v>61526670</v>
      </c>
      <c r="F25" s="8">
        <v>61526670</v>
      </c>
      <c r="G25" s="8">
        <v>4701059</v>
      </c>
      <c r="H25" s="8">
        <v>5157022</v>
      </c>
      <c r="I25" s="8">
        <v>4714280</v>
      </c>
      <c r="J25" s="8">
        <v>14572361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14572361</v>
      </c>
      <c r="X25" s="8">
        <v>15381666</v>
      </c>
      <c r="Y25" s="8">
        <v>-809305</v>
      </c>
      <c r="Z25" s="2">
        <v>-5.26</v>
      </c>
      <c r="AA25" s="6">
        <v>61526670</v>
      </c>
    </row>
    <row r="26" spans="1:27" ht="12.75">
      <c r="A26" s="29" t="s">
        <v>52</v>
      </c>
      <c r="B26" s="28"/>
      <c r="C26" s="6">
        <v>14467129</v>
      </c>
      <c r="D26" s="6">
        <v>0</v>
      </c>
      <c r="E26" s="7">
        <v>15712327</v>
      </c>
      <c r="F26" s="8">
        <v>15712327</v>
      </c>
      <c r="G26" s="8">
        <v>1218102</v>
      </c>
      <c r="H26" s="8">
        <v>1236087</v>
      </c>
      <c r="I26" s="8">
        <v>1167961</v>
      </c>
      <c r="J26" s="8">
        <v>3622150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3622150</v>
      </c>
      <c r="X26" s="8">
        <v>3928083</v>
      </c>
      <c r="Y26" s="8">
        <v>-305933</v>
      </c>
      <c r="Z26" s="2">
        <v>-7.79</v>
      </c>
      <c r="AA26" s="6">
        <v>15712327</v>
      </c>
    </row>
    <row r="27" spans="1:27" ht="12.75">
      <c r="A27" s="29" t="s">
        <v>53</v>
      </c>
      <c r="B27" s="28"/>
      <c r="C27" s="6">
        <v>869015</v>
      </c>
      <c r="D27" s="6">
        <v>0</v>
      </c>
      <c r="E27" s="7">
        <v>3000000</v>
      </c>
      <c r="F27" s="8">
        <v>3000000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3000000</v>
      </c>
    </row>
    <row r="28" spans="1:27" ht="12.75">
      <c r="A28" s="29" t="s">
        <v>54</v>
      </c>
      <c r="B28" s="28"/>
      <c r="C28" s="6">
        <v>42021062</v>
      </c>
      <c r="D28" s="6">
        <v>0</v>
      </c>
      <c r="E28" s="7">
        <v>41810732</v>
      </c>
      <c r="F28" s="8">
        <v>41810732</v>
      </c>
      <c r="G28" s="8">
        <v>3567877</v>
      </c>
      <c r="H28" s="8">
        <v>3593790</v>
      </c>
      <c r="I28" s="8">
        <v>3574072</v>
      </c>
      <c r="J28" s="8">
        <v>10735739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10735739</v>
      </c>
      <c r="X28" s="8">
        <v>10452683</v>
      </c>
      <c r="Y28" s="8">
        <v>283056</v>
      </c>
      <c r="Z28" s="2">
        <v>2.71</v>
      </c>
      <c r="AA28" s="6">
        <v>41810732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60000</v>
      </c>
      <c r="F29" s="8">
        <v>60000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15000</v>
      </c>
      <c r="Y29" s="8">
        <v>-15000</v>
      </c>
      <c r="Z29" s="2">
        <v>-100</v>
      </c>
      <c r="AA29" s="6">
        <v>60000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6873649</v>
      </c>
      <c r="F32" s="8">
        <v>6873649</v>
      </c>
      <c r="G32" s="8">
        <v>538301</v>
      </c>
      <c r="H32" s="8">
        <v>540121</v>
      </c>
      <c r="I32" s="8">
        <v>586931</v>
      </c>
      <c r="J32" s="8">
        <v>1665353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1665353</v>
      </c>
      <c r="X32" s="8">
        <v>1718412</v>
      </c>
      <c r="Y32" s="8">
        <v>-53059</v>
      </c>
      <c r="Z32" s="2">
        <v>-3.09</v>
      </c>
      <c r="AA32" s="6">
        <v>6873649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30621687</v>
      </c>
      <c r="F33" s="8">
        <v>30621687</v>
      </c>
      <c r="G33" s="8">
        <v>870724</v>
      </c>
      <c r="H33" s="8">
        <v>345827</v>
      </c>
      <c r="I33" s="8">
        <v>341731</v>
      </c>
      <c r="J33" s="8">
        <v>1558282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1558282</v>
      </c>
      <c r="X33" s="8">
        <v>7655421</v>
      </c>
      <c r="Y33" s="8">
        <v>-6097139</v>
      </c>
      <c r="Z33" s="2">
        <v>-79.64</v>
      </c>
      <c r="AA33" s="6">
        <v>30621687</v>
      </c>
    </row>
    <row r="34" spans="1:27" ht="12.75">
      <c r="A34" s="29" t="s">
        <v>60</v>
      </c>
      <c r="B34" s="28"/>
      <c r="C34" s="6">
        <v>77584268</v>
      </c>
      <c r="D34" s="6">
        <v>0</v>
      </c>
      <c r="E34" s="7">
        <v>83033464</v>
      </c>
      <c r="F34" s="8">
        <v>83033464</v>
      </c>
      <c r="G34" s="8">
        <v>2548375</v>
      </c>
      <c r="H34" s="8">
        <v>3136092</v>
      </c>
      <c r="I34" s="8">
        <v>5306650</v>
      </c>
      <c r="J34" s="8">
        <v>10991117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10991117</v>
      </c>
      <c r="X34" s="8">
        <v>20758365</v>
      </c>
      <c r="Y34" s="8">
        <v>-9767248</v>
      </c>
      <c r="Z34" s="2">
        <v>-47.05</v>
      </c>
      <c r="AA34" s="6">
        <v>83033464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190818224</v>
      </c>
      <c r="D36" s="37">
        <f>SUM(D25:D35)</f>
        <v>0</v>
      </c>
      <c r="E36" s="38">
        <f t="shared" si="1"/>
        <v>242638529</v>
      </c>
      <c r="F36" s="39">
        <f t="shared" si="1"/>
        <v>242638529</v>
      </c>
      <c r="G36" s="39">
        <f t="shared" si="1"/>
        <v>13444438</v>
      </c>
      <c r="H36" s="39">
        <f t="shared" si="1"/>
        <v>14008939</v>
      </c>
      <c r="I36" s="39">
        <f t="shared" si="1"/>
        <v>15691625</v>
      </c>
      <c r="J36" s="39">
        <f t="shared" si="1"/>
        <v>43145002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43145002</v>
      </c>
      <c r="X36" s="39">
        <f t="shared" si="1"/>
        <v>59909630</v>
      </c>
      <c r="Y36" s="39">
        <f t="shared" si="1"/>
        <v>-16764628</v>
      </c>
      <c r="Z36" s="40">
        <f>+IF(X36&lt;&gt;0,+(Y36/X36)*100,0)</f>
        <v>-27.983194020727552</v>
      </c>
      <c r="AA36" s="37">
        <f>SUM(AA25:AA35)</f>
        <v>242638529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-2946494</v>
      </c>
      <c r="D38" s="50">
        <f>+D22-D36</f>
        <v>0</v>
      </c>
      <c r="E38" s="51">
        <f t="shared" si="2"/>
        <v>-37756848</v>
      </c>
      <c r="F38" s="52">
        <f t="shared" si="2"/>
        <v>-37756848</v>
      </c>
      <c r="G38" s="52">
        <f t="shared" si="2"/>
        <v>58735044</v>
      </c>
      <c r="H38" s="52">
        <f t="shared" si="2"/>
        <v>-12330885</v>
      </c>
      <c r="I38" s="52">
        <f t="shared" si="2"/>
        <v>-13544860</v>
      </c>
      <c r="J38" s="52">
        <f t="shared" si="2"/>
        <v>32859299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32859299</v>
      </c>
      <c r="X38" s="52">
        <f>IF(F22=F36,0,X22-X36)</f>
        <v>36224184</v>
      </c>
      <c r="Y38" s="52">
        <f t="shared" si="2"/>
        <v>-3364885</v>
      </c>
      <c r="Z38" s="53">
        <f>+IF(X38&lt;&gt;0,+(Y38/X38)*100,0)</f>
        <v>-9.28905672519773</v>
      </c>
      <c r="AA38" s="50">
        <f>+AA22-AA36</f>
        <v>-37756848</v>
      </c>
    </row>
    <row r="39" spans="1:27" ht="12.75">
      <c r="A39" s="27" t="s">
        <v>64</v>
      </c>
      <c r="B39" s="33"/>
      <c r="C39" s="6">
        <v>66298660</v>
      </c>
      <c r="D39" s="6">
        <v>0</v>
      </c>
      <c r="E39" s="7">
        <v>39743040</v>
      </c>
      <c r="F39" s="8">
        <v>39743040</v>
      </c>
      <c r="G39" s="8">
        <v>1162800</v>
      </c>
      <c r="H39" s="8">
        <v>4968689</v>
      </c>
      <c r="I39" s="8">
        <v>5532050</v>
      </c>
      <c r="J39" s="8">
        <v>11663539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11663539</v>
      </c>
      <c r="X39" s="8">
        <v>10854056</v>
      </c>
      <c r="Y39" s="8">
        <v>809483</v>
      </c>
      <c r="Z39" s="2">
        <v>7.46</v>
      </c>
      <c r="AA39" s="6">
        <v>39743040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63352166</v>
      </c>
      <c r="D42" s="59">
        <f>SUM(D38:D41)</f>
        <v>0</v>
      </c>
      <c r="E42" s="60">
        <f t="shared" si="3"/>
        <v>1986192</v>
      </c>
      <c r="F42" s="61">
        <f t="shared" si="3"/>
        <v>1986192</v>
      </c>
      <c r="G42" s="61">
        <f t="shared" si="3"/>
        <v>59897844</v>
      </c>
      <c r="H42" s="61">
        <f t="shared" si="3"/>
        <v>-7362196</v>
      </c>
      <c r="I42" s="61">
        <f t="shared" si="3"/>
        <v>-8012810</v>
      </c>
      <c r="J42" s="61">
        <f t="shared" si="3"/>
        <v>44522838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44522838</v>
      </c>
      <c r="X42" s="61">
        <f t="shared" si="3"/>
        <v>47078240</v>
      </c>
      <c r="Y42" s="61">
        <f t="shared" si="3"/>
        <v>-2555402</v>
      </c>
      <c r="Z42" s="62">
        <f>+IF(X42&lt;&gt;0,+(Y42/X42)*100,0)</f>
        <v>-5.427989661465679</v>
      </c>
      <c r="AA42" s="59">
        <f>SUM(AA38:AA41)</f>
        <v>1986192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63352166</v>
      </c>
      <c r="D44" s="67">
        <f>+D42-D43</f>
        <v>0</v>
      </c>
      <c r="E44" s="68">
        <f t="shared" si="4"/>
        <v>1986192</v>
      </c>
      <c r="F44" s="69">
        <f t="shared" si="4"/>
        <v>1986192</v>
      </c>
      <c r="G44" s="69">
        <f t="shared" si="4"/>
        <v>59897844</v>
      </c>
      <c r="H44" s="69">
        <f t="shared" si="4"/>
        <v>-7362196</v>
      </c>
      <c r="I44" s="69">
        <f t="shared" si="4"/>
        <v>-8012810</v>
      </c>
      <c r="J44" s="69">
        <f t="shared" si="4"/>
        <v>44522838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44522838</v>
      </c>
      <c r="X44" s="69">
        <f t="shared" si="4"/>
        <v>47078240</v>
      </c>
      <c r="Y44" s="69">
        <f t="shared" si="4"/>
        <v>-2555402</v>
      </c>
      <c r="Z44" s="70">
        <f>+IF(X44&lt;&gt;0,+(Y44/X44)*100,0)</f>
        <v>-5.427989661465679</v>
      </c>
      <c r="AA44" s="67">
        <f>+AA42-AA43</f>
        <v>1986192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63352166</v>
      </c>
      <c r="D46" s="59">
        <f>SUM(D44:D45)</f>
        <v>0</v>
      </c>
      <c r="E46" s="60">
        <f t="shared" si="5"/>
        <v>1986192</v>
      </c>
      <c r="F46" s="61">
        <f t="shared" si="5"/>
        <v>1986192</v>
      </c>
      <c r="G46" s="61">
        <f t="shared" si="5"/>
        <v>59897844</v>
      </c>
      <c r="H46" s="61">
        <f t="shared" si="5"/>
        <v>-7362196</v>
      </c>
      <c r="I46" s="61">
        <f t="shared" si="5"/>
        <v>-8012810</v>
      </c>
      <c r="J46" s="61">
        <f t="shared" si="5"/>
        <v>44522838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44522838</v>
      </c>
      <c r="X46" s="61">
        <f t="shared" si="5"/>
        <v>47078240</v>
      </c>
      <c r="Y46" s="61">
        <f t="shared" si="5"/>
        <v>-2555402</v>
      </c>
      <c r="Z46" s="62">
        <f>+IF(X46&lt;&gt;0,+(Y46/X46)*100,0)</f>
        <v>-5.427989661465679</v>
      </c>
      <c r="AA46" s="59">
        <f>SUM(AA44:AA45)</f>
        <v>1986192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63352166</v>
      </c>
      <c r="D48" s="75">
        <f>SUM(D46:D47)</f>
        <v>0</v>
      </c>
      <c r="E48" s="76">
        <f t="shared" si="6"/>
        <v>1986192</v>
      </c>
      <c r="F48" s="77">
        <f t="shared" si="6"/>
        <v>1986192</v>
      </c>
      <c r="G48" s="77">
        <f t="shared" si="6"/>
        <v>59897844</v>
      </c>
      <c r="H48" s="78">
        <f t="shared" si="6"/>
        <v>-7362196</v>
      </c>
      <c r="I48" s="78">
        <f t="shared" si="6"/>
        <v>-8012810</v>
      </c>
      <c r="J48" s="78">
        <f t="shared" si="6"/>
        <v>44522838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44522838</v>
      </c>
      <c r="X48" s="78">
        <f t="shared" si="6"/>
        <v>47078240</v>
      </c>
      <c r="Y48" s="78">
        <f t="shared" si="6"/>
        <v>-2555402</v>
      </c>
      <c r="Z48" s="79">
        <f>+IF(X48&lt;&gt;0,+(Y48/X48)*100,0)</f>
        <v>-5.427989661465679</v>
      </c>
      <c r="AA48" s="80">
        <f>SUM(AA46:AA47)</f>
        <v>1986192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19452029</v>
      </c>
      <c r="F5" s="8">
        <v>19452029</v>
      </c>
      <c r="G5" s="8">
        <v>1</v>
      </c>
      <c r="H5" s="8">
        <v>1248081</v>
      </c>
      <c r="I5" s="8">
        <v>1220724</v>
      </c>
      <c r="J5" s="8">
        <v>2468806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2468806</v>
      </c>
      <c r="X5" s="8">
        <v>5305098</v>
      </c>
      <c r="Y5" s="8">
        <v>-2836292</v>
      </c>
      <c r="Z5" s="2">
        <v>-53.46</v>
      </c>
      <c r="AA5" s="6">
        <v>19452029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1516456</v>
      </c>
      <c r="F6" s="8">
        <v>1516456</v>
      </c>
      <c r="G6" s="8">
        <v>1</v>
      </c>
      <c r="H6" s="8">
        <v>0</v>
      </c>
      <c r="I6" s="8">
        <v>0</v>
      </c>
      <c r="J6" s="8">
        <v>1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</v>
      </c>
      <c r="X6" s="8">
        <v>413580</v>
      </c>
      <c r="Y6" s="8">
        <v>-413579</v>
      </c>
      <c r="Z6" s="2">
        <v>-100</v>
      </c>
      <c r="AA6" s="6">
        <v>1516456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2963298</v>
      </c>
      <c r="F10" s="30">
        <v>2963298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808173</v>
      </c>
      <c r="Y10" s="30">
        <v>-808173</v>
      </c>
      <c r="Z10" s="31">
        <v>-100</v>
      </c>
      <c r="AA10" s="32">
        <v>2963298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260179</v>
      </c>
      <c r="I11" s="8">
        <v>311545</v>
      </c>
      <c r="J11" s="8">
        <v>571724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571724</v>
      </c>
      <c r="X11" s="8"/>
      <c r="Y11" s="8">
        <v>571724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641289</v>
      </c>
      <c r="F12" s="8">
        <v>641289</v>
      </c>
      <c r="G12" s="8">
        <v>0</v>
      </c>
      <c r="H12" s="8">
        <v>6103</v>
      </c>
      <c r="I12" s="8">
        <v>46079</v>
      </c>
      <c r="J12" s="8">
        <v>52182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52182</v>
      </c>
      <c r="X12" s="8">
        <v>160323</v>
      </c>
      <c r="Y12" s="8">
        <v>-108141</v>
      </c>
      <c r="Z12" s="2">
        <v>-67.45</v>
      </c>
      <c r="AA12" s="6">
        <v>641289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5714929</v>
      </c>
      <c r="F13" s="8">
        <v>5714929</v>
      </c>
      <c r="G13" s="8">
        <v>0</v>
      </c>
      <c r="H13" s="8">
        <v>334312</v>
      </c>
      <c r="I13" s="8">
        <v>5925</v>
      </c>
      <c r="J13" s="8">
        <v>340237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340237</v>
      </c>
      <c r="X13" s="8">
        <v>1428732</v>
      </c>
      <c r="Y13" s="8">
        <v>-1088495</v>
      </c>
      <c r="Z13" s="2">
        <v>-76.19</v>
      </c>
      <c r="AA13" s="6">
        <v>5714929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151175</v>
      </c>
      <c r="F14" s="8">
        <v>151175</v>
      </c>
      <c r="G14" s="8">
        <v>0</v>
      </c>
      <c r="H14" s="8">
        <v>0</v>
      </c>
      <c r="I14" s="8">
        <v>200</v>
      </c>
      <c r="J14" s="8">
        <v>200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200</v>
      </c>
      <c r="X14" s="8">
        <v>37794</v>
      </c>
      <c r="Y14" s="8">
        <v>-37594</v>
      </c>
      <c r="Z14" s="2">
        <v>-99.47</v>
      </c>
      <c r="AA14" s="6">
        <v>151175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143820</v>
      </c>
      <c r="F16" s="8">
        <v>143820</v>
      </c>
      <c r="G16" s="8">
        <v>0</v>
      </c>
      <c r="H16" s="8">
        <v>0</v>
      </c>
      <c r="I16" s="8">
        <v>3750</v>
      </c>
      <c r="J16" s="8">
        <v>3750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3750</v>
      </c>
      <c r="X16" s="8">
        <v>35955</v>
      </c>
      <c r="Y16" s="8">
        <v>-32205</v>
      </c>
      <c r="Z16" s="2">
        <v>-89.57</v>
      </c>
      <c r="AA16" s="6">
        <v>143820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793439</v>
      </c>
      <c r="F17" s="8">
        <v>793439</v>
      </c>
      <c r="G17" s="8">
        <v>0</v>
      </c>
      <c r="H17" s="8">
        <v>64594</v>
      </c>
      <c r="I17" s="8">
        <v>89461</v>
      </c>
      <c r="J17" s="8">
        <v>154055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154055</v>
      </c>
      <c r="X17" s="8">
        <v>198360</v>
      </c>
      <c r="Y17" s="8">
        <v>-44305</v>
      </c>
      <c r="Z17" s="2">
        <v>-22.34</v>
      </c>
      <c r="AA17" s="6">
        <v>793439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112159126</v>
      </c>
      <c r="F19" s="8">
        <v>112159126</v>
      </c>
      <c r="G19" s="8">
        <v>0</v>
      </c>
      <c r="H19" s="8">
        <v>0</v>
      </c>
      <c r="I19" s="8">
        <v>25125947</v>
      </c>
      <c r="J19" s="8">
        <v>25125947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25125947</v>
      </c>
      <c r="X19" s="8">
        <v>28039782</v>
      </c>
      <c r="Y19" s="8">
        <v>-2913835</v>
      </c>
      <c r="Z19" s="2">
        <v>-10.39</v>
      </c>
      <c r="AA19" s="6">
        <v>112159126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12664920</v>
      </c>
      <c r="F20" s="30">
        <v>12664920</v>
      </c>
      <c r="G20" s="30">
        <v>0</v>
      </c>
      <c r="H20" s="30">
        <v>1359380</v>
      </c>
      <c r="I20" s="30">
        <v>864140</v>
      </c>
      <c r="J20" s="30">
        <v>2223520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2223520</v>
      </c>
      <c r="X20" s="30">
        <v>3166230</v>
      </c>
      <c r="Y20" s="30">
        <v>-942710</v>
      </c>
      <c r="Z20" s="31">
        <v>-29.77</v>
      </c>
      <c r="AA20" s="32">
        <v>12664920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156200481</v>
      </c>
      <c r="F22" s="39">
        <f t="shared" si="0"/>
        <v>156200481</v>
      </c>
      <c r="G22" s="39">
        <f t="shared" si="0"/>
        <v>2</v>
      </c>
      <c r="H22" s="39">
        <f t="shared" si="0"/>
        <v>3272649</v>
      </c>
      <c r="I22" s="39">
        <f t="shared" si="0"/>
        <v>27667771</v>
      </c>
      <c r="J22" s="39">
        <f t="shared" si="0"/>
        <v>30940422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30940422</v>
      </c>
      <c r="X22" s="39">
        <f t="shared" si="0"/>
        <v>39594027</v>
      </c>
      <c r="Y22" s="39">
        <f t="shared" si="0"/>
        <v>-8653605</v>
      </c>
      <c r="Z22" s="40">
        <f>+IF(X22&lt;&gt;0,+(Y22/X22)*100,0)</f>
        <v>-21.85583446715334</v>
      </c>
      <c r="AA22" s="37">
        <f>SUM(AA5:AA21)</f>
        <v>156200481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58297999</v>
      </c>
      <c r="F25" s="8">
        <v>58297999</v>
      </c>
      <c r="G25" s="8">
        <v>1</v>
      </c>
      <c r="H25" s="8">
        <v>4032158</v>
      </c>
      <c r="I25" s="8">
        <v>3633959</v>
      </c>
      <c r="J25" s="8">
        <v>7666118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7666118</v>
      </c>
      <c r="X25" s="8">
        <v>14574501</v>
      </c>
      <c r="Y25" s="8">
        <v>-6908383</v>
      </c>
      <c r="Z25" s="2">
        <v>-47.4</v>
      </c>
      <c r="AA25" s="6">
        <v>58297999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10836088</v>
      </c>
      <c r="F26" s="8">
        <v>10836088</v>
      </c>
      <c r="G26" s="8">
        <v>0</v>
      </c>
      <c r="H26" s="8">
        <v>735298</v>
      </c>
      <c r="I26" s="8">
        <v>735298</v>
      </c>
      <c r="J26" s="8">
        <v>1470596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1470596</v>
      </c>
      <c r="X26" s="8">
        <v>2709021</v>
      </c>
      <c r="Y26" s="8">
        <v>-1238425</v>
      </c>
      <c r="Z26" s="2">
        <v>-45.71</v>
      </c>
      <c r="AA26" s="6">
        <v>10836088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561000</v>
      </c>
      <c r="F27" s="8">
        <v>561000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140289</v>
      </c>
      <c r="Y27" s="8">
        <v>-140289</v>
      </c>
      <c r="Z27" s="2">
        <v>-100</v>
      </c>
      <c r="AA27" s="6">
        <v>561000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12227000</v>
      </c>
      <c r="F28" s="8">
        <v>12227000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3056697</v>
      </c>
      <c r="Y28" s="8">
        <v>-3056697</v>
      </c>
      <c r="Z28" s="2">
        <v>-100</v>
      </c>
      <c r="AA28" s="6">
        <v>12227000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747000</v>
      </c>
      <c r="F29" s="8">
        <v>747000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186867</v>
      </c>
      <c r="Y29" s="8">
        <v>-186867</v>
      </c>
      <c r="Z29" s="2">
        <v>-100</v>
      </c>
      <c r="AA29" s="6">
        <v>747000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11364654</v>
      </c>
      <c r="F32" s="8">
        <v>11364654</v>
      </c>
      <c r="G32" s="8">
        <v>0</v>
      </c>
      <c r="H32" s="8">
        <v>145949</v>
      </c>
      <c r="I32" s="8">
        <v>1405135</v>
      </c>
      <c r="J32" s="8">
        <v>1551084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1551084</v>
      </c>
      <c r="X32" s="8">
        <v>2841165</v>
      </c>
      <c r="Y32" s="8">
        <v>-1290081</v>
      </c>
      <c r="Z32" s="2">
        <v>-45.41</v>
      </c>
      <c r="AA32" s="6">
        <v>11364654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1144641</v>
      </c>
      <c r="F33" s="8">
        <v>1144641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286161</v>
      </c>
      <c r="Y33" s="8">
        <v>-286161</v>
      </c>
      <c r="Z33" s="2">
        <v>-100</v>
      </c>
      <c r="AA33" s="6">
        <v>1144641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46818720</v>
      </c>
      <c r="F34" s="8">
        <v>46818720</v>
      </c>
      <c r="G34" s="8">
        <v>0</v>
      </c>
      <c r="H34" s="8">
        <v>1972395</v>
      </c>
      <c r="I34" s="8">
        <v>2584186</v>
      </c>
      <c r="J34" s="8">
        <v>4556581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4556581</v>
      </c>
      <c r="X34" s="8">
        <v>11704680</v>
      </c>
      <c r="Y34" s="8">
        <v>-7148099</v>
      </c>
      <c r="Z34" s="2">
        <v>-61.07</v>
      </c>
      <c r="AA34" s="6">
        <v>46818720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141997102</v>
      </c>
      <c r="F36" s="39">
        <f t="shared" si="1"/>
        <v>141997102</v>
      </c>
      <c r="G36" s="39">
        <f t="shared" si="1"/>
        <v>1</v>
      </c>
      <c r="H36" s="39">
        <f t="shared" si="1"/>
        <v>6885800</v>
      </c>
      <c r="I36" s="39">
        <f t="shared" si="1"/>
        <v>8358578</v>
      </c>
      <c r="J36" s="39">
        <f t="shared" si="1"/>
        <v>15244379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15244379</v>
      </c>
      <c r="X36" s="39">
        <f t="shared" si="1"/>
        <v>35499381</v>
      </c>
      <c r="Y36" s="39">
        <f t="shared" si="1"/>
        <v>-20255002</v>
      </c>
      <c r="Z36" s="40">
        <f>+IF(X36&lt;&gt;0,+(Y36/X36)*100,0)</f>
        <v>-57.057338549086246</v>
      </c>
      <c r="AA36" s="37">
        <f>SUM(AA25:AA35)</f>
        <v>141997102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14203379</v>
      </c>
      <c r="F38" s="52">
        <f t="shared" si="2"/>
        <v>14203379</v>
      </c>
      <c r="G38" s="52">
        <f t="shared" si="2"/>
        <v>1</v>
      </c>
      <c r="H38" s="52">
        <f t="shared" si="2"/>
        <v>-3613151</v>
      </c>
      <c r="I38" s="52">
        <f t="shared" si="2"/>
        <v>19309193</v>
      </c>
      <c r="J38" s="52">
        <f t="shared" si="2"/>
        <v>15696043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15696043</v>
      </c>
      <c r="X38" s="52">
        <f>IF(F22=F36,0,X22-X36)</f>
        <v>4094646</v>
      </c>
      <c r="Y38" s="52">
        <f t="shared" si="2"/>
        <v>11601397</v>
      </c>
      <c r="Z38" s="53">
        <f>+IF(X38&lt;&gt;0,+(Y38/X38)*100,0)</f>
        <v>283.33089111976955</v>
      </c>
      <c r="AA38" s="50">
        <f>+AA22-AA36</f>
        <v>14203379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48013000</v>
      </c>
      <c r="F39" s="8">
        <v>48013000</v>
      </c>
      <c r="G39" s="8">
        <v>0</v>
      </c>
      <c r="H39" s="8">
        <v>0</v>
      </c>
      <c r="I39" s="8">
        <v>3633174</v>
      </c>
      <c r="J39" s="8">
        <v>3633174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3633174</v>
      </c>
      <c r="X39" s="8">
        <v>9837667</v>
      </c>
      <c r="Y39" s="8">
        <v>-6204493</v>
      </c>
      <c r="Z39" s="2">
        <v>-63.07</v>
      </c>
      <c r="AA39" s="6">
        <v>48013000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62216379</v>
      </c>
      <c r="F42" s="61">
        <f t="shared" si="3"/>
        <v>62216379</v>
      </c>
      <c r="G42" s="61">
        <f t="shared" si="3"/>
        <v>1</v>
      </c>
      <c r="H42" s="61">
        <f t="shared" si="3"/>
        <v>-3613151</v>
      </c>
      <c r="I42" s="61">
        <f t="shared" si="3"/>
        <v>22942367</v>
      </c>
      <c r="J42" s="61">
        <f t="shared" si="3"/>
        <v>19329217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19329217</v>
      </c>
      <c r="X42" s="61">
        <f t="shared" si="3"/>
        <v>13932313</v>
      </c>
      <c r="Y42" s="61">
        <f t="shared" si="3"/>
        <v>5396904</v>
      </c>
      <c r="Z42" s="62">
        <f>+IF(X42&lt;&gt;0,+(Y42/X42)*100,0)</f>
        <v>38.73659743360632</v>
      </c>
      <c r="AA42" s="59">
        <f>SUM(AA38:AA41)</f>
        <v>62216379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62216379</v>
      </c>
      <c r="F44" s="69">
        <f t="shared" si="4"/>
        <v>62216379</v>
      </c>
      <c r="G44" s="69">
        <f t="shared" si="4"/>
        <v>1</v>
      </c>
      <c r="H44" s="69">
        <f t="shared" si="4"/>
        <v>-3613151</v>
      </c>
      <c r="I44" s="69">
        <f t="shared" si="4"/>
        <v>22942367</v>
      </c>
      <c r="J44" s="69">
        <f t="shared" si="4"/>
        <v>19329217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19329217</v>
      </c>
      <c r="X44" s="69">
        <f t="shared" si="4"/>
        <v>13932313</v>
      </c>
      <c r="Y44" s="69">
        <f t="shared" si="4"/>
        <v>5396904</v>
      </c>
      <c r="Z44" s="70">
        <f>+IF(X44&lt;&gt;0,+(Y44/X44)*100,0)</f>
        <v>38.73659743360632</v>
      </c>
      <c r="AA44" s="67">
        <f>+AA42-AA43</f>
        <v>62216379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62216379</v>
      </c>
      <c r="F46" s="61">
        <f t="shared" si="5"/>
        <v>62216379</v>
      </c>
      <c r="G46" s="61">
        <f t="shared" si="5"/>
        <v>1</v>
      </c>
      <c r="H46" s="61">
        <f t="shared" si="5"/>
        <v>-3613151</v>
      </c>
      <c r="I46" s="61">
        <f t="shared" si="5"/>
        <v>22942367</v>
      </c>
      <c r="J46" s="61">
        <f t="shared" si="5"/>
        <v>19329217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19329217</v>
      </c>
      <c r="X46" s="61">
        <f t="shared" si="5"/>
        <v>13932313</v>
      </c>
      <c r="Y46" s="61">
        <f t="shared" si="5"/>
        <v>5396904</v>
      </c>
      <c r="Z46" s="62">
        <f>+IF(X46&lt;&gt;0,+(Y46/X46)*100,0)</f>
        <v>38.73659743360632</v>
      </c>
      <c r="AA46" s="59">
        <f>SUM(AA44:AA45)</f>
        <v>62216379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62216379</v>
      </c>
      <c r="F48" s="77">
        <f t="shared" si="6"/>
        <v>62216379</v>
      </c>
      <c r="G48" s="77">
        <f t="shared" si="6"/>
        <v>1</v>
      </c>
      <c r="H48" s="78">
        <f t="shared" si="6"/>
        <v>-3613151</v>
      </c>
      <c r="I48" s="78">
        <f t="shared" si="6"/>
        <v>22942367</v>
      </c>
      <c r="J48" s="78">
        <f t="shared" si="6"/>
        <v>19329217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19329217</v>
      </c>
      <c r="X48" s="78">
        <f t="shared" si="6"/>
        <v>13932313</v>
      </c>
      <c r="Y48" s="78">
        <f t="shared" si="6"/>
        <v>5396904</v>
      </c>
      <c r="Z48" s="79">
        <f>+IF(X48&lt;&gt;0,+(Y48/X48)*100,0)</f>
        <v>38.73659743360632</v>
      </c>
      <c r="AA48" s="80">
        <f>SUM(AA46:AA47)</f>
        <v>62216379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30048581</v>
      </c>
      <c r="D8" s="6">
        <v>0</v>
      </c>
      <c r="E8" s="7">
        <v>40713825</v>
      </c>
      <c r="F8" s="8">
        <v>40713825</v>
      </c>
      <c r="G8" s="8">
        <v>864937</v>
      </c>
      <c r="H8" s="8">
        <v>2084438</v>
      </c>
      <c r="I8" s="8">
        <v>1435688</v>
      </c>
      <c r="J8" s="8">
        <v>4385063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4385063</v>
      </c>
      <c r="X8" s="8">
        <v>10306827</v>
      </c>
      <c r="Y8" s="8">
        <v>-5921764</v>
      </c>
      <c r="Z8" s="2">
        <v>-57.45</v>
      </c>
      <c r="AA8" s="6">
        <v>40713825</v>
      </c>
    </row>
    <row r="9" spans="1:27" ht="12.75">
      <c r="A9" s="29" t="s">
        <v>36</v>
      </c>
      <c r="B9" s="28"/>
      <c r="C9" s="6">
        <v>12877963</v>
      </c>
      <c r="D9" s="6">
        <v>0</v>
      </c>
      <c r="E9" s="7">
        <v>17448782</v>
      </c>
      <c r="F9" s="8">
        <v>17448782</v>
      </c>
      <c r="G9" s="8">
        <v>370687</v>
      </c>
      <c r="H9" s="8">
        <v>893331</v>
      </c>
      <c r="I9" s="8">
        <v>615295</v>
      </c>
      <c r="J9" s="8">
        <v>1879313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1879313</v>
      </c>
      <c r="X9" s="8">
        <v>4293243</v>
      </c>
      <c r="Y9" s="8">
        <v>-2413930</v>
      </c>
      <c r="Z9" s="2">
        <v>-56.23</v>
      </c>
      <c r="AA9" s="6">
        <v>17448782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2390748</v>
      </c>
      <c r="F11" s="8">
        <v>2390748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644019</v>
      </c>
      <c r="Y11" s="8">
        <v>-644019</v>
      </c>
      <c r="Z11" s="2">
        <v>-100</v>
      </c>
      <c r="AA11" s="6">
        <v>2390748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2.75">
      <c r="A13" s="27" t="s">
        <v>40</v>
      </c>
      <c r="B13" s="33"/>
      <c r="C13" s="6">
        <v>3070961</v>
      </c>
      <c r="D13" s="6">
        <v>0</v>
      </c>
      <c r="E13" s="7">
        <v>3700000</v>
      </c>
      <c r="F13" s="8">
        <v>3700000</v>
      </c>
      <c r="G13" s="8">
        <v>183472</v>
      </c>
      <c r="H13" s="8">
        <v>102422</v>
      </c>
      <c r="I13" s="8">
        <v>700405</v>
      </c>
      <c r="J13" s="8">
        <v>986299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986299</v>
      </c>
      <c r="X13" s="8">
        <v>920000</v>
      </c>
      <c r="Y13" s="8">
        <v>66299</v>
      </c>
      <c r="Z13" s="2">
        <v>7.21</v>
      </c>
      <c r="AA13" s="6">
        <v>3700000</v>
      </c>
    </row>
    <row r="14" spans="1:27" ht="12.75">
      <c r="A14" s="27" t="s">
        <v>41</v>
      </c>
      <c r="B14" s="33"/>
      <c r="C14" s="6">
        <v>8663846</v>
      </c>
      <c r="D14" s="6">
        <v>0</v>
      </c>
      <c r="E14" s="7">
        <v>8500000</v>
      </c>
      <c r="F14" s="8">
        <v>8500000</v>
      </c>
      <c r="G14" s="8">
        <v>1303273</v>
      </c>
      <c r="H14" s="8">
        <v>1310880</v>
      </c>
      <c r="I14" s="8">
        <v>1322372</v>
      </c>
      <c r="J14" s="8">
        <v>3936525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3936525</v>
      </c>
      <c r="X14" s="8">
        <v>1990384</v>
      </c>
      <c r="Y14" s="8">
        <v>1946141</v>
      </c>
      <c r="Z14" s="2">
        <v>97.78</v>
      </c>
      <c r="AA14" s="6">
        <v>8500000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259594387</v>
      </c>
      <c r="D19" s="6">
        <v>0</v>
      </c>
      <c r="E19" s="7">
        <v>288058795</v>
      </c>
      <c r="F19" s="8">
        <v>288058795</v>
      </c>
      <c r="G19" s="8">
        <v>108362000</v>
      </c>
      <c r="H19" s="8">
        <v>0</v>
      </c>
      <c r="I19" s="8">
        <v>0</v>
      </c>
      <c r="J19" s="8">
        <v>108362000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108362000</v>
      </c>
      <c r="X19" s="8">
        <v>111671394</v>
      </c>
      <c r="Y19" s="8">
        <v>-3309394</v>
      </c>
      <c r="Z19" s="2">
        <v>-2.96</v>
      </c>
      <c r="AA19" s="6">
        <v>288058795</v>
      </c>
    </row>
    <row r="20" spans="1:27" ht="12.75">
      <c r="A20" s="27" t="s">
        <v>47</v>
      </c>
      <c r="B20" s="33"/>
      <c r="C20" s="6">
        <v>2188757</v>
      </c>
      <c r="D20" s="6">
        <v>0</v>
      </c>
      <c r="E20" s="7">
        <v>614252</v>
      </c>
      <c r="F20" s="30">
        <v>614252</v>
      </c>
      <c r="G20" s="30">
        <v>-157860</v>
      </c>
      <c r="H20" s="30">
        <v>131184</v>
      </c>
      <c r="I20" s="30">
        <v>658000</v>
      </c>
      <c r="J20" s="30">
        <v>631324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631324</v>
      </c>
      <c r="X20" s="30">
        <v>188275</v>
      </c>
      <c r="Y20" s="30">
        <v>443049</v>
      </c>
      <c r="Z20" s="31">
        <v>235.32</v>
      </c>
      <c r="AA20" s="32">
        <v>614252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316444495</v>
      </c>
      <c r="D22" s="37">
        <f>SUM(D5:D21)</f>
        <v>0</v>
      </c>
      <c r="E22" s="38">
        <f t="shared" si="0"/>
        <v>361426402</v>
      </c>
      <c r="F22" s="39">
        <f t="shared" si="0"/>
        <v>361426402</v>
      </c>
      <c r="G22" s="39">
        <f t="shared" si="0"/>
        <v>110926509</v>
      </c>
      <c r="H22" s="39">
        <f t="shared" si="0"/>
        <v>4522255</v>
      </c>
      <c r="I22" s="39">
        <f t="shared" si="0"/>
        <v>4731760</v>
      </c>
      <c r="J22" s="39">
        <f t="shared" si="0"/>
        <v>120180524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120180524</v>
      </c>
      <c r="X22" s="39">
        <f t="shared" si="0"/>
        <v>130014142</v>
      </c>
      <c r="Y22" s="39">
        <f t="shared" si="0"/>
        <v>-9833618</v>
      </c>
      <c r="Z22" s="40">
        <f>+IF(X22&lt;&gt;0,+(Y22/X22)*100,0)</f>
        <v>-7.563498746159475</v>
      </c>
      <c r="AA22" s="37">
        <f>SUM(AA5:AA21)</f>
        <v>361426402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125030439</v>
      </c>
      <c r="D25" s="6">
        <v>0</v>
      </c>
      <c r="E25" s="7">
        <v>137949634</v>
      </c>
      <c r="F25" s="8">
        <v>137949634</v>
      </c>
      <c r="G25" s="8">
        <v>10685458</v>
      </c>
      <c r="H25" s="8">
        <v>11567674</v>
      </c>
      <c r="I25" s="8">
        <v>10613065</v>
      </c>
      <c r="J25" s="8">
        <v>32866197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32866197</v>
      </c>
      <c r="X25" s="8">
        <v>31328286</v>
      </c>
      <c r="Y25" s="8">
        <v>1537911</v>
      </c>
      <c r="Z25" s="2">
        <v>4.91</v>
      </c>
      <c r="AA25" s="6">
        <v>137949634</v>
      </c>
    </row>
    <row r="26" spans="1:27" ht="12.75">
      <c r="A26" s="29" t="s">
        <v>52</v>
      </c>
      <c r="B26" s="28"/>
      <c r="C26" s="6">
        <v>6037607</v>
      </c>
      <c r="D26" s="6">
        <v>0</v>
      </c>
      <c r="E26" s="7">
        <v>7906200</v>
      </c>
      <c r="F26" s="8">
        <v>7906200</v>
      </c>
      <c r="G26" s="8">
        <v>496939</v>
      </c>
      <c r="H26" s="8">
        <v>431945</v>
      </c>
      <c r="I26" s="8">
        <v>377585</v>
      </c>
      <c r="J26" s="8">
        <v>1306469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1306469</v>
      </c>
      <c r="X26" s="8">
        <v>1976550</v>
      </c>
      <c r="Y26" s="8">
        <v>-670081</v>
      </c>
      <c r="Z26" s="2">
        <v>-33.9</v>
      </c>
      <c r="AA26" s="6">
        <v>7906200</v>
      </c>
    </row>
    <row r="27" spans="1:27" ht="12.75">
      <c r="A27" s="29" t="s">
        <v>53</v>
      </c>
      <c r="B27" s="28"/>
      <c r="C27" s="6">
        <v>25567149</v>
      </c>
      <c r="D27" s="6">
        <v>0</v>
      </c>
      <c r="E27" s="7">
        <v>26043852</v>
      </c>
      <c r="F27" s="8">
        <v>26043852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6348462</v>
      </c>
      <c r="Y27" s="8">
        <v>-6348462</v>
      </c>
      <c r="Z27" s="2">
        <v>-100</v>
      </c>
      <c r="AA27" s="6">
        <v>26043852</v>
      </c>
    </row>
    <row r="28" spans="1:27" ht="12.75">
      <c r="A28" s="29" t="s">
        <v>54</v>
      </c>
      <c r="B28" s="28"/>
      <c r="C28" s="6">
        <v>39347045</v>
      </c>
      <c r="D28" s="6">
        <v>0</v>
      </c>
      <c r="E28" s="7">
        <v>31874428</v>
      </c>
      <c r="F28" s="8">
        <v>31874428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7968606</v>
      </c>
      <c r="Y28" s="8">
        <v>-7968606</v>
      </c>
      <c r="Z28" s="2">
        <v>-100</v>
      </c>
      <c r="AA28" s="6">
        <v>31874428</v>
      </c>
    </row>
    <row r="29" spans="1:27" ht="12.75">
      <c r="A29" s="29" t="s">
        <v>55</v>
      </c>
      <c r="B29" s="28"/>
      <c r="C29" s="6">
        <v>2883661</v>
      </c>
      <c r="D29" s="6">
        <v>0</v>
      </c>
      <c r="E29" s="7">
        <v>1950613</v>
      </c>
      <c r="F29" s="8">
        <v>1950613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1950613</v>
      </c>
    </row>
    <row r="30" spans="1:27" ht="12.75">
      <c r="A30" s="29" t="s">
        <v>56</v>
      </c>
      <c r="B30" s="28"/>
      <c r="C30" s="6">
        <v>8576718</v>
      </c>
      <c r="D30" s="6">
        <v>0</v>
      </c>
      <c r="E30" s="7">
        <v>10709409</v>
      </c>
      <c r="F30" s="8">
        <v>10709409</v>
      </c>
      <c r="G30" s="8">
        <v>0</v>
      </c>
      <c r="H30" s="8">
        <v>599403</v>
      </c>
      <c r="I30" s="8">
        <v>0</v>
      </c>
      <c r="J30" s="8">
        <v>599403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599403</v>
      </c>
      <c r="X30" s="8">
        <v>817377</v>
      </c>
      <c r="Y30" s="8">
        <v>-217974</v>
      </c>
      <c r="Z30" s="2">
        <v>-26.67</v>
      </c>
      <c r="AA30" s="6">
        <v>10709409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84125878</v>
      </c>
      <c r="D32" s="6">
        <v>0</v>
      </c>
      <c r="E32" s="7">
        <v>44922825</v>
      </c>
      <c r="F32" s="8">
        <v>44922825</v>
      </c>
      <c r="G32" s="8">
        <v>1026447</v>
      </c>
      <c r="H32" s="8">
        <v>1237628</v>
      </c>
      <c r="I32" s="8">
        <v>236791</v>
      </c>
      <c r="J32" s="8">
        <v>2500866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2500866</v>
      </c>
      <c r="X32" s="8">
        <v>11230707</v>
      </c>
      <c r="Y32" s="8">
        <v>-8729841</v>
      </c>
      <c r="Z32" s="2">
        <v>-77.73</v>
      </c>
      <c r="AA32" s="6">
        <v>44922825</v>
      </c>
    </row>
    <row r="33" spans="1:27" ht="12.75">
      <c r="A33" s="29" t="s">
        <v>59</v>
      </c>
      <c r="B33" s="28"/>
      <c r="C33" s="6">
        <v>16096020</v>
      </c>
      <c r="D33" s="6">
        <v>0</v>
      </c>
      <c r="E33" s="7">
        <v>0</v>
      </c>
      <c r="F33" s="8">
        <v>0</v>
      </c>
      <c r="G33" s="8">
        <v>6666667</v>
      </c>
      <c r="H33" s="8">
        <v>0</v>
      </c>
      <c r="I33" s="8">
        <v>0</v>
      </c>
      <c r="J33" s="8">
        <v>6666667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6666667</v>
      </c>
      <c r="X33" s="8"/>
      <c r="Y33" s="8">
        <v>6666667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146059344</v>
      </c>
      <c r="D34" s="6">
        <v>0</v>
      </c>
      <c r="E34" s="7">
        <v>132583952</v>
      </c>
      <c r="F34" s="8">
        <v>132583952</v>
      </c>
      <c r="G34" s="8">
        <v>5122775</v>
      </c>
      <c r="H34" s="8">
        <v>10607522</v>
      </c>
      <c r="I34" s="8">
        <v>12543021</v>
      </c>
      <c r="J34" s="8">
        <v>28273318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28273318</v>
      </c>
      <c r="X34" s="8">
        <v>26784522</v>
      </c>
      <c r="Y34" s="8">
        <v>1488796</v>
      </c>
      <c r="Z34" s="2">
        <v>5.56</v>
      </c>
      <c r="AA34" s="6">
        <v>132583952</v>
      </c>
    </row>
    <row r="35" spans="1:27" ht="12.75">
      <c r="A35" s="27" t="s">
        <v>61</v>
      </c>
      <c r="B35" s="33"/>
      <c r="C35" s="6">
        <v>1529100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455252961</v>
      </c>
      <c r="D36" s="37">
        <f>SUM(D25:D35)</f>
        <v>0</v>
      </c>
      <c r="E36" s="38">
        <f t="shared" si="1"/>
        <v>393940913</v>
      </c>
      <c r="F36" s="39">
        <f t="shared" si="1"/>
        <v>393940913</v>
      </c>
      <c r="G36" s="39">
        <f t="shared" si="1"/>
        <v>23998286</v>
      </c>
      <c r="H36" s="39">
        <f t="shared" si="1"/>
        <v>24444172</v>
      </c>
      <c r="I36" s="39">
        <f t="shared" si="1"/>
        <v>23770462</v>
      </c>
      <c r="J36" s="39">
        <f t="shared" si="1"/>
        <v>72212920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72212920</v>
      </c>
      <c r="X36" s="39">
        <f t="shared" si="1"/>
        <v>86454510</v>
      </c>
      <c r="Y36" s="39">
        <f t="shared" si="1"/>
        <v>-14241590</v>
      </c>
      <c r="Z36" s="40">
        <f>+IF(X36&lt;&gt;0,+(Y36/X36)*100,0)</f>
        <v>-16.472928942631217</v>
      </c>
      <c r="AA36" s="37">
        <f>SUM(AA25:AA35)</f>
        <v>393940913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-138808466</v>
      </c>
      <c r="D38" s="50">
        <f>+D22-D36</f>
        <v>0</v>
      </c>
      <c r="E38" s="51">
        <f t="shared" si="2"/>
        <v>-32514511</v>
      </c>
      <c r="F38" s="52">
        <f t="shared" si="2"/>
        <v>-32514511</v>
      </c>
      <c r="G38" s="52">
        <f t="shared" si="2"/>
        <v>86928223</v>
      </c>
      <c r="H38" s="52">
        <f t="shared" si="2"/>
        <v>-19921917</v>
      </c>
      <c r="I38" s="52">
        <f t="shared" si="2"/>
        <v>-19038702</v>
      </c>
      <c r="J38" s="52">
        <f t="shared" si="2"/>
        <v>47967604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47967604</v>
      </c>
      <c r="X38" s="52">
        <f>IF(F22=F36,0,X22-X36)</f>
        <v>43559632</v>
      </c>
      <c r="Y38" s="52">
        <f t="shared" si="2"/>
        <v>4407972</v>
      </c>
      <c r="Z38" s="53">
        <f>+IF(X38&lt;&gt;0,+(Y38/X38)*100,0)</f>
        <v>10.119396784619301</v>
      </c>
      <c r="AA38" s="50">
        <f>+AA22-AA36</f>
        <v>-32514511</v>
      </c>
    </row>
    <row r="39" spans="1:27" ht="12.75">
      <c r="A39" s="27" t="s">
        <v>64</v>
      </c>
      <c r="B39" s="33"/>
      <c r="C39" s="6">
        <v>272538786</v>
      </c>
      <c r="D39" s="6">
        <v>0</v>
      </c>
      <c r="E39" s="7">
        <v>335772325</v>
      </c>
      <c r="F39" s="8">
        <v>335772325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230512063</v>
      </c>
      <c r="Y39" s="8">
        <v>-230512063</v>
      </c>
      <c r="Z39" s="2">
        <v>-100</v>
      </c>
      <c r="AA39" s="6">
        <v>335772325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133730320</v>
      </c>
      <c r="D42" s="59">
        <f>SUM(D38:D41)</f>
        <v>0</v>
      </c>
      <c r="E42" s="60">
        <f t="shared" si="3"/>
        <v>303257814</v>
      </c>
      <c r="F42" s="61">
        <f t="shared" si="3"/>
        <v>303257814</v>
      </c>
      <c r="G42" s="61">
        <f t="shared" si="3"/>
        <v>86928223</v>
      </c>
      <c r="H42" s="61">
        <f t="shared" si="3"/>
        <v>-19921917</v>
      </c>
      <c r="I42" s="61">
        <f t="shared" si="3"/>
        <v>-19038702</v>
      </c>
      <c r="J42" s="61">
        <f t="shared" si="3"/>
        <v>47967604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47967604</v>
      </c>
      <c r="X42" s="61">
        <f t="shared" si="3"/>
        <v>274071695</v>
      </c>
      <c r="Y42" s="61">
        <f t="shared" si="3"/>
        <v>-226104091</v>
      </c>
      <c r="Z42" s="62">
        <f>+IF(X42&lt;&gt;0,+(Y42/X42)*100,0)</f>
        <v>-82.49815472553632</v>
      </c>
      <c r="AA42" s="59">
        <f>SUM(AA38:AA41)</f>
        <v>303257814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133730320</v>
      </c>
      <c r="D44" s="67">
        <f>+D42-D43</f>
        <v>0</v>
      </c>
      <c r="E44" s="68">
        <f t="shared" si="4"/>
        <v>303257814</v>
      </c>
      <c r="F44" s="69">
        <f t="shared" si="4"/>
        <v>303257814</v>
      </c>
      <c r="G44" s="69">
        <f t="shared" si="4"/>
        <v>86928223</v>
      </c>
      <c r="H44" s="69">
        <f t="shared" si="4"/>
        <v>-19921917</v>
      </c>
      <c r="I44" s="69">
        <f t="shared" si="4"/>
        <v>-19038702</v>
      </c>
      <c r="J44" s="69">
        <f t="shared" si="4"/>
        <v>47967604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47967604</v>
      </c>
      <c r="X44" s="69">
        <f t="shared" si="4"/>
        <v>274071695</v>
      </c>
      <c r="Y44" s="69">
        <f t="shared" si="4"/>
        <v>-226104091</v>
      </c>
      <c r="Z44" s="70">
        <f>+IF(X44&lt;&gt;0,+(Y44/X44)*100,0)</f>
        <v>-82.49815472553632</v>
      </c>
      <c r="AA44" s="67">
        <f>+AA42-AA43</f>
        <v>303257814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133730320</v>
      </c>
      <c r="D46" s="59">
        <f>SUM(D44:D45)</f>
        <v>0</v>
      </c>
      <c r="E46" s="60">
        <f t="shared" si="5"/>
        <v>303257814</v>
      </c>
      <c r="F46" s="61">
        <f t="shared" si="5"/>
        <v>303257814</v>
      </c>
      <c r="G46" s="61">
        <f t="shared" si="5"/>
        <v>86928223</v>
      </c>
      <c r="H46" s="61">
        <f t="shared" si="5"/>
        <v>-19921917</v>
      </c>
      <c r="I46" s="61">
        <f t="shared" si="5"/>
        <v>-19038702</v>
      </c>
      <c r="J46" s="61">
        <f t="shared" si="5"/>
        <v>47967604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47967604</v>
      </c>
      <c r="X46" s="61">
        <f t="shared" si="5"/>
        <v>274071695</v>
      </c>
      <c r="Y46" s="61">
        <f t="shared" si="5"/>
        <v>-226104091</v>
      </c>
      <c r="Z46" s="62">
        <f>+IF(X46&lt;&gt;0,+(Y46/X46)*100,0)</f>
        <v>-82.49815472553632</v>
      </c>
      <c r="AA46" s="59">
        <f>SUM(AA44:AA45)</f>
        <v>303257814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133730320</v>
      </c>
      <c r="D48" s="75">
        <f>SUM(D46:D47)</f>
        <v>0</v>
      </c>
      <c r="E48" s="76">
        <f t="shared" si="6"/>
        <v>303257814</v>
      </c>
      <c r="F48" s="77">
        <f t="shared" si="6"/>
        <v>303257814</v>
      </c>
      <c r="G48" s="77">
        <f t="shared" si="6"/>
        <v>86928223</v>
      </c>
      <c r="H48" s="78">
        <f t="shared" si="6"/>
        <v>-19921917</v>
      </c>
      <c r="I48" s="78">
        <f t="shared" si="6"/>
        <v>-19038702</v>
      </c>
      <c r="J48" s="78">
        <f t="shared" si="6"/>
        <v>47967604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47967604</v>
      </c>
      <c r="X48" s="78">
        <f t="shared" si="6"/>
        <v>274071695</v>
      </c>
      <c r="Y48" s="78">
        <f t="shared" si="6"/>
        <v>-226104091</v>
      </c>
      <c r="Z48" s="79">
        <f>+IF(X48&lt;&gt;0,+(Y48/X48)*100,0)</f>
        <v>-82.49815472553632</v>
      </c>
      <c r="AA48" s="80">
        <f>SUM(AA46:AA47)</f>
        <v>303257814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127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2372801441</v>
      </c>
      <c r="D5" s="6">
        <v>0</v>
      </c>
      <c r="E5" s="7">
        <v>9736708189</v>
      </c>
      <c r="F5" s="8">
        <v>9736708189</v>
      </c>
      <c r="G5" s="8">
        <v>1073248701</v>
      </c>
      <c r="H5" s="8">
        <v>732955926</v>
      </c>
      <c r="I5" s="8">
        <v>840800320</v>
      </c>
      <c r="J5" s="8">
        <v>2647004947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2647004947</v>
      </c>
      <c r="X5" s="8">
        <v>2502035073</v>
      </c>
      <c r="Y5" s="8">
        <v>144969874</v>
      </c>
      <c r="Z5" s="2">
        <v>5.79</v>
      </c>
      <c r="AA5" s="6">
        <v>9736708189</v>
      </c>
    </row>
    <row r="6" spans="1:27" ht="12.75">
      <c r="A6" s="27" t="s">
        <v>33</v>
      </c>
      <c r="B6" s="28"/>
      <c r="C6" s="6">
        <v>71440776</v>
      </c>
      <c r="D6" s="6">
        <v>0</v>
      </c>
      <c r="E6" s="7">
        <v>273380663</v>
      </c>
      <c r="F6" s="8">
        <v>273380663</v>
      </c>
      <c r="G6" s="8">
        <v>19982268</v>
      </c>
      <c r="H6" s="8">
        <v>6317973</v>
      </c>
      <c r="I6" s="8">
        <v>3137231</v>
      </c>
      <c r="J6" s="8">
        <v>29437472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29437472</v>
      </c>
      <c r="X6" s="8">
        <v>70169427</v>
      </c>
      <c r="Y6" s="8">
        <v>-40731955</v>
      </c>
      <c r="Z6" s="2">
        <v>-58.05</v>
      </c>
      <c r="AA6" s="6">
        <v>273380663</v>
      </c>
    </row>
    <row r="7" spans="1:27" ht="12.75">
      <c r="A7" s="29" t="s">
        <v>34</v>
      </c>
      <c r="B7" s="28"/>
      <c r="C7" s="6">
        <v>3650456669</v>
      </c>
      <c r="D7" s="6">
        <v>0</v>
      </c>
      <c r="E7" s="7">
        <v>19001579018</v>
      </c>
      <c r="F7" s="8">
        <v>19001579018</v>
      </c>
      <c r="G7" s="8">
        <v>1562073172</v>
      </c>
      <c r="H7" s="8">
        <v>1473913979</v>
      </c>
      <c r="I7" s="8">
        <v>2093206359</v>
      </c>
      <c r="J7" s="8">
        <v>5129193510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5129193510</v>
      </c>
      <c r="X7" s="8">
        <v>4931695848</v>
      </c>
      <c r="Y7" s="8">
        <v>197497662</v>
      </c>
      <c r="Z7" s="2">
        <v>4</v>
      </c>
      <c r="AA7" s="6">
        <v>19001579018</v>
      </c>
    </row>
    <row r="8" spans="1:27" ht="12.75">
      <c r="A8" s="29" t="s">
        <v>35</v>
      </c>
      <c r="B8" s="28"/>
      <c r="C8" s="6">
        <v>1398538471</v>
      </c>
      <c r="D8" s="6">
        <v>0</v>
      </c>
      <c r="E8" s="7">
        <v>5373417590</v>
      </c>
      <c r="F8" s="8">
        <v>5373417590</v>
      </c>
      <c r="G8" s="8">
        <v>403131801</v>
      </c>
      <c r="H8" s="8">
        <v>323085747</v>
      </c>
      <c r="I8" s="8">
        <v>893986697</v>
      </c>
      <c r="J8" s="8">
        <v>1620204245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1620204245</v>
      </c>
      <c r="X8" s="8">
        <v>1351763850</v>
      </c>
      <c r="Y8" s="8">
        <v>268440395</v>
      </c>
      <c r="Z8" s="2">
        <v>19.86</v>
      </c>
      <c r="AA8" s="6">
        <v>5373417590</v>
      </c>
    </row>
    <row r="9" spans="1:27" ht="12.75">
      <c r="A9" s="29" t="s">
        <v>36</v>
      </c>
      <c r="B9" s="28"/>
      <c r="C9" s="6">
        <v>471218275</v>
      </c>
      <c r="D9" s="6">
        <v>0</v>
      </c>
      <c r="E9" s="7">
        <v>1395660051</v>
      </c>
      <c r="F9" s="8">
        <v>1395660051</v>
      </c>
      <c r="G9" s="8">
        <v>110975571</v>
      </c>
      <c r="H9" s="8">
        <v>79791446</v>
      </c>
      <c r="I9" s="8">
        <v>246647379</v>
      </c>
      <c r="J9" s="8">
        <v>437414396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437414396</v>
      </c>
      <c r="X9" s="8">
        <v>361550427</v>
      </c>
      <c r="Y9" s="8">
        <v>75863969</v>
      </c>
      <c r="Z9" s="2">
        <v>20.98</v>
      </c>
      <c r="AA9" s="6">
        <v>1395660051</v>
      </c>
    </row>
    <row r="10" spans="1:27" ht="12.75">
      <c r="A10" s="29" t="s">
        <v>37</v>
      </c>
      <c r="B10" s="28"/>
      <c r="C10" s="6">
        <v>353089623</v>
      </c>
      <c r="D10" s="6">
        <v>0</v>
      </c>
      <c r="E10" s="7">
        <v>1086003053</v>
      </c>
      <c r="F10" s="30">
        <v>1086003053</v>
      </c>
      <c r="G10" s="30">
        <v>86875934</v>
      </c>
      <c r="H10" s="30">
        <v>137055709</v>
      </c>
      <c r="I10" s="30">
        <v>107179047</v>
      </c>
      <c r="J10" s="30">
        <v>331110690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331110690</v>
      </c>
      <c r="X10" s="30">
        <v>290604059</v>
      </c>
      <c r="Y10" s="30">
        <v>40506631</v>
      </c>
      <c r="Z10" s="31">
        <v>13.94</v>
      </c>
      <c r="AA10" s="32">
        <v>1086003053</v>
      </c>
    </row>
    <row r="11" spans="1:27" ht="12.75">
      <c r="A11" s="29" t="s">
        <v>38</v>
      </c>
      <c r="B11" s="33"/>
      <c r="C11" s="6">
        <v>158640549</v>
      </c>
      <c r="D11" s="6">
        <v>0</v>
      </c>
      <c r="E11" s="7">
        <v>198754046</v>
      </c>
      <c r="F11" s="8">
        <v>198754046</v>
      </c>
      <c r="G11" s="8">
        <v>24630311</v>
      </c>
      <c r="H11" s="8">
        <v>6322292</v>
      </c>
      <c r="I11" s="8">
        <v>22590116</v>
      </c>
      <c r="J11" s="8">
        <v>53542719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53542719</v>
      </c>
      <c r="X11" s="8">
        <v>48942493</v>
      </c>
      <c r="Y11" s="8">
        <v>4600226</v>
      </c>
      <c r="Z11" s="2">
        <v>9.4</v>
      </c>
      <c r="AA11" s="6">
        <v>198754046</v>
      </c>
    </row>
    <row r="12" spans="1:27" ht="12.75">
      <c r="A12" s="29" t="s">
        <v>39</v>
      </c>
      <c r="B12" s="33"/>
      <c r="C12" s="6">
        <v>64001300</v>
      </c>
      <c r="D12" s="6">
        <v>0</v>
      </c>
      <c r="E12" s="7">
        <v>593841768</v>
      </c>
      <c r="F12" s="8">
        <v>593841768</v>
      </c>
      <c r="G12" s="8">
        <v>32016464</v>
      </c>
      <c r="H12" s="8">
        <v>26796426</v>
      </c>
      <c r="I12" s="8">
        <v>42472904</v>
      </c>
      <c r="J12" s="8">
        <v>101285794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101285794</v>
      </c>
      <c r="X12" s="8">
        <v>121056926</v>
      </c>
      <c r="Y12" s="8">
        <v>-19771132</v>
      </c>
      <c r="Z12" s="2">
        <v>-16.33</v>
      </c>
      <c r="AA12" s="6">
        <v>593841768</v>
      </c>
    </row>
    <row r="13" spans="1:27" ht="12.75">
      <c r="A13" s="27" t="s">
        <v>40</v>
      </c>
      <c r="B13" s="33"/>
      <c r="C13" s="6">
        <v>330439394</v>
      </c>
      <c r="D13" s="6">
        <v>0</v>
      </c>
      <c r="E13" s="7">
        <v>1203469415</v>
      </c>
      <c r="F13" s="8">
        <v>1203469415</v>
      </c>
      <c r="G13" s="8">
        <v>113796602</v>
      </c>
      <c r="H13" s="8">
        <v>83952235</v>
      </c>
      <c r="I13" s="8">
        <v>78066587</v>
      </c>
      <c r="J13" s="8">
        <v>275815424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275815424</v>
      </c>
      <c r="X13" s="8">
        <v>183369357</v>
      </c>
      <c r="Y13" s="8">
        <v>92446067</v>
      </c>
      <c r="Z13" s="2">
        <v>50.42</v>
      </c>
      <c r="AA13" s="6">
        <v>1203469415</v>
      </c>
    </row>
    <row r="14" spans="1:27" ht="12.75">
      <c r="A14" s="27" t="s">
        <v>41</v>
      </c>
      <c r="B14" s="33"/>
      <c r="C14" s="6">
        <v>210879401</v>
      </c>
      <c r="D14" s="6">
        <v>0</v>
      </c>
      <c r="E14" s="7">
        <v>334979715</v>
      </c>
      <c r="F14" s="8">
        <v>334979715</v>
      </c>
      <c r="G14" s="8">
        <v>26888062</v>
      </c>
      <c r="H14" s="8">
        <v>19201739</v>
      </c>
      <c r="I14" s="8">
        <v>58567185</v>
      </c>
      <c r="J14" s="8">
        <v>104656986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104656986</v>
      </c>
      <c r="X14" s="8">
        <v>77885412</v>
      </c>
      <c r="Y14" s="8">
        <v>26771574</v>
      </c>
      <c r="Z14" s="2">
        <v>34.37</v>
      </c>
      <c r="AA14" s="6">
        <v>334979715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7500000</v>
      </c>
      <c r="F15" s="8">
        <v>7500000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7500000</v>
      </c>
    </row>
    <row r="16" spans="1:27" ht="12.75">
      <c r="A16" s="27" t="s">
        <v>43</v>
      </c>
      <c r="B16" s="33"/>
      <c r="C16" s="6">
        <v>225486818</v>
      </c>
      <c r="D16" s="6">
        <v>0</v>
      </c>
      <c r="E16" s="7">
        <v>248299107</v>
      </c>
      <c r="F16" s="8">
        <v>248299107</v>
      </c>
      <c r="G16" s="8">
        <v>7636786</v>
      </c>
      <c r="H16" s="8">
        <v>9566421</v>
      </c>
      <c r="I16" s="8">
        <v>16850171</v>
      </c>
      <c r="J16" s="8">
        <v>34053378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34053378</v>
      </c>
      <c r="X16" s="8">
        <v>46994435</v>
      </c>
      <c r="Y16" s="8">
        <v>-12941057</v>
      </c>
      <c r="Z16" s="2">
        <v>-27.54</v>
      </c>
      <c r="AA16" s="6">
        <v>248299107</v>
      </c>
    </row>
    <row r="17" spans="1:27" ht="12.75">
      <c r="A17" s="27" t="s">
        <v>44</v>
      </c>
      <c r="B17" s="33"/>
      <c r="C17" s="6">
        <v>52379194</v>
      </c>
      <c r="D17" s="6">
        <v>0</v>
      </c>
      <c r="E17" s="7">
        <v>133481658</v>
      </c>
      <c r="F17" s="8">
        <v>133481658</v>
      </c>
      <c r="G17" s="8">
        <v>8712060</v>
      </c>
      <c r="H17" s="8">
        <v>8915469</v>
      </c>
      <c r="I17" s="8">
        <v>8976481</v>
      </c>
      <c r="J17" s="8">
        <v>26604010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26604010</v>
      </c>
      <c r="X17" s="8">
        <v>32778797</v>
      </c>
      <c r="Y17" s="8">
        <v>-6174787</v>
      </c>
      <c r="Z17" s="2">
        <v>-18.84</v>
      </c>
      <c r="AA17" s="6">
        <v>133481658</v>
      </c>
    </row>
    <row r="18" spans="1:27" ht="12.75">
      <c r="A18" s="29" t="s">
        <v>45</v>
      </c>
      <c r="B18" s="28"/>
      <c r="C18" s="6">
        <v>56233990</v>
      </c>
      <c r="D18" s="6">
        <v>0</v>
      </c>
      <c r="E18" s="7">
        <v>39290615</v>
      </c>
      <c r="F18" s="8">
        <v>39290615</v>
      </c>
      <c r="G18" s="8">
        <v>2993400</v>
      </c>
      <c r="H18" s="8">
        <v>3034533</v>
      </c>
      <c r="I18" s="8">
        <v>3686642</v>
      </c>
      <c r="J18" s="8">
        <v>9714575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9714575</v>
      </c>
      <c r="X18" s="8">
        <v>10144287</v>
      </c>
      <c r="Y18" s="8">
        <v>-429712</v>
      </c>
      <c r="Z18" s="2">
        <v>-4.24</v>
      </c>
      <c r="AA18" s="6">
        <v>39290615</v>
      </c>
    </row>
    <row r="19" spans="1:27" ht="12.75">
      <c r="A19" s="27" t="s">
        <v>46</v>
      </c>
      <c r="B19" s="33"/>
      <c r="C19" s="6">
        <v>7217969489</v>
      </c>
      <c r="D19" s="6">
        <v>0</v>
      </c>
      <c r="E19" s="7">
        <v>11879014140</v>
      </c>
      <c r="F19" s="8">
        <v>11879014140</v>
      </c>
      <c r="G19" s="8">
        <v>3546028524</v>
      </c>
      <c r="H19" s="8">
        <v>1149913512</v>
      </c>
      <c r="I19" s="8">
        <v>-529601004</v>
      </c>
      <c r="J19" s="8">
        <v>4166341032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4166341032</v>
      </c>
      <c r="X19" s="8">
        <v>3613807627</v>
      </c>
      <c r="Y19" s="8">
        <v>552533405</v>
      </c>
      <c r="Z19" s="2">
        <v>15.29</v>
      </c>
      <c r="AA19" s="6">
        <v>11879014140</v>
      </c>
    </row>
    <row r="20" spans="1:27" ht="12.75">
      <c r="A20" s="27" t="s">
        <v>47</v>
      </c>
      <c r="B20" s="33"/>
      <c r="C20" s="6">
        <v>676494473</v>
      </c>
      <c r="D20" s="6">
        <v>0</v>
      </c>
      <c r="E20" s="7">
        <v>3356397066</v>
      </c>
      <c r="F20" s="30">
        <v>3384893312</v>
      </c>
      <c r="G20" s="30">
        <v>130761649</v>
      </c>
      <c r="H20" s="30">
        <v>74743201</v>
      </c>
      <c r="I20" s="30">
        <v>833338841</v>
      </c>
      <c r="J20" s="30">
        <v>1038843691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1038843691</v>
      </c>
      <c r="X20" s="30">
        <v>1054012754</v>
      </c>
      <c r="Y20" s="30">
        <v>-15169063</v>
      </c>
      <c r="Z20" s="31">
        <v>-1.44</v>
      </c>
      <c r="AA20" s="32">
        <v>3384893312</v>
      </c>
    </row>
    <row r="21" spans="1:27" ht="12.75">
      <c r="A21" s="27" t="s">
        <v>48</v>
      </c>
      <c r="B21" s="33"/>
      <c r="C21" s="6">
        <v>-5385480</v>
      </c>
      <c r="D21" s="6">
        <v>0</v>
      </c>
      <c r="E21" s="7">
        <v>85138547</v>
      </c>
      <c r="F21" s="8">
        <v>85138547</v>
      </c>
      <c r="G21" s="8">
        <v>21822544</v>
      </c>
      <c r="H21" s="8">
        <v>824144</v>
      </c>
      <c r="I21" s="34">
        <v>-627541</v>
      </c>
      <c r="J21" s="8">
        <v>22019147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22019147</v>
      </c>
      <c r="X21" s="8">
        <v>12183782</v>
      </c>
      <c r="Y21" s="8">
        <v>9835365</v>
      </c>
      <c r="Z21" s="2">
        <v>80.73</v>
      </c>
      <c r="AA21" s="6">
        <v>85138547</v>
      </c>
    </row>
    <row r="22" spans="1:27" ht="24.75" customHeight="1">
      <c r="A22" s="35" t="s">
        <v>49</v>
      </c>
      <c r="B22" s="36"/>
      <c r="C22" s="37">
        <f aca="true" t="shared" si="0" ref="C22:Y22">SUM(C5:C21)</f>
        <v>17304684383</v>
      </c>
      <c r="D22" s="37">
        <f>SUM(D5:D21)</f>
        <v>0</v>
      </c>
      <c r="E22" s="38">
        <f t="shared" si="0"/>
        <v>54946914641</v>
      </c>
      <c r="F22" s="39">
        <f t="shared" si="0"/>
        <v>54975410887</v>
      </c>
      <c r="G22" s="39">
        <f t="shared" si="0"/>
        <v>7171573849</v>
      </c>
      <c r="H22" s="39">
        <f t="shared" si="0"/>
        <v>4136390752</v>
      </c>
      <c r="I22" s="39">
        <f t="shared" si="0"/>
        <v>4719277415</v>
      </c>
      <c r="J22" s="39">
        <f t="shared" si="0"/>
        <v>16027242016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16027242016</v>
      </c>
      <c r="X22" s="39">
        <f t="shared" si="0"/>
        <v>14708994554</v>
      </c>
      <c r="Y22" s="39">
        <f t="shared" si="0"/>
        <v>1318247462</v>
      </c>
      <c r="Z22" s="40">
        <f>+IF(X22&lt;&gt;0,+(Y22/X22)*100,0)</f>
        <v>8.9621860771001</v>
      </c>
      <c r="AA22" s="37">
        <f>SUM(AA5:AA21)</f>
        <v>54975410887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4945372468</v>
      </c>
      <c r="D25" s="6">
        <v>0</v>
      </c>
      <c r="E25" s="7">
        <v>15836818296</v>
      </c>
      <c r="F25" s="8">
        <v>15836818296</v>
      </c>
      <c r="G25" s="8">
        <v>1124435608</v>
      </c>
      <c r="H25" s="8">
        <v>1202747291</v>
      </c>
      <c r="I25" s="8">
        <v>1182770089</v>
      </c>
      <c r="J25" s="8">
        <v>3509952988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3509952988</v>
      </c>
      <c r="X25" s="8">
        <v>3542041166</v>
      </c>
      <c r="Y25" s="8">
        <v>-32088178</v>
      </c>
      <c r="Z25" s="2">
        <v>-0.91</v>
      </c>
      <c r="AA25" s="6">
        <v>15836818296</v>
      </c>
    </row>
    <row r="26" spans="1:27" ht="12.75">
      <c r="A26" s="29" t="s">
        <v>52</v>
      </c>
      <c r="B26" s="28"/>
      <c r="C26" s="6">
        <v>371449502</v>
      </c>
      <c r="D26" s="6">
        <v>0</v>
      </c>
      <c r="E26" s="7">
        <v>692560720</v>
      </c>
      <c r="F26" s="8">
        <v>692560720</v>
      </c>
      <c r="G26" s="8">
        <v>44922057</v>
      </c>
      <c r="H26" s="8">
        <v>40372076</v>
      </c>
      <c r="I26" s="8">
        <v>53924567</v>
      </c>
      <c r="J26" s="8">
        <v>139218700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139218700</v>
      </c>
      <c r="X26" s="8">
        <v>168031591</v>
      </c>
      <c r="Y26" s="8">
        <v>-28812891</v>
      </c>
      <c r="Z26" s="2">
        <v>-17.15</v>
      </c>
      <c r="AA26" s="6">
        <v>692560720</v>
      </c>
    </row>
    <row r="27" spans="1:27" ht="12.75">
      <c r="A27" s="29" t="s">
        <v>53</v>
      </c>
      <c r="B27" s="28"/>
      <c r="C27" s="6">
        <v>887541497</v>
      </c>
      <c r="D27" s="6">
        <v>0</v>
      </c>
      <c r="E27" s="7">
        <v>1394921060</v>
      </c>
      <c r="F27" s="8">
        <v>1394921060</v>
      </c>
      <c r="G27" s="8">
        <v>6585609</v>
      </c>
      <c r="H27" s="8">
        <v>10722831</v>
      </c>
      <c r="I27" s="8">
        <v>183252032</v>
      </c>
      <c r="J27" s="8">
        <v>200560472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200560472</v>
      </c>
      <c r="X27" s="8">
        <v>179835894</v>
      </c>
      <c r="Y27" s="8">
        <v>20724578</v>
      </c>
      <c r="Z27" s="2">
        <v>11.52</v>
      </c>
      <c r="AA27" s="6">
        <v>1394921060</v>
      </c>
    </row>
    <row r="28" spans="1:27" ht="12.75">
      <c r="A28" s="29" t="s">
        <v>54</v>
      </c>
      <c r="B28" s="28"/>
      <c r="C28" s="6">
        <v>2259985350</v>
      </c>
      <c r="D28" s="6">
        <v>0</v>
      </c>
      <c r="E28" s="7">
        <v>4639363343</v>
      </c>
      <c r="F28" s="8">
        <v>4639363343</v>
      </c>
      <c r="G28" s="8">
        <v>262955252</v>
      </c>
      <c r="H28" s="8">
        <v>285363394</v>
      </c>
      <c r="I28" s="8">
        <v>315557196</v>
      </c>
      <c r="J28" s="8">
        <v>863875842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863875842</v>
      </c>
      <c r="X28" s="8">
        <v>1082708465</v>
      </c>
      <c r="Y28" s="8">
        <v>-218832623</v>
      </c>
      <c r="Z28" s="2">
        <v>-20.21</v>
      </c>
      <c r="AA28" s="6">
        <v>4639363343</v>
      </c>
    </row>
    <row r="29" spans="1:27" ht="12.75">
      <c r="A29" s="29" t="s">
        <v>55</v>
      </c>
      <c r="B29" s="28"/>
      <c r="C29" s="6">
        <v>236826754</v>
      </c>
      <c r="D29" s="6">
        <v>0</v>
      </c>
      <c r="E29" s="7">
        <v>1747103338</v>
      </c>
      <c r="F29" s="8">
        <v>1747103338</v>
      </c>
      <c r="G29" s="8">
        <v>40364160</v>
      </c>
      <c r="H29" s="8">
        <v>34727906</v>
      </c>
      <c r="I29" s="8">
        <v>56292886</v>
      </c>
      <c r="J29" s="8">
        <v>131384952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131384952</v>
      </c>
      <c r="X29" s="8">
        <v>171310662</v>
      </c>
      <c r="Y29" s="8">
        <v>-39925710</v>
      </c>
      <c r="Z29" s="2">
        <v>-23.31</v>
      </c>
      <c r="AA29" s="6">
        <v>1747103338</v>
      </c>
    </row>
    <row r="30" spans="1:27" ht="12.75">
      <c r="A30" s="29" t="s">
        <v>56</v>
      </c>
      <c r="B30" s="28"/>
      <c r="C30" s="6">
        <v>3951219516</v>
      </c>
      <c r="D30" s="6">
        <v>0</v>
      </c>
      <c r="E30" s="7">
        <v>16355992529</v>
      </c>
      <c r="F30" s="8">
        <v>16355992529</v>
      </c>
      <c r="G30" s="8">
        <v>1288482580</v>
      </c>
      <c r="H30" s="8">
        <v>1917358859</v>
      </c>
      <c r="I30" s="8">
        <v>830131276</v>
      </c>
      <c r="J30" s="8">
        <v>4035972715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4035972715</v>
      </c>
      <c r="X30" s="8">
        <v>4289010612</v>
      </c>
      <c r="Y30" s="8">
        <v>-253037897</v>
      </c>
      <c r="Z30" s="2">
        <v>-5.9</v>
      </c>
      <c r="AA30" s="6">
        <v>16355992529</v>
      </c>
    </row>
    <row r="31" spans="1:27" ht="12.75">
      <c r="A31" s="29" t="s">
        <v>57</v>
      </c>
      <c r="B31" s="28"/>
      <c r="C31" s="6">
        <v>475772035</v>
      </c>
      <c r="D31" s="6">
        <v>0</v>
      </c>
      <c r="E31" s="7">
        <v>825573899</v>
      </c>
      <c r="F31" s="8">
        <v>825573899</v>
      </c>
      <c r="G31" s="8">
        <v>42790675</v>
      </c>
      <c r="H31" s="8">
        <v>39031993</v>
      </c>
      <c r="I31" s="8">
        <v>19360236</v>
      </c>
      <c r="J31" s="8">
        <v>101182904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101182904</v>
      </c>
      <c r="X31" s="8">
        <v>178430945</v>
      </c>
      <c r="Y31" s="8">
        <v>-77248041</v>
      </c>
      <c r="Z31" s="2">
        <v>-43.29</v>
      </c>
      <c r="AA31" s="6">
        <v>825573899</v>
      </c>
    </row>
    <row r="32" spans="1:27" ht="12.75">
      <c r="A32" s="29" t="s">
        <v>58</v>
      </c>
      <c r="B32" s="28"/>
      <c r="C32" s="6">
        <v>1245382674</v>
      </c>
      <c r="D32" s="6">
        <v>0</v>
      </c>
      <c r="E32" s="7">
        <v>5677871453</v>
      </c>
      <c r="F32" s="8">
        <v>5677833453</v>
      </c>
      <c r="G32" s="8">
        <v>223962995</v>
      </c>
      <c r="H32" s="8">
        <v>457331485</v>
      </c>
      <c r="I32" s="8">
        <v>345786214</v>
      </c>
      <c r="J32" s="8">
        <v>1027080694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1027080694</v>
      </c>
      <c r="X32" s="8">
        <v>1149497377</v>
      </c>
      <c r="Y32" s="8">
        <v>-122416683</v>
      </c>
      <c r="Z32" s="2">
        <v>-10.65</v>
      </c>
      <c r="AA32" s="6">
        <v>5677833453</v>
      </c>
    </row>
    <row r="33" spans="1:27" ht="12.75">
      <c r="A33" s="29" t="s">
        <v>59</v>
      </c>
      <c r="B33" s="28"/>
      <c r="C33" s="6">
        <v>406426340</v>
      </c>
      <c r="D33" s="6">
        <v>0</v>
      </c>
      <c r="E33" s="7">
        <v>787087018</v>
      </c>
      <c r="F33" s="8">
        <v>787087018</v>
      </c>
      <c r="G33" s="8">
        <v>28381490</v>
      </c>
      <c r="H33" s="8">
        <v>41372595</v>
      </c>
      <c r="I33" s="8">
        <v>80506621</v>
      </c>
      <c r="J33" s="8">
        <v>150260706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150260706</v>
      </c>
      <c r="X33" s="8">
        <v>196508123</v>
      </c>
      <c r="Y33" s="8">
        <v>-46247417</v>
      </c>
      <c r="Z33" s="2">
        <v>-23.53</v>
      </c>
      <c r="AA33" s="6">
        <v>787087018</v>
      </c>
    </row>
    <row r="34" spans="1:27" ht="12.75">
      <c r="A34" s="29" t="s">
        <v>60</v>
      </c>
      <c r="B34" s="28"/>
      <c r="C34" s="6">
        <v>4282768419</v>
      </c>
      <c r="D34" s="6">
        <v>0</v>
      </c>
      <c r="E34" s="7">
        <v>7081775762</v>
      </c>
      <c r="F34" s="8">
        <v>7082842012</v>
      </c>
      <c r="G34" s="8">
        <v>414833025</v>
      </c>
      <c r="H34" s="8">
        <v>545927308</v>
      </c>
      <c r="I34" s="8">
        <v>481634681</v>
      </c>
      <c r="J34" s="8">
        <v>1442395014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1442395014</v>
      </c>
      <c r="X34" s="8">
        <v>1620271630</v>
      </c>
      <c r="Y34" s="8">
        <v>-177876616</v>
      </c>
      <c r="Z34" s="2">
        <v>-10.98</v>
      </c>
      <c r="AA34" s="6">
        <v>7082842012</v>
      </c>
    </row>
    <row r="35" spans="1:27" ht="12.75">
      <c r="A35" s="27" t="s">
        <v>61</v>
      </c>
      <c r="B35" s="33"/>
      <c r="C35" s="6">
        <v>39722084</v>
      </c>
      <c r="D35" s="6">
        <v>0</v>
      </c>
      <c r="E35" s="7">
        <v>735247</v>
      </c>
      <c r="F35" s="8">
        <v>735247</v>
      </c>
      <c r="G35" s="8">
        <v>19192998</v>
      </c>
      <c r="H35" s="8">
        <v>1116362</v>
      </c>
      <c r="I35" s="8">
        <v>-359959</v>
      </c>
      <c r="J35" s="8">
        <v>19949401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19949401</v>
      </c>
      <c r="X35" s="8">
        <v>123492</v>
      </c>
      <c r="Y35" s="8">
        <v>19825909</v>
      </c>
      <c r="Z35" s="2">
        <v>16054.41</v>
      </c>
      <c r="AA35" s="6">
        <v>735247</v>
      </c>
    </row>
    <row r="36" spans="1:27" ht="12.75">
      <c r="A36" s="44" t="s">
        <v>62</v>
      </c>
      <c r="B36" s="36"/>
      <c r="C36" s="37">
        <f aca="true" t="shared" si="1" ref="C36:Y36">SUM(C25:C35)</f>
        <v>19102466639</v>
      </c>
      <c r="D36" s="37">
        <f>SUM(D25:D35)</f>
        <v>0</v>
      </c>
      <c r="E36" s="38">
        <f t="shared" si="1"/>
        <v>55039802665</v>
      </c>
      <c r="F36" s="39">
        <f t="shared" si="1"/>
        <v>55040830915</v>
      </c>
      <c r="G36" s="39">
        <f t="shared" si="1"/>
        <v>3496906449</v>
      </c>
      <c r="H36" s="39">
        <f t="shared" si="1"/>
        <v>4576072100</v>
      </c>
      <c r="I36" s="39">
        <f t="shared" si="1"/>
        <v>3548855839</v>
      </c>
      <c r="J36" s="39">
        <f t="shared" si="1"/>
        <v>11621834388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11621834388</v>
      </c>
      <c r="X36" s="39">
        <f t="shared" si="1"/>
        <v>12577769957</v>
      </c>
      <c r="Y36" s="39">
        <f t="shared" si="1"/>
        <v>-955935569</v>
      </c>
      <c r="Z36" s="40">
        <f>+IF(X36&lt;&gt;0,+(Y36/X36)*100,0)</f>
        <v>-7.600199178933035</v>
      </c>
      <c r="AA36" s="37">
        <f>SUM(AA25:AA35)</f>
        <v>55040830915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-1797782256</v>
      </c>
      <c r="D38" s="50">
        <f>+D22-D36</f>
        <v>0</v>
      </c>
      <c r="E38" s="51">
        <f t="shared" si="2"/>
        <v>-92888024</v>
      </c>
      <c r="F38" s="52">
        <f t="shared" si="2"/>
        <v>-65420028</v>
      </c>
      <c r="G38" s="52">
        <f t="shared" si="2"/>
        <v>3674667400</v>
      </c>
      <c r="H38" s="52">
        <f t="shared" si="2"/>
        <v>-439681348</v>
      </c>
      <c r="I38" s="52">
        <f t="shared" si="2"/>
        <v>1170421576</v>
      </c>
      <c r="J38" s="52">
        <f t="shared" si="2"/>
        <v>4405407628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4405407628</v>
      </c>
      <c r="X38" s="52">
        <f>IF(F22=F36,0,X22-X36)</f>
        <v>2131224597</v>
      </c>
      <c r="Y38" s="52">
        <f t="shared" si="2"/>
        <v>2274183031</v>
      </c>
      <c r="Z38" s="53">
        <f>+IF(X38&lt;&gt;0,+(Y38/X38)*100,0)</f>
        <v>106.70780706084354</v>
      </c>
      <c r="AA38" s="50">
        <f>+AA22-AA36</f>
        <v>-65420028</v>
      </c>
    </row>
    <row r="39" spans="1:27" ht="12.75">
      <c r="A39" s="27" t="s">
        <v>64</v>
      </c>
      <c r="B39" s="33"/>
      <c r="C39" s="6">
        <v>4533033280</v>
      </c>
      <c r="D39" s="6">
        <v>0</v>
      </c>
      <c r="E39" s="7">
        <v>8891920563</v>
      </c>
      <c r="F39" s="8">
        <v>8891920563</v>
      </c>
      <c r="G39" s="8">
        <v>333152037</v>
      </c>
      <c r="H39" s="8">
        <v>311660110</v>
      </c>
      <c r="I39" s="8">
        <v>1059640536</v>
      </c>
      <c r="J39" s="8">
        <v>1704452683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1704452683</v>
      </c>
      <c r="X39" s="8">
        <v>1820900120</v>
      </c>
      <c r="Y39" s="8">
        <v>-116447437</v>
      </c>
      <c r="Z39" s="2">
        <v>-6.4</v>
      </c>
      <c r="AA39" s="6">
        <v>8891920563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51882833</v>
      </c>
      <c r="Y40" s="30">
        <v>-51882833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2953939</v>
      </c>
      <c r="D41" s="54">
        <v>0</v>
      </c>
      <c r="E41" s="7">
        <v>37849970</v>
      </c>
      <c r="F41" s="8">
        <v>37849970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-22299955</v>
      </c>
      <c r="Y41" s="55">
        <v>22299955</v>
      </c>
      <c r="Z41" s="56">
        <v>-100</v>
      </c>
      <c r="AA41" s="57">
        <v>37849970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2738204963</v>
      </c>
      <c r="D42" s="59">
        <f>SUM(D38:D41)</f>
        <v>0</v>
      </c>
      <c r="E42" s="60">
        <f t="shared" si="3"/>
        <v>8836882509</v>
      </c>
      <c r="F42" s="61">
        <f t="shared" si="3"/>
        <v>8864350505</v>
      </c>
      <c r="G42" s="61">
        <f t="shared" si="3"/>
        <v>4007819437</v>
      </c>
      <c r="H42" s="61">
        <f t="shared" si="3"/>
        <v>-128021238</v>
      </c>
      <c r="I42" s="61">
        <f t="shared" si="3"/>
        <v>2230062112</v>
      </c>
      <c r="J42" s="61">
        <f t="shared" si="3"/>
        <v>6109860311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6109860311</v>
      </c>
      <c r="X42" s="61">
        <f t="shared" si="3"/>
        <v>3981707595</v>
      </c>
      <c r="Y42" s="61">
        <f t="shared" si="3"/>
        <v>2128152716</v>
      </c>
      <c r="Z42" s="62">
        <f>+IF(X42&lt;&gt;0,+(Y42/X42)*100,0)</f>
        <v>53.44824212286237</v>
      </c>
      <c r="AA42" s="59">
        <f>SUM(AA38:AA41)</f>
        <v>8864350505</v>
      </c>
    </row>
    <row r="43" spans="1:27" ht="12.75">
      <c r="A43" s="27" t="s">
        <v>68</v>
      </c>
      <c r="B43" s="33"/>
      <c r="C43" s="54">
        <v>44035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2738160928</v>
      </c>
      <c r="D44" s="67">
        <f>+D42-D43</f>
        <v>0</v>
      </c>
      <c r="E44" s="68">
        <f t="shared" si="4"/>
        <v>8836882509</v>
      </c>
      <c r="F44" s="69">
        <f t="shared" si="4"/>
        <v>8864350505</v>
      </c>
      <c r="G44" s="69">
        <f t="shared" si="4"/>
        <v>4007819437</v>
      </c>
      <c r="H44" s="69">
        <f t="shared" si="4"/>
        <v>-128021238</v>
      </c>
      <c r="I44" s="69">
        <f t="shared" si="4"/>
        <v>2230062112</v>
      </c>
      <c r="J44" s="69">
        <f t="shared" si="4"/>
        <v>6109860311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6109860311</v>
      </c>
      <c r="X44" s="69">
        <f t="shared" si="4"/>
        <v>3981707595</v>
      </c>
      <c r="Y44" s="69">
        <f t="shared" si="4"/>
        <v>2128152716</v>
      </c>
      <c r="Z44" s="70">
        <f>+IF(X44&lt;&gt;0,+(Y44/X44)*100,0)</f>
        <v>53.44824212286237</v>
      </c>
      <c r="AA44" s="67">
        <f>+AA42-AA43</f>
        <v>8864350505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2738160928</v>
      </c>
      <c r="D46" s="59">
        <f>SUM(D44:D45)</f>
        <v>0</v>
      </c>
      <c r="E46" s="60">
        <f t="shared" si="5"/>
        <v>8836882509</v>
      </c>
      <c r="F46" s="61">
        <f t="shared" si="5"/>
        <v>8864350505</v>
      </c>
      <c r="G46" s="61">
        <f t="shared" si="5"/>
        <v>4007819437</v>
      </c>
      <c r="H46" s="61">
        <f t="shared" si="5"/>
        <v>-128021238</v>
      </c>
      <c r="I46" s="61">
        <f t="shared" si="5"/>
        <v>2230062112</v>
      </c>
      <c r="J46" s="61">
        <f t="shared" si="5"/>
        <v>6109860311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6109860311</v>
      </c>
      <c r="X46" s="61">
        <f t="shared" si="5"/>
        <v>3981707595</v>
      </c>
      <c r="Y46" s="61">
        <f t="shared" si="5"/>
        <v>2128152716</v>
      </c>
      <c r="Z46" s="62">
        <f>+IF(X46&lt;&gt;0,+(Y46/X46)*100,0)</f>
        <v>53.44824212286237</v>
      </c>
      <c r="AA46" s="59">
        <f>SUM(AA44:AA45)</f>
        <v>8864350505</v>
      </c>
    </row>
    <row r="47" spans="1:27" ht="12.75">
      <c r="A47" s="72" t="s">
        <v>72</v>
      </c>
      <c r="B47" s="33"/>
      <c r="C47" s="54">
        <v>-38207401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2699953527</v>
      </c>
      <c r="D48" s="75">
        <f>SUM(D46:D47)</f>
        <v>0</v>
      </c>
      <c r="E48" s="76">
        <f t="shared" si="6"/>
        <v>8836882509</v>
      </c>
      <c r="F48" s="77">
        <f t="shared" si="6"/>
        <v>8864350505</v>
      </c>
      <c r="G48" s="77">
        <f t="shared" si="6"/>
        <v>4007819437</v>
      </c>
      <c r="H48" s="78">
        <f t="shared" si="6"/>
        <v>-128021238</v>
      </c>
      <c r="I48" s="78">
        <f t="shared" si="6"/>
        <v>2230062112</v>
      </c>
      <c r="J48" s="78">
        <f t="shared" si="6"/>
        <v>6109860311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6109860311</v>
      </c>
      <c r="X48" s="78">
        <f t="shared" si="6"/>
        <v>3981707595</v>
      </c>
      <c r="Y48" s="78">
        <f t="shared" si="6"/>
        <v>2128152716</v>
      </c>
      <c r="Z48" s="79">
        <f>+IF(X48&lt;&gt;0,+(Y48/X48)*100,0)</f>
        <v>53.44824212286237</v>
      </c>
      <c r="AA48" s="80">
        <f>SUM(AA46:AA47)</f>
        <v>8864350505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208841221</v>
      </c>
      <c r="D8" s="6">
        <v>0</v>
      </c>
      <c r="E8" s="7">
        <v>361386637</v>
      </c>
      <c r="F8" s="8">
        <v>361386637</v>
      </c>
      <c r="G8" s="8">
        <v>16521475</v>
      </c>
      <c r="H8" s="8">
        <v>20318730</v>
      </c>
      <c r="I8" s="8">
        <v>25187613</v>
      </c>
      <c r="J8" s="8">
        <v>62027818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62027818</v>
      </c>
      <c r="X8" s="8">
        <v>90346659</v>
      </c>
      <c r="Y8" s="8">
        <v>-28318841</v>
      </c>
      <c r="Z8" s="2">
        <v>-31.34</v>
      </c>
      <c r="AA8" s="6">
        <v>361386637</v>
      </c>
    </row>
    <row r="9" spans="1:27" ht="12.75">
      <c r="A9" s="29" t="s">
        <v>36</v>
      </c>
      <c r="B9" s="28"/>
      <c r="C9" s="6">
        <v>107230741</v>
      </c>
      <c r="D9" s="6">
        <v>0</v>
      </c>
      <c r="E9" s="7">
        <v>112280817</v>
      </c>
      <c r="F9" s="8">
        <v>112280817</v>
      </c>
      <c r="G9" s="8">
        <v>8429906</v>
      </c>
      <c r="H9" s="8">
        <v>8776246</v>
      </c>
      <c r="I9" s="8">
        <v>9914978</v>
      </c>
      <c r="J9" s="8">
        <v>27121130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27121130</v>
      </c>
      <c r="X9" s="8">
        <v>28070205</v>
      </c>
      <c r="Y9" s="8">
        <v>-949075</v>
      </c>
      <c r="Z9" s="2">
        <v>-3.38</v>
      </c>
      <c r="AA9" s="6">
        <v>112280817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1089006</v>
      </c>
      <c r="D12" s="6">
        <v>0</v>
      </c>
      <c r="E12" s="7">
        <v>1249170</v>
      </c>
      <c r="F12" s="8">
        <v>1249170</v>
      </c>
      <c r="G12" s="8">
        <v>54417</v>
      </c>
      <c r="H12" s="8">
        <v>224113</v>
      </c>
      <c r="I12" s="8">
        <v>44615</v>
      </c>
      <c r="J12" s="8">
        <v>323145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323145</v>
      </c>
      <c r="X12" s="8">
        <v>312294</v>
      </c>
      <c r="Y12" s="8">
        <v>10851</v>
      </c>
      <c r="Z12" s="2">
        <v>3.47</v>
      </c>
      <c r="AA12" s="6">
        <v>1249170</v>
      </c>
    </row>
    <row r="13" spans="1:27" ht="12.75">
      <c r="A13" s="27" t="s">
        <v>40</v>
      </c>
      <c r="B13" s="33"/>
      <c r="C13" s="6">
        <v>25854741</v>
      </c>
      <c r="D13" s="6">
        <v>0</v>
      </c>
      <c r="E13" s="7">
        <v>15568476</v>
      </c>
      <c r="F13" s="8">
        <v>15568476</v>
      </c>
      <c r="G13" s="8">
        <v>1042156</v>
      </c>
      <c r="H13" s="8">
        <v>2269941</v>
      </c>
      <c r="I13" s="8">
        <v>1556791</v>
      </c>
      <c r="J13" s="8">
        <v>4868888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4868888</v>
      </c>
      <c r="X13" s="8">
        <v>3892119</v>
      </c>
      <c r="Y13" s="8">
        <v>976769</v>
      </c>
      <c r="Z13" s="2">
        <v>25.1</v>
      </c>
      <c r="AA13" s="6">
        <v>15568476</v>
      </c>
    </row>
    <row r="14" spans="1:27" ht="12.75">
      <c r="A14" s="27" t="s">
        <v>41</v>
      </c>
      <c r="B14" s="33"/>
      <c r="C14" s="6">
        <v>4019407</v>
      </c>
      <c r="D14" s="6">
        <v>0</v>
      </c>
      <c r="E14" s="7">
        <v>3801593</v>
      </c>
      <c r="F14" s="8">
        <v>3801593</v>
      </c>
      <c r="G14" s="8">
        <v>278118</v>
      </c>
      <c r="H14" s="8">
        <v>312102</v>
      </c>
      <c r="I14" s="8">
        <v>256861</v>
      </c>
      <c r="J14" s="8">
        <v>847081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847081</v>
      </c>
      <c r="X14" s="8">
        <v>950397</v>
      </c>
      <c r="Y14" s="8">
        <v>-103316</v>
      </c>
      <c r="Z14" s="2">
        <v>-10.87</v>
      </c>
      <c r="AA14" s="6">
        <v>3801593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377685959</v>
      </c>
      <c r="D19" s="6">
        <v>0</v>
      </c>
      <c r="E19" s="7">
        <v>408661587</v>
      </c>
      <c r="F19" s="8">
        <v>408661587</v>
      </c>
      <c r="G19" s="8">
        <v>162855249</v>
      </c>
      <c r="H19" s="8">
        <v>2334629</v>
      </c>
      <c r="I19" s="8">
        <v>7094315</v>
      </c>
      <c r="J19" s="8">
        <v>172284193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172284193</v>
      </c>
      <c r="X19" s="8"/>
      <c r="Y19" s="8">
        <v>172284193</v>
      </c>
      <c r="Z19" s="2">
        <v>0</v>
      </c>
      <c r="AA19" s="6">
        <v>408661587</v>
      </c>
    </row>
    <row r="20" spans="1:27" ht="12.75">
      <c r="A20" s="27" t="s">
        <v>47</v>
      </c>
      <c r="B20" s="33"/>
      <c r="C20" s="6">
        <v>16097747</v>
      </c>
      <c r="D20" s="6">
        <v>0</v>
      </c>
      <c r="E20" s="7">
        <v>11557958</v>
      </c>
      <c r="F20" s="30">
        <v>11557958</v>
      </c>
      <c r="G20" s="30">
        <v>381668</v>
      </c>
      <c r="H20" s="30">
        <v>385856</v>
      </c>
      <c r="I20" s="30">
        <v>391657</v>
      </c>
      <c r="J20" s="30">
        <v>1159181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1159181</v>
      </c>
      <c r="X20" s="30">
        <v>2889489</v>
      </c>
      <c r="Y20" s="30">
        <v>-1730308</v>
      </c>
      <c r="Z20" s="31">
        <v>-59.88</v>
      </c>
      <c r="AA20" s="32">
        <v>11557958</v>
      </c>
    </row>
    <row r="21" spans="1:27" ht="12.75">
      <c r="A21" s="27" t="s">
        <v>48</v>
      </c>
      <c r="B21" s="33"/>
      <c r="C21" s="6">
        <v>743741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741562563</v>
      </c>
      <c r="D22" s="37">
        <f>SUM(D5:D21)</f>
        <v>0</v>
      </c>
      <c r="E22" s="38">
        <f t="shared" si="0"/>
        <v>914506238</v>
      </c>
      <c r="F22" s="39">
        <f t="shared" si="0"/>
        <v>914506238</v>
      </c>
      <c r="G22" s="39">
        <f t="shared" si="0"/>
        <v>189562989</v>
      </c>
      <c r="H22" s="39">
        <f t="shared" si="0"/>
        <v>34621617</v>
      </c>
      <c r="I22" s="39">
        <f t="shared" si="0"/>
        <v>44446830</v>
      </c>
      <c r="J22" s="39">
        <f t="shared" si="0"/>
        <v>268631436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268631436</v>
      </c>
      <c r="X22" s="39">
        <f t="shared" si="0"/>
        <v>126461163</v>
      </c>
      <c r="Y22" s="39">
        <f t="shared" si="0"/>
        <v>142170273</v>
      </c>
      <c r="Z22" s="40">
        <f>+IF(X22&lt;&gt;0,+(Y22/X22)*100,0)</f>
        <v>112.42208250132887</v>
      </c>
      <c r="AA22" s="37">
        <f>SUM(AA5:AA21)</f>
        <v>914506238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294815068</v>
      </c>
      <c r="D25" s="6">
        <v>0</v>
      </c>
      <c r="E25" s="7">
        <v>332850325</v>
      </c>
      <c r="F25" s="8">
        <v>332850325</v>
      </c>
      <c r="G25" s="8">
        <v>25152910</v>
      </c>
      <c r="H25" s="8">
        <v>39488873</v>
      </c>
      <c r="I25" s="8">
        <v>24812729</v>
      </c>
      <c r="J25" s="8">
        <v>89454512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89454512</v>
      </c>
      <c r="X25" s="8">
        <v>83212566</v>
      </c>
      <c r="Y25" s="8">
        <v>6241946</v>
      </c>
      <c r="Z25" s="2">
        <v>7.5</v>
      </c>
      <c r="AA25" s="6">
        <v>332850325</v>
      </c>
    </row>
    <row r="26" spans="1:27" ht="12.75">
      <c r="A26" s="29" t="s">
        <v>52</v>
      </c>
      <c r="B26" s="28"/>
      <c r="C26" s="6">
        <v>8957246</v>
      </c>
      <c r="D26" s="6">
        <v>0</v>
      </c>
      <c r="E26" s="7">
        <v>11874441</v>
      </c>
      <c r="F26" s="8">
        <v>11874441</v>
      </c>
      <c r="G26" s="8">
        <v>755285</v>
      </c>
      <c r="H26" s="8">
        <v>272405</v>
      </c>
      <c r="I26" s="8">
        <v>1123098</v>
      </c>
      <c r="J26" s="8">
        <v>2150788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2150788</v>
      </c>
      <c r="X26" s="8">
        <v>2968611</v>
      </c>
      <c r="Y26" s="8">
        <v>-817823</v>
      </c>
      <c r="Z26" s="2">
        <v>-27.55</v>
      </c>
      <c r="AA26" s="6">
        <v>11874441</v>
      </c>
    </row>
    <row r="27" spans="1:27" ht="12.75">
      <c r="A27" s="29" t="s">
        <v>53</v>
      </c>
      <c r="B27" s="28"/>
      <c r="C27" s="6">
        <v>60148370</v>
      </c>
      <c r="D27" s="6">
        <v>0</v>
      </c>
      <c r="E27" s="7">
        <v>38158786</v>
      </c>
      <c r="F27" s="8">
        <v>38158786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9539697</v>
      </c>
      <c r="Y27" s="8">
        <v>-9539697</v>
      </c>
      <c r="Z27" s="2">
        <v>-100</v>
      </c>
      <c r="AA27" s="6">
        <v>38158786</v>
      </c>
    </row>
    <row r="28" spans="1:27" ht="12.75">
      <c r="A28" s="29" t="s">
        <v>54</v>
      </c>
      <c r="B28" s="28"/>
      <c r="C28" s="6">
        <v>191919289</v>
      </c>
      <c r="D28" s="6">
        <v>0</v>
      </c>
      <c r="E28" s="7">
        <v>123604339</v>
      </c>
      <c r="F28" s="8">
        <v>123604339</v>
      </c>
      <c r="G28" s="8">
        <v>14574289</v>
      </c>
      <c r="H28" s="8">
        <v>16659989</v>
      </c>
      <c r="I28" s="8">
        <v>15473736</v>
      </c>
      <c r="J28" s="8">
        <v>46708014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46708014</v>
      </c>
      <c r="X28" s="8">
        <v>30901086</v>
      </c>
      <c r="Y28" s="8">
        <v>15806928</v>
      </c>
      <c r="Z28" s="2">
        <v>51.15</v>
      </c>
      <c r="AA28" s="6">
        <v>123604339</v>
      </c>
    </row>
    <row r="29" spans="1:27" ht="12.75">
      <c r="A29" s="29" t="s">
        <v>55</v>
      </c>
      <c r="B29" s="28"/>
      <c r="C29" s="6">
        <v>13556080</v>
      </c>
      <c r="D29" s="6">
        <v>0</v>
      </c>
      <c r="E29" s="7">
        <v>15775660</v>
      </c>
      <c r="F29" s="8">
        <v>15775660</v>
      </c>
      <c r="G29" s="8">
        <v>101727</v>
      </c>
      <c r="H29" s="8">
        <v>583066</v>
      </c>
      <c r="I29" s="8">
        <v>2631761</v>
      </c>
      <c r="J29" s="8">
        <v>3316554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3316554</v>
      </c>
      <c r="X29" s="8">
        <v>3943914</v>
      </c>
      <c r="Y29" s="8">
        <v>-627360</v>
      </c>
      <c r="Z29" s="2">
        <v>-15.91</v>
      </c>
      <c r="AA29" s="6">
        <v>15775660</v>
      </c>
    </row>
    <row r="30" spans="1:27" ht="12.75">
      <c r="A30" s="29" t="s">
        <v>56</v>
      </c>
      <c r="B30" s="28"/>
      <c r="C30" s="6">
        <v>66091136</v>
      </c>
      <c r="D30" s="6">
        <v>0</v>
      </c>
      <c r="E30" s="7">
        <v>81468000</v>
      </c>
      <c r="F30" s="8">
        <v>81468000</v>
      </c>
      <c r="G30" s="8">
        <v>5410648</v>
      </c>
      <c r="H30" s="8">
        <v>6207620</v>
      </c>
      <c r="I30" s="8">
        <v>887131</v>
      </c>
      <c r="J30" s="8">
        <v>12505399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12505399</v>
      </c>
      <c r="X30" s="8">
        <v>20367000</v>
      </c>
      <c r="Y30" s="8">
        <v>-7861601</v>
      </c>
      <c r="Z30" s="2">
        <v>-38.6</v>
      </c>
      <c r="AA30" s="6">
        <v>81468000</v>
      </c>
    </row>
    <row r="31" spans="1:27" ht="12.75">
      <c r="A31" s="29" t="s">
        <v>57</v>
      </c>
      <c r="B31" s="28"/>
      <c r="C31" s="6">
        <v>13060045</v>
      </c>
      <c r="D31" s="6">
        <v>0</v>
      </c>
      <c r="E31" s="7">
        <v>8699528</v>
      </c>
      <c r="F31" s="8">
        <v>8699528</v>
      </c>
      <c r="G31" s="8">
        <v>58137</v>
      </c>
      <c r="H31" s="8">
        <v>497881</v>
      </c>
      <c r="I31" s="8">
        <v>232439</v>
      </c>
      <c r="J31" s="8">
        <v>788457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788457</v>
      </c>
      <c r="X31" s="8">
        <v>2174883</v>
      </c>
      <c r="Y31" s="8">
        <v>-1386426</v>
      </c>
      <c r="Z31" s="2">
        <v>-63.75</v>
      </c>
      <c r="AA31" s="6">
        <v>8699528</v>
      </c>
    </row>
    <row r="32" spans="1:27" ht="12.75">
      <c r="A32" s="29" t="s">
        <v>58</v>
      </c>
      <c r="B32" s="28"/>
      <c r="C32" s="6">
        <v>22704651</v>
      </c>
      <c r="D32" s="6">
        <v>0</v>
      </c>
      <c r="E32" s="7">
        <v>29683354</v>
      </c>
      <c r="F32" s="8">
        <v>29683354</v>
      </c>
      <c r="G32" s="8">
        <v>1297243</v>
      </c>
      <c r="H32" s="8">
        <v>1824592</v>
      </c>
      <c r="I32" s="8">
        <v>1861689</v>
      </c>
      <c r="J32" s="8">
        <v>4983524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4983524</v>
      </c>
      <c r="X32" s="8">
        <v>7420839</v>
      </c>
      <c r="Y32" s="8">
        <v>-2437315</v>
      </c>
      <c r="Z32" s="2">
        <v>-32.84</v>
      </c>
      <c r="AA32" s="6">
        <v>29683354</v>
      </c>
    </row>
    <row r="33" spans="1:27" ht="12.75">
      <c r="A33" s="29" t="s">
        <v>59</v>
      </c>
      <c r="B33" s="28"/>
      <c r="C33" s="6">
        <v>37172992</v>
      </c>
      <c r="D33" s="6">
        <v>0</v>
      </c>
      <c r="E33" s="7">
        <v>40027536</v>
      </c>
      <c r="F33" s="8">
        <v>40027536</v>
      </c>
      <c r="G33" s="8">
        <v>3875366</v>
      </c>
      <c r="H33" s="8">
        <v>2229016</v>
      </c>
      <c r="I33" s="8">
        <v>6898293</v>
      </c>
      <c r="J33" s="8">
        <v>13002675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13002675</v>
      </c>
      <c r="X33" s="8">
        <v>10006884</v>
      </c>
      <c r="Y33" s="8">
        <v>2995791</v>
      </c>
      <c r="Z33" s="2">
        <v>29.94</v>
      </c>
      <c r="AA33" s="6">
        <v>40027536</v>
      </c>
    </row>
    <row r="34" spans="1:27" ht="12.75">
      <c r="A34" s="29" t="s">
        <v>60</v>
      </c>
      <c r="B34" s="28"/>
      <c r="C34" s="6">
        <v>176135390</v>
      </c>
      <c r="D34" s="6">
        <v>0</v>
      </c>
      <c r="E34" s="7">
        <v>230121356</v>
      </c>
      <c r="F34" s="8">
        <v>230121356</v>
      </c>
      <c r="G34" s="8">
        <v>12933234</v>
      </c>
      <c r="H34" s="8">
        <v>19895609</v>
      </c>
      <c r="I34" s="8">
        <v>20349891</v>
      </c>
      <c r="J34" s="8">
        <v>53178734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53178734</v>
      </c>
      <c r="X34" s="8">
        <v>57530340</v>
      </c>
      <c r="Y34" s="8">
        <v>-4351606</v>
      </c>
      <c r="Z34" s="2">
        <v>-7.56</v>
      </c>
      <c r="AA34" s="6">
        <v>230121356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884560267</v>
      </c>
      <c r="D36" s="37">
        <f>SUM(D25:D35)</f>
        <v>0</v>
      </c>
      <c r="E36" s="38">
        <f t="shared" si="1"/>
        <v>912263325</v>
      </c>
      <c r="F36" s="39">
        <f t="shared" si="1"/>
        <v>912263325</v>
      </c>
      <c r="G36" s="39">
        <f t="shared" si="1"/>
        <v>64158839</v>
      </c>
      <c r="H36" s="39">
        <f t="shared" si="1"/>
        <v>87659051</v>
      </c>
      <c r="I36" s="39">
        <f t="shared" si="1"/>
        <v>74270767</v>
      </c>
      <c r="J36" s="39">
        <f t="shared" si="1"/>
        <v>226088657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226088657</v>
      </c>
      <c r="X36" s="39">
        <f t="shared" si="1"/>
        <v>228065820</v>
      </c>
      <c r="Y36" s="39">
        <f t="shared" si="1"/>
        <v>-1977163</v>
      </c>
      <c r="Z36" s="40">
        <f>+IF(X36&lt;&gt;0,+(Y36/X36)*100,0)</f>
        <v>-0.8669264863976548</v>
      </c>
      <c r="AA36" s="37">
        <f>SUM(AA25:AA35)</f>
        <v>912263325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-142997704</v>
      </c>
      <c r="D38" s="50">
        <f>+D22-D36</f>
        <v>0</v>
      </c>
      <c r="E38" s="51">
        <f t="shared" si="2"/>
        <v>2242913</v>
      </c>
      <c r="F38" s="52">
        <f t="shared" si="2"/>
        <v>2242913</v>
      </c>
      <c r="G38" s="52">
        <f t="shared" si="2"/>
        <v>125404150</v>
      </c>
      <c r="H38" s="52">
        <f t="shared" si="2"/>
        <v>-53037434</v>
      </c>
      <c r="I38" s="52">
        <f t="shared" si="2"/>
        <v>-29823937</v>
      </c>
      <c r="J38" s="52">
        <f t="shared" si="2"/>
        <v>42542779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42542779</v>
      </c>
      <c r="X38" s="52">
        <f>IF(F22=F36,0,X22-X36)</f>
        <v>-101604657</v>
      </c>
      <c r="Y38" s="52">
        <f t="shared" si="2"/>
        <v>144147436</v>
      </c>
      <c r="Z38" s="53">
        <f>+IF(X38&lt;&gt;0,+(Y38/X38)*100,0)</f>
        <v>-141.87089475632993</v>
      </c>
      <c r="AA38" s="50">
        <f>+AA22-AA36</f>
        <v>2242913</v>
      </c>
    </row>
    <row r="39" spans="1:27" ht="12.75">
      <c r="A39" s="27" t="s">
        <v>64</v>
      </c>
      <c r="B39" s="33"/>
      <c r="C39" s="6">
        <v>355695806</v>
      </c>
      <c r="D39" s="6">
        <v>0</v>
      </c>
      <c r="E39" s="7">
        <v>310862000</v>
      </c>
      <c r="F39" s="8">
        <v>310862000</v>
      </c>
      <c r="G39" s="8">
        <v>2708456</v>
      </c>
      <c r="H39" s="8">
        <v>28807509</v>
      </c>
      <c r="I39" s="8">
        <v>19995551</v>
      </c>
      <c r="J39" s="8">
        <v>51511516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51511516</v>
      </c>
      <c r="X39" s="8"/>
      <c r="Y39" s="8">
        <v>51511516</v>
      </c>
      <c r="Z39" s="2">
        <v>0</v>
      </c>
      <c r="AA39" s="6">
        <v>310862000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212698102</v>
      </c>
      <c r="D42" s="59">
        <f>SUM(D38:D41)</f>
        <v>0</v>
      </c>
      <c r="E42" s="60">
        <f t="shared" si="3"/>
        <v>313104913</v>
      </c>
      <c r="F42" s="61">
        <f t="shared" si="3"/>
        <v>313104913</v>
      </c>
      <c r="G42" s="61">
        <f t="shared" si="3"/>
        <v>128112606</v>
      </c>
      <c r="H42" s="61">
        <f t="shared" si="3"/>
        <v>-24229925</v>
      </c>
      <c r="I42" s="61">
        <f t="shared" si="3"/>
        <v>-9828386</v>
      </c>
      <c r="J42" s="61">
        <f t="shared" si="3"/>
        <v>94054295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94054295</v>
      </c>
      <c r="X42" s="61">
        <f t="shared" si="3"/>
        <v>-101604657</v>
      </c>
      <c r="Y42" s="61">
        <f t="shared" si="3"/>
        <v>195658952</v>
      </c>
      <c r="Z42" s="62">
        <f>+IF(X42&lt;&gt;0,+(Y42/X42)*100,0)</f>
        <v>-192.56888195587334</v>
      </c>
      <c r="AA42" s="59">
        <f>SUM(AA38:AA41)</f>
        <v>313104913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212698102</v>
      </c>
      <c r="D44" s="67">
        <f>+D42-D43</f>
        <v>0</v>
      </c>
      <c r="E44" s="68">
        <f t="shared" si="4"/>
        <v>313104913</v>
      </c>
      <c r="F44" s="69">
        <f t="shared" si="4"/>
        <v>313104913</v>
      </c>
      <c r="G44" s="69">
        <f t="shared" si="4"/>
        <v>128112606</v>
      </c>
      <c r="H44" s="69">
        <f t="shared" si="4"/>
        <v>-24229925</v>
      </c>
      <c r="I44" s="69">
        <f t="shared" si="4"/>
        <v>-9828386</v>
      </c>
      <c r="J44" s="69">
        <f t="shared" si="4"/>
        <v>94054295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94054295</v>
      </c>
      <c r="X44" s="69">
        <f t="shared" si="4"/>
        <v>-101604657</v>
      </c>
      <c r="Y44" s="69">
        <f t="shared" si="4"/>
        <v>195658952</v>
      </c>
      <c r="Z44" s="70">
        <f>+IF(X44&lt;&gt;0,+(Y44/X44)*100,0)</f>
        <v>-192.56888195587334</v>
      </c>
      <c r="AA44" s="67">
        <f>+AA42-AA43</f>
        <v>313104913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212698102</v>
      </c>
      <c r="D46" s="59">
        <f>SUM(D44:D45)</f>
        <v>0</v>
      </c>
      <c r="E46" s="60">
        <f t="shared" si="5"/>
        <v>313104913</v>
      </c>
      <c r="F46" s="61">
        <f t="shared" si="5"/>
        <v>313104913</v>
      </c>
      <c r="G46" s="61">
        <f t="shared" si="5"/>
        <v>128112606</v>
      </c>
      <c r="H46" s="61">
        <f t="shared" si="5"/>
        <v>-24229925</v>
      </c>
      <c r="I46" s="61">
        <f t="shared" si="5"/>
        <v>-9828386</v>
      </c>
      <c r="J46" s="61">
        <f t="shared" si="5"/>
        <v>94054295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94054295</v>
      </c>
      <c r="X46" s="61">
        <f t="shared" si="5"/>
        <v>-101604657</v>
      </c>
      <c r="Y46" s="61">
        <f t="shared" si="5"/>
        <v>195658952</v>
      </c>
      <c r="Z46" s="62">
        <f>+IF(X46&lt;&gt;0,+(Y46/X46)*100,0)</f>
        <v>-192.56888195587334</v>
      </c>
      <c r="AA46" s="59">
        <f>SUM(AA44:AA45)</f>
        <v>313104913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212698102</v>
      </c>
      <c r="D48" s="75">
        <f>SUM(D46:D47)</f>
        <v>0</v>
      </c>
      <c r="E48" s="76">
        <f t="shared" si="6"/>
        <v>313104913</v>
      </c>
      <c r="F48" s="77">
        <f t="shared" si="6"/>
        <v>313104913</v>
      </c>
      <c r="G48" s="77">
        <f t="shared" si="6"/>
        <v>128112606</v>
      </c>
      <c r="H48" s="78">
        <f t="shared" si="6"/>
        <v>-24229925</v>
      </c>
      <c r="I48" s="78">
        <f t="shared" si="6"/>
        <v>-9828386</v>
      </c>
      <c r="J48" s="78">
        <f t="shared" si="6"/>
        <v>94054295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94054295</v>
      </c>
      <c r="X48" s="78">
        <f t="shared" si="6"/>
        <v>-101604657</v>
      </c>
      <c r="Y48" s="78">
        <f t="shared" si="6"/>
        <v>195658952</v>
      </c>
      <c r="Z48" s="79">
        <f>+IF(X48&lt;&gt;0,+(Y48/X48)*100,0)</f>
        <v>-192.56888195587334</v>
      </c>
      <c r="AA48" s="80">
        <f>SUM(AA46:AA47)</f>
        <v>313104913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28000000</v>
      </c>
      <c r="F5" s="8">
        <v>28000000</v>
      </c>
      <c r="G5" s="8">
        <v>2353806</v>
      </c>
      <c r="H5" s="8">
        <v>2352821</v>
      </c>
      <c r="I5" s="8">
        <v>2348938</v>
      </c>
      <c r="J5" s="8">
        <v>7055565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7055565</v>
      </c>
      <c r="X5" s="8">
        <v>6999000</v>
      </c>
      <c r="Y5" s="8">
        <v>56565</v>
      </c>
      <c r="Z5" s="2">
        <v>0.81</v>
      </c>
      <c r="AA5" s="6">
        <v>28000000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1500000</v>
      </c>
      <c r="F6" s="8">
        <v>1500000</v>
      </c>
      <c r="G6" s="8">
        <v>83735</v>
      </c>
      <c r="H6" s="8">
        <v>84795</v>
      </c>
      <c r="I6" s="8">
        <v>86812</v>
      </c>
      <c r="J6" s="8">
        <v>255342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255342</v>
      </c>
      <c r="X6" s="8">
        <v>375000</v>
      </c>
      <c r="Y6" s="8">
        <v>-119658</v>
      </c>
      <c r="Z6" s="2">
        <v>-31.91</v>
      </c>
      <c r="AA6" s="6">
        <v>1500000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1850000</v>
      </c>
      <c r="F10" s="30">
        <v>1850000</v>
      </c>
      <c r="G10" s="30">
        <v>158937</v>
      </c>
      <c r="H10" s="30">
        <v>159046</v>
      </c>
      <c r="I10" s="30">
        <v>159359</v>
      </c>
      <c r="J10" s="30">
        <v>477342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477342</v>
      </c>
      <c r="X10" s="30">
        <v>465000</v>
      </c>
      <c r="Y10" s="30">
        <v>12342</v>
      </c>
      <c r="Z10" s="31">
        <v>2.65</v>
      </c>
      <c r="AA10" s="32">
        <v>1850000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500000</v>
      </c>
      <c r="F12" s="8">
        <v>500000</v>
      </c>
      <c r="G12" s="8">
        <v>42309</v>
      </c>
      <c r="H12" s="8">
        <v>48011</v>
      </c>
      <c r="I12" s="8">
        <v>40993</v>
      </c>
      <c r="J12" s="8">
        <v>131313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131313</v>
      </c>
      <c r="X12" s="8">
        <v>126000</v>
      </c>
      <c r="Y12" s="8">
        <v>5313</v>
      </c>
      <c r="Z12" s="2">
        <v>4.22</v>
      </c>
      <c r="AA12" s="6">
        <v>500000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1200000</v>
      </c>
      <c r="F13" s="8">
        <v>1200000</v>
      </c>
      <c r="G13" s="8">
        <v>0</v>
      </c>
      <c r="H13" s="8">
        <v>0</v>
      </c>
      <c r="I13" s="8">
        <v>310195</v>
      </c>
      <c r="J13" s="8">
        <v>310195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310195</v>
      </c>
      <c r="X13" s="8">
        <v>300000</v>
      </c>
      <c r="Y13" s="8">
        <v>10195</v>
      </c>
      <c r="Z13" s="2">
        <v>3.4</v>
      </c>
      <c r="AA13" s="6">
        <v>1200000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10000000</v>
      </c>
      <c r="F14" s="8">
        <v>10000000</v>
      </c>
      <c r="G14" s="8">
        <v>365383</v>
      </c>
      <c r="H14" s="8">
        <v>380888</v>
      </c>
      <c r="I14" s="8">
        <v>534428</v>
      </c>
      <c r="J14" s="8">
        <v>1280699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1280699</v>
      </c>
      <c r="X14" s="8">
        <v>2499000</v>
      </c>
      <c r="Y14" s="8">
        <v>-1218301</v>
      </c>
      <c r="Z14" s="2">
        <v>-48.75</v>
      </c>
      <c r="AA14" s="6">
        <v>10000000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121000</v>
      </c>
      <c r="F16" s="8">
        <v>121000</v>
      </c>
      <c r="G16" s="8">
        <v>4226</v>
      </c>
      <c r="H16" s="8">
        <v>3844</v>
      </c>
      <c r="I16" s="8">
        <v>4762</v>
      </c>
      <c r="J16" s="8">
        <v>12832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12832</v>
      </c>
      <c r="X16" s="8">
        <v>30000</v>
      </c>
      <c r="Y16" s="8">
        <v>-17168</v>
      </c>
      <c r="Z16" s="2">
        <v>-57.23</v>
      </c>
      <c r="AA16" s="6">
        <v>121000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2450000</v>
      </c>
      <c r="F18" s="8">
        <v>2450000</v>
      </c>
      <c r="G18" s="8">
        <v>175308</v>
      </c>
      <c r="H18" s="8">
        <v>179519</v>
      </c>
      <c r="I18" s="8">
        <v>276181</v>
      </c>
      <c r="J18" s="8">
        <v>631008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631008</v>
      </c>
      <c r="X18" s="8">
        <v>612000</v>
      </c>
      <c r="Y18" s="8">
        <v>19008</v>
      </c>
      <c r="Z18" s="2">
        <v>3.11</v>
      </c>
      <c r="AA18" s="6">
        <v>2450000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92511000</v>
      </c>
      <c r="F19" s="8">
        <v>92511000</v>
      </c>
      <c r="G19" s="8">
        <v>34782000</v>
      </c>
      <c r="H19" s="8">
        <v>2153000</v>
      </c>
      <c r="I19" s="8">
        <v>1500000</v>
      </c>
      <c r="J19" s="8">
        <v>38435000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38435000</v>
      </c>
      <c r="X19" s="8">
        <v>41289700</v>
      </c>
      <c r="Y19" s="8">
        <v>-2854700</v>
      </c>
      <c r="Z19" s="2">
        <v>-6.91</v>
      </c>
      <c r="AA19" s="6">
        <v>92511000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315000</v>
      </c>
      <c r="F20" s="30">
        <v>315000</v>
      </c>
      <c r="G20" s="30">
        <v>1511220</v>
      </c>
      <c r="H20" s="30">
        <v>-27974</v>
      </c>
      <c r="I20" s="30">
        <v>-461166</v>
      </c>
      <c r="J20" s="30">
        <v>1022080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1022080</v>
      </c>
      <c r="X20" s="30">
        <v>78</v>
      </c>
      <c r="Y20" s="30">
        <v>1022002</v>
      </c>
      <c r="Z20" s="31">
        <v>1310258.97</v>
      </c>
      <c r="AA20" s="32">
        <v>315000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138447000</v>
      </c>
      <c r="F22" s="39">
        <f t="shared" si="0"/>
        <v>138447000</v>
      </c>
      <c r="G22" s="39">
        <f t="shared" si="0"/>
        <v>39476924</v>
      </c>
      <c r="H22" s="39">
        <f t="shared" si="0"/>
        <v>5333950</v>
      </c>
      <c r="I22" s="39">
        <f t="shared" si="0"/>
        <v>4800502</v>
      </c>
      <c r="J22" s="39">
        <f t="shared" si="0"/>
        <v>49611376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49611376</v>
      </c>
      <c r="X22" s="39">
        <f t="shared" si="0"/>
        <v>52695778</v>
      </c>
      <c r="Y22" s="39">
        <f t="shared" si="0"/>
        <v>-3084402</v>
      </c>
      <c r="Z22" s="40">
        <f>+IF(X22&lt;&gt;0,+(Y22/X22)*100,0)</f>
        <v>-5.853224142548953</v>
      </c>
      <c r="AA22" s="37">
        <f>SUM(AA5:AA21)</f>
        <v>138447000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57603000</v>
      </c>
      <c r="F25" s="8">
        <v>57603000</v>
      </c>
      <c r="G25" s="8">
        <v>4620843</v>
      </c>
      <c r="H25" s="8">
        <v>4439868</v>
      </c>
      <c r="I25" s="8">
        <v>4870994</v>
      </c>
      <c r="J25" s="8">
        <v>13931705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13931705</v>
      </c>
      <c r="X25" s="8">
        <v>14400750</v>
      </c>
      <c r="Y25" s="8">
        <v>-469045</v>
      </c>
      <c r="Z25" s="2">
        <v>-3.26</v>
      </c>
      <c r="AA25" s="6">
        <v>57603000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8700000</v>
      </c>
      <c r="F26" s="8">
        <v>8700000</v>
      </c>
      <c r="G26" s="8">
        <v>674202</v>
      </c>
      <c r="H26" s="8">
        <v>671026</v>
      </c>
      <c r="I26" s="8">
        <v>695300</v>
      </c>
      <c r="J26" s="8">
        <v>2040528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2040528</v>
      </c>
      <c r="X26" s="8">
        <v>2175000</v>
      </c>
      <c r="Y26" s="8">
        <v>-134472</v>
      </c>
      <c r="Z26" s="2">
        <v>-6.18</v>
      </c>
      <c r="AA26" s="6">
        <v>8700000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10000000</v>
      </c>
      <c r="F28" s="8">
        <v>10000000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2499000</v>
      </c>
      <c r="Y28" s="8">
        <v>-2499000</v>
      </c>
      <c r="Z28" s="2">
        <v>-100</v>
      </c>
      <c r="AA28" s="6">
        <v>10000000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1800000</v>
      </c>
      <c r="F29" s="8">
        <v>1800000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450000</v>
      </c>
      <c r="Y29" s="8">
        <v>-450000</v>
      </c>
      <c r="Z29" s="2">
        <v>-100</v>
      </c>
      <c r="AA29" s="6">
        <v>1800000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31540000</v>
      </c>
      <c r="F32" s="8">
        <v>31540000</v>
      </c>
      <c r="G32" s="8">
        <v>2700420</v>
      </c>
      <c r="H32" s="8">
        <v>1143961</v>
      </c>
      <c r="I32" s="8">
        <v>2423956</v>
      </c>
      <c r="J32" s="8">
        <v>6268337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6268337</v>
      </c>
      <c r="X32" s="8">
        <v>8385000</v>
      </c>
      <c r="Y32" s="8">
        <v>-2116663</v>
      </c>
      <c r="Z32" s="2">
        <v>-25.24</v>
      </c>
      <c r="AA32" s="6">
        <v>31540000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2000000</v>
      </c>
      <c r="F33" s="8">
        <v>2000000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498000</v>
      </c>
      <c r="Y33" s="8">
        <v>-498000</v>
      </c>
      <c r="Z33" s="2">
        <v>-100</v>
      </c>
      <c r="AA33" s="6">
        <v>2000000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24504000</v>
      </c>
      <c r="F34" s="8">
        <v>24504000</v>
      </c>
      <c r="G34" s="8">
        <v>1826927</v>
      </c>
      <c r="H34" s="8">
        <v>1160008</v>
      </c>
      <c r="I34" s="8">
        <v>2433224</v>
      </c>
      <c r="J34" s="8">
        <v>5420159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5420159</v>
      </c>
      <c r="X34" s="8">
        <v>6201000</v>
      </c>
      <c r="Y34" s="8">
        <v>-780841</v>
      </c>
      <c r="Z34" s="2">
        <v>-12.59</v>
      </c>
      <c r="AA34" s="6">
        <v>24504000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136147000</v>
      </c>
      <c r="F36" s="39">
        <f t="shared" si="1"/>
        <v>136147000</v>
      </c>
      <c r="G36" s="39">
        <f t="shared" si="1"/>
        <v>9822392</v>
      </c>
      <c r="H36" s="39">
        <f t="shared" si="1"/>
        <v>7414863</v>
      </c>
      <c r="I36" s="39">
        <f t="shared" si="1"/>
        <v>10423474</v>
      </c>
      <c r="J36" s="39">
        <f t="shared" si="1"/>
        <v>27660729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27660729</v>
      </c>
      <c r="X36" s="39">
        <f t="shared" si="1"/>
        <v>34608750</v>
      </c>
      <c r="Y36" s="39">
        <f t="shared" si="1"/>
        <v>-6948021</v>
      </c>
      <c r="Z36" s="40">
        <f>+IF(X36&lt;&gt;0,+(Y36/X36)*100,0)</f>
        <v>-20.075908549138585</v>
      </c>
      <c r="AA36" s="37">
        <f>SUM(AA25:AA35)</f>
        <v>136147000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2300000</v>
      </c>
      <c r="F38" s="52">
        <f t="shared" si="2"/>
        <v>2300000</v>
      </c>
      <c r="G38" s="52">
        <f t="shared" si="2"/>
        <v>29654532</v>
      </c>
      <c r="H38" s="52">
        <f t="shared" si="2"/>
        <v>-2080913</v>
      </c>
      <c r="I38" s="52">
        <f t="shared" si="2"/>
        <v>-5622972</v>
      </c>
      <c r="J38" s="52">
        <f t="shared" si="2"/>
        <v>21950647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21950647</v>
      </c>
      <c r="X38" s="52">
        <f>IF(F22=F36,0,X22-X36)</f>
        <v>18087028</v>
      </c>
      <c r="Y38" s="52">
        <f t="shared" si="2"/>
        <v>3863619</v>
      </c>
      <c r="Z38" s="53">
        <f>+IF(X38&lt;&gt;0,+(Y38/X38)*100,0)</f>
        <v>21.36127062997857</v>
      </c>
      <c r="AA38" s="50">
        <f>+AA22-AA36</f>
        <v>2300000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26329000</v>
      </c>
      <c r="F39" s="8">
        <v>26329000</v>
      </c>
      <c r="G39" s="8">
        <v>14000000</v>
      </c>
      <c r="H39" s="8">
        <v>0</v>
      </c>
      <c r="I39" s="8">
        <v>0</v>
      </c>
      <c r="J39" s="8">
        <v>14000000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14000000</v>
      </c>
      <c r="X39" s="8">
        <v>10000000</v>
      </c>
      <c r="Y39" s="8">
        <v>4000000</v>
      </c>
      <c r="Z39" s="2">
        <v>40</v>
      </c>
      <c r="AA39" s="6">
        <v>26329000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28629000</v>
      </c>
      <c r="F42" s="61">
        <f t="shared" si="3"/>
        <v>28629000</v>
      </c>
      <c r="G42" s="61">
        <f t="shared" si="3"/>
        <v>43654532</v>
      </c>
      <c r="H42" s="61">
        <f t="shared" si="3"/>
        <v>-2080913</v>
      </c>
      <c r="I42" s="61">
        <f t="shared" si="3"/>
        <v>-5622972</v>
      </c>
      <c r="J42" s="61">
        <f t="shared" si="3"/>
        <v>35950647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35950647</v>
      </c>
      <c r="X42" s="61">
        <f t="shared" si="3"/>
        <v>28087028</v>
      </c>
      <c r="Y42" s="61">
        <f t="shared" si="3"/>
        <v>7863619</v>
      </c>
      <c r="Z42" s="62">
        <f>+IF(X42&lt;&gt;0,+(Y42/X42)*100,0)</f>
        <v>27.99733385817823</v>
      </c>
      <c r="AA42" s="59">
        <f>SUM(AA38:AA41)</f>
        <v>28629000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28629000</v>
      </c>
      <c r="F44" s="69">
        <f t="shared" si="4"/>
        <v>28629000</v>
      </c>
      <c r="G44" s="69">
        <f t="shared" si="4"/>
        <v>43654532</v>
      </c>
      <c r="H44" s="69">
        <f t="shared" si="4"/>
        <v>-2080913</v>
      </c>
      <c r="I44" s="69">
        <f t="shared" si="4"/>
        <v>-5622972</v>
      </c>
      <c r="J44" s="69">
        <f t="shared" si="4"/>
        <v>35950647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35950647</v>
      </c>
      <c r="X44" s="69">
        <f t="shared" si="4"/>
        <v>28087028</v>
      </c>
      <c r="Y44" s="69">
        <f t="shared" si="4"/>
        <v>7863619</v>
      </c>
      <c r="Z44" s="70">
        <f>+IF(X44&lt;&gt;0,+(Y44/X44)*100,0)</f>
        <v>27.99733385817823</v>
      </c>
      <c r="AA44" s="67">
        <f>+AA42-AA43</f>
        <v>28629000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28629000</v>
      </c>
      <c r="F46" s="61">
        <f t="shared" si="5"/>
        <v>28629000</v>
      </c>
      <c r="G46" s="61">
        <f t="shared" si="5"/>
        <v>43654532</v>
      </c>
      <c r="H46" s="61">
        <f t="shared" si="5"/>
        <v>-2080913</v>
      </c>
      <c r="I46" s="61">
        <f t="shared" si="5"/>
        <v>-5622972</v>
      </c>
      <c r="J46" s="61">
        <f t="shared" si="5"/>
        <v>35950647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35950647</v>
      </c>
      <c r="X46" s="61">
        <f t="shared" si="5"/>
        <v>28087028</v>
      </c>
      <c r="Y46" s="61">
        <f t="shared" si="5"/>
        <v>7863619</v>
      </c>
      <c r="Z46" s="62">
        <f>+IF(X46&lt;&gt;0,+(Y46/X46)*100,0)</f>
        <v>27.99733385817823</v>
      </c>
      <c r="AA46" s="59">
        <f>SUM(AA44:AA45)</f>
        <v>28629000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28629000</v>
      </c>
      <c r="F48" s="77">
        <f t="shared" si="6"/>
        <v>28629000</v>
      </c>
      <c r="G48" s="77">
        <f t="shared" si="6"/>
        <v>43654532</v>
      </c>
      <c r="H48" s="78">
        <f t="shared" si="6"/>
        <v>-2080913</v>
      </c>
      <c r="I48" s="78">
        <f t="shared" si="6"/>
        <v>-5622972</v>
      </c>
      <c r="J48" s="78">
        <f t="shared" si="6"/>
        <v>35950647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35950647</v>
      </c>
      <c r="X48" s="78">
        <f t="shared" si="6"/>
        <v>28087028</v>
      </c>
      <c r="Y48" s="78">
        <f t="shared" si="6"/>
        <v>7863619</v>
      </c>
      <c r="Z48" s="79">
        <f>+IF(X48&lt;&gt;0,+(Y48/X48)*100,0)</f>
        <v>27.99733385817823</v>
      </c>
      <c r="AA48" s="80">
        <f>SUM(AA46:AA47)</f>
        <v>28629000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154859936</v>
      </c>
      <c r="D5" s="6">
        <v>0</v>
      </c>
      <c r="E5" s="7">
        <v>176512298</v>
      </c>
      <c r="F5" s="8">
        <v>176512298</v>
      </c>
      <c r="G5" s="8">
        <v>13758928</v>
      </c>
      <c r="H5" s="8">
        <v>13989452</v>
      </c>
      <c r="I5" s="8">
        <v>13872322</v>
      </c>
      <c r="J5" s="8">
        <v>41620702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41620702</v>
      </c>
      <c r="X5" s="8">
        <v>46386665</v>
      </c>
      <c r="Y5" s="8">
        <v>-4765963</v>
      </c>
      <c r="Z5" s="2">
        <v>-10.27</v>
      </c>
      <c r="AA5" s="6">
        <v>176512298</v>
      </c>
    </row>
    <row r="6" spans="1:27" ht="12.75">
      <c r="A6" s="27" t="s">
        <v>33</v>
      </c>
      <c r="B6" s="28"/>
      <c r="C6" s="6">
        <v>7343344</v>
      </c>
      <c r="D6" s="6">
        <v>0</v>
      </c>
      <c r="E6" s="7">
        <v>6654680</v>
      </c>
      <c r="F6" s="8">
        <v>6654680</v>
      </c>
      <c r="G6" s="8">
        <v>441359</v>
      </c>
      <c r="H6" s="8">
        <v>471272</v>
      </c>
      <c r="I6" s="8">
        <v>398768</v>
      </c>
      <c r="J6" s="8">
        <v>1311399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1311399</v>
      </c>
      <c r="X6" s="8">
        <v>1022353</v>
      </c>
      <c r="Y6" s="8">
        <v>289046</v>
      </c>
      <c r="Z6" s="2">
        <v>28.27</v>
      </c>
      <c r="AA6" s="6">
        <v>6654680</v>
      </c>
    </row>
    <row r="7" spans="1:27" ht="12.75">
      <c r="A7" s="29" t="s">
        <v>34</v>
      </c>
      <c r="B7" s="28"/>
      <c r="C7" s="6">
        <v>56672222</v>
      </c>
      <c r="D7" s="6">
        <v>0</v>
      </c>
      <c r="E7" s="7">
        <v>76884398</v>
      </c>
      <c r="F7" s="8">
        <v>76884398</v>
      </c>
      <c r="G7" s="8">
        <v>5324561</v>
      </c>
      <c r="H7" s="8">
        <v>5570079</v>
      </c>
      <c r="I7" s="8">
        <v>5609961</v>
      </c>
      <c r="J7" s="8">
        <v>16504601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16504601</v>
      </c>
      <c r="X7" s="8">
        <v>20840096</v>
      </c>
      <c r="Y7" s="8">
        <v>-4335495</v>
      </c>
      <c r="Z7" s="2">
        <v>-20.8</v>
      </c>
      <c r="AA7" s="6">
        <v>76884398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5815228</v>
      </c>
      <c r="D10" s="6">
        <v>0</v>
      </c>
      <c r="E10" s="7">
        <v>5512250</v>
      </c>
      <c r="F10" s="30">
        <v>5512250</v>
      </c>
      <c r="G10" s="30">
        <v>523092</v>
      </c>
      <c r="H10" s="30">
        <v>527896</v>
      </c>
      <c r="I10" s="30">
        <v>513728</v>
      </c>
      <c r="J10" s="30">
        <v>1564716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1564716</v>
      </c>
      <c r="X10" s="30">
        <v>1467129</v>
      </c>
      <c r="Y10" s="30">
        <v>97587</v>
      </c>
      <c r="Z10" s="31">
        <v>6.65</v>
      </c>
      <c r="AA10" s="32">
        <v>5512250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700857</v>
      </c>
      <c r="D12" s="6">
        <v>0</v>
      </c>
      <c r="E12" s="7">
        <v>719375</v>
      </c>
      <c r="F12" s="8">
        <v>719375</v>
      </c>
      <c r="G12" s="8">
        <v>60010</v>
      </c>
      <c r="H12" s="8">
        <v>59399</v>
      </c>
      <c r="I12" s="8">
        <v>75397</v>
      </c>
      <c r="J12" s="8">
        <v>194806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194806</v>
      </c>
      <c r="X12" s="8">
        <v>150026</v>
      </c>
      <c r="Y12" s="8">
        <v>44780</v>
      </c>
      <c r="Z12" s="2">
        <v>29.85</v>
      </c>
      <c r="AA12" s="6">
        <v>719375</v>
      </c>
    </row>
    <row r="13" spans="1:27" ht="12.75">
      <c r="A13" s="27" t="s">
        <v>40</v>
      </c>
      <c r="B13" s="33"/>
      <c r="C13" s="6">
        <v>3633733</v>
      </c>
      <c r="D13" s="6">
        <v>0</v>
      </c>
      <c r="E13" s="7">
        <v>3724682</v>
      </c>
      <c r="F13" s="8">
        <v>3724682</v>
      </c>
      <c r="G13" s="8">
        <v>43638</v>
      </c>
      <c r="H13" s="8">
        <v>121105</v>
      </c>
      <c r="I13" s="8">
        <v>527553</v>
      </c>
      <c r="J13" s="8">
        <v>692296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692296</v>
      </c>
      <c r="X13" s="8">
        <v>847429</v>
      </c>
      <c r="Y13" s="8">
        <v>-155133</v>
      </c>
      <c r="Z13" s="2">
        <v>-18.31</v>
      </c>
      <c r="AA13" s="6">
        <v>3724682</v>
      </c>
    </row>
    <row r="14" spans="1:27" ht="12.75">
      <c r="A14" s="27" t="s">
        <v>41</v>
      </c>
      <c r="B14" s="33"/>
      <c r="C14" s="6">
        <v>1714903</v>
      </c>
      <c r="D14" s="6">
        <v>0</v>
      </c>
      <c r="E14" s="7">
        <v>1959837</v>
      </c>
      <c r="F14" s="8">
        <v>1959837</v>
      </c>
      <c r="G14" s="8">
        <v>180826</v>
      </c>
      <c r="H14" s="8">
        <v>152702</v>
      </c>
      <c r="I14" s="8">
        <v>186733</v>
      </c>
      <c r="J14" s="8">
        <v>520261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520261</v>
      </c>
      <c r="X14" s="8">
        <v>686901</v>
      </c>
      <c r="Y14" s="8">
        <v>-166640</v>
      </c>
      <c r="Z14" s="2">
        <v>-24.26</v>
      </c>
      <c r="AA14" s="6">
        <v>1959837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9100750</v>
      </c>
      <c r="D16" s="6">
        <v>0</v>
      </c>
      <c r="E16" s="7">
        <v>23915908</v>
      </c>
      <c r="F16" s="8">
        <v>23915908</v>
      </c>
      <c r="G16" s="8">
        <v>287725</v>
      </c>
      <c r="H16" s="8">
        <v>215275</v>
      </c>
      <c r="I16" s="8">
        <v>336788</v>
      </c>
      <c r="J16" s="8">
        <v>839788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839788</v>
      </c>
      <c r="X16" s="8">
        <v>3388530</v>
      </c>
      <c r="Y16" s="8">
        <v>-2548742</v>
      </c>
      <c r="Z16" s="2">
        <v>-75.22</v>
      </c>
      <c r="AA16" s="6">
        <v>23915908</v>
      </c>
    </row>
    <row r="17" spans="1:27" ht="12.75">
      <c r="A17" s="27" t="s">
        <v>44</v>
      </c>
      <c r="B17" s="33"/>
      <c r="C17" s="6">
        <v>3206426</v>
      </c>
      <c r="D17" s="6">
        <v>0</v>
      </c>
      <c r="E17" s="7">
        <v>3439439</v>
      </c>
      <c r="F17" s="8">
        <v>3439439</v>
      </c>
      <c r="G17" s="8">
        <v>333539</v>
      </c>
      <c r="H17" s="8">
        <v>307173</v>
      </c>
      <c r="I17" s="8">
        <v>346713</v>
      </c>
      <c r="J17" s="8">
        <v>987425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987425</v>
      </c>
      <c r="X17" s="8">
        <v>803340</v>
      </c>
      <c r="Y17" s="8">
        <v>184085</v>
      </c>
      <c r="Z17" s="2">
        <v>22.91</v>
      </c>
      <c r="AA17" s="6">
        <v>3439439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51941308</v>
      </c>
      <c r="D19" s="6">
        <v>0</v>
      </c>
      <c r="E19" s="7">
        <v>61469000</v>
      </c>
      <c r="F19" s="8">
        <v>61469000</v>
      </c>
      <c r="G19" s="8">
        <v>20552170</v>
      </c>
      <c r="H19" s="8">
        <v>0</v>
      </c>
      <c r="I19" s="8">
        <v>0</v>
      </c>
      <c r="J19" s="8">
        <v>20552170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20552170</v>
      </c>
      <c r="X19" s="8">
        <v>16224618</v>
      </c>
      <c r="Y19" s="8">
        <v>4327552</v>
      </c>
      <c r="Z19" s="2">
        <v>26.67</v>
      </c>
      <c r="AA19" s="6">
        <v>61469000</v>
      </c>
    </row>
    <row r="20" spans="1:27" ht="12.75">
      <c r="A20" s="27" t="s">
        <v>47</v>
      </c>
      <c r="B20" s="33"/>
      <c r="C20" s="6">
        <v>3703452</v>
      </c>
      <c r="D20" s="6">
        <v>0</v>
      </c>
      <c r="E20" s="7">
        <v>7371954</v>
      </c>
      <c r="F20" s="30">
        <v>7371954</v>
      </c>
      <c r="G20" s="30">
        <v>236885</v>
      </c>
      <c r="H20" s="30">
        <v>232072</v>
      </c>
      <c r="I20" s="30">
        <v>177266</v>
      </c>
      <c r="J20" s="30">
        <v>646223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646223</v>
      </c>
      <c r="X20" s="30">
        <v>1013106</v>
      </c>
      <c r="Y20" s="30">
        <v>-366883</v>
      </c>
      <c r="Z20" s="31">
        <v>-36.21</v>
      </c>
      <c r="AA20" s="32">
        <v>7371954</v>
      </c>
    </row>
    <row r="21" spans="1:27" ht="12.75">
      <c r="A21" s="27" t="s">
        <v>48</v>
      </c>
      <c r="B21" s="33"/>
      <c r="C21" s="6">
        <v>34970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298727129</v>
      </c>
      <c r="D22" s="37">
        <f>SUM(D5:D21)</f>
        <v>0</v>
      </c>
      <c r="E22" s="38">
        <f t="shared" si="0"/>
        <v>368163821</v>
      </c>
      <c r="F22" s="39">
        <f t="shared" si="0"/>
        <v>368163821</v>
      </c>
      <c r="G22" s="39">
        <f t="shared" si="0"/>
        <v>41742733</v>
      </c>
      <c r="H22" s="39">
        <f t="shared" si="0"/>
        <v>21646425</v>
      </c>
      <c r="I22" s="39">
        <f t="shared" si="0"/>
        <v>22045229</v>
      </c>
      <c r="J22" s="39">
        <f t="shared" si="0"/>
        <v>85434387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85434387</v>
      </c>
      <c r="X22" s="39">
        <f t="shared" si="0"/>
        <v>92830193</v>
      </c>
      <c r="Y22" s="39">
        <f t="shared" si="0"/>
        <v>-7395806</v>
      </c>
      <c r="Z22" s="40">
        <f>+IF(X22&lt;&gt;0,+(Y22/X22)*100,0)</f>
        <v>-7.967026417794909</v>
      </c>
      <c r="AA22" s="37">
        <f>SUM(AA5:AA21)</f>
        <v>368163821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87436520</v>
      </c>
      <c r="D25" s="6">
        <v>0</v>
      </c>
      <c r="E25" s="7">
        <v>102239472</v>
      </c>
      <c r="F25" s="8">
        <v>102239472</v>
      </c>
      <c r="G25" s="8">
        <v>6892344</v>
      </c>
      <c r="H25" s="8">
        <v>6921937</v>
      </c>
      <c r="I25" s="8">
        <v>7063341</v>
      </c>
      <c r="J25" s="8">
        <v>20877622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20877622</v>
      </c>
      <c r="X25" s="8">
        <v>25522872</v>
      </c>
      <c r="Y25" s="8">
        <v>-4645250</v>
      </c>
      <c r="Z25" s="2">
        <v>-18.2</v>
      </c>
      <c r="AA25" s="6">
        <v>102239472</v>
      </c>
    </row>
    <row r="26" spans="1:27" ht="12.75">
      <c r="A26" s="29" t="s">
        <v>52</v>
      </c>
      <c r="B26" s="28"/>
      <c r="C26" s="6">
        <v>7236967</v>
      </c>
      <c r="D26" s="6">
        <v>0</v>
      </c>
      <c r="E26" s="7">
        <v>7446411</v>
      </c>
      <c r="F26" s="8">
        <v>7446411</v>
      </c>
      <c r="G26" s="8">
        <v>605305</v>
      </c>
      <c r="H26" s="8">
        <v>603756</v>
      </c>
      <c r="I26" s="8">
        <v>579501</v>
      </c>
      <c r="J26" s="8">
        <v>1788562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1788562</v>
      </c>
      <c r="X26" s="8">
        <v>1940652</v>
      </c>
      <c r="Y26" s="8">
        <v>-152090</v>
      </c>
      <c r="Z26" s="2">
        <v>-7.84</v>
      </c>
      <c r="AA26" s="6">
        <v>7446411</v>
      </c>
    </row>
    <row r="27" spans="1:27" ht="12.75">
      <c r="A27" s="29" t="s">
        <v>53</v>
      </c>
      <c r="B27" s="28"/>
      <c r="C27" s="6">
        <v>25808170</v>
      </c>
      <c r="D27" s="6">
        <v>0</v>
      </c>
      <c r="E27" s="7">
        <v>22878444</v>
      </c>
      <c r="F27" s="8">
        <v>22878444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22878444</v>
      </c>
    </row>
    <row r="28" spans="1:27" ht="12.75">
      <c r="A28" s="29" t="s">
        <v>54</v>
      </c>
      <c r="B28" s="28"/>
      <c r="C28" s="6">
        <v>42785596</v>
      </c>
      <c r="D28" s="6">
        <v>0</v>
      </c>
      <c r="E28" s="7">
        <v>28973701</v>
      </c>
      <c r="F28" s="8">
        <v>28973701</v>
      </c>
      <c r="G28" s="8">
        <v>2414475</v>
      </c>
      <c r="H28" s="8">
        <v>2414475</v>
      </c>
      <c r="I28" s="8">
        <v>2414475</v>
      </c>
      <c r="J28" s="8">
        <v>7243425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7243425</v>
      </c>
      <c r="X28" s="8">
        <v>7243425</v>
      </c>
      <c r="Y28" s="8">
        <v>0</v>
      </c>
      <c r="Z28" s="2">
        <v>0</v>
      </c>
      <c r="AA28" s="6">
        <v>28973701</v>
      </c>
    </row>
    <row r="29" spans="1:27" ht="12.75">
      <c r="A29" s="29" t="s">
        <v>55</v>
      </c>
      <c r="B29" s="28"/>
      <c r="C29" s="6">
        <v>3441913</v>
      </c>
      <c r="D29" s="6">
        <v>0</v>
      </c>
      <c r="E29" s="7">
        <v>5127488</v>
      </c>
      <c r="F29" s="8">
        <v>5127488</v>
      </c>
      <c r="G29" s="8">
        <v>24</v>
      </c>
      <c r="H29" s="8">
        <v>2240</v>
      </c>
      <c r="I29" s="8">
        <v>724026</v>
      </c>
      <c r="J29" s="8">
        <v>726290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726290</v>
      </c>
      <c r="X29" s="8">
        <v>1204050</v>
      </c>
      <c r="Y29" s="8">
        <v>-477760</v>
      </c>
      <c r="Z29" s="2">
        <v>-39.68</v>
      </c>
      <c r="AA29" s="6">
        <v>5127488</v>
      </c>
    </row>
    <row r="30" spans="1:27" ht="12.75">
      <c r="A30" s="29" t="s">
        <v>56</v>
      </c>
      <c r="B30" s="28"/>
      <c r="C30" s="6">
        <v>83791886</v>
      </c>
      <c r="D30" s="6">
        <v>0</v>
      </c>
      <c r="E30" s="7">
        <v>95403777</v>
      </c>
      <c r="F30" s="8">
        <v>95403777</v>
      </c>
      <c r="G30" s="8">
        <v>12977180</v>
      </c>
      <c r="H30" s="8">
        <v>14028735</v>
      </c>
      <c r="I30" s="8">
        <v>9903458</v>
      </c>
      <c r="J30" s="8">
        <v>36909373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36909373</v>
      </c>
      <c r="X30" s="8">
        <v>32982571</v>
      </c>
      <c r="Y30" s="8">
        <v>3926802</v>
      </c>
      <c r="Z30" s="2">
        <v>11.91</v>
      </c>
      <c r="AA30" s="6">
        <v>95403777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3546787</v>
      </c>
      <c r="D32" s="6">
        <v>0</v>
      </c>
      <c r="E32" s="7">
        <v>13928753</v>
      </c>
      <c r="F32" s="8">
        <v>13928753</v>
      </c>
      <c r="G32" s="8">
        <v>796830</v>
      </c>
      <c r="H32" s="8">
        <v>738873</v>
      </c>
      <c r="I32" s="8">
        <v>569647</v>
      </c>
      <c r="J32" s="8">
        <v>2105350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2105350</v>
      </c>
      <c r="X32" s="8">
        <v>3482187</v>
      </c>
      <c r="Y32" s="8">
        <v>-1376837</v>
      </c>
      <c r="Z32" s="2">
        <v>-39.54</v>
      </c>
      <c r="AA32" s="6">
        <v>13928753</v>
      </c>
    </row>
    <row r="33" spans="1:27" ht="12.75">
      <c r="A33" s="29" t="s">
        <v>59</v>
      </c>
      <c r="B33" s="28"/>
      <c r="C33" s="6">
        <v>8787772</v>
      </c>
      <c r="D33" s="6">
        <v>0</v>
      </c>
      <c r="E33" s="7">
        <v>3515936</v>
      </c>
      <c r="F33" s="8">
        <v>3515936</v>
      </c>
      <c r="G33" s="8">
        <v>218071</v>
      </c>
      <c r="H33" s="8">
        <v>125158</v>
      </c>
      <c r="I33" s="8">
        <v>301896</v>
      </c>
      <c r="J33" s="8">
        <v>645125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645125</v>
      </c>
      <c r="X33" s="8">
        <v>878985</v>
      </c>
      <c r="Y33" s="8">
        <v>-233860</v>
      </c>
      <c r="Z33" s="2">
        <v>-26.61</v>
      </c>
      <c r="AA33" s="6">
        <v>3515936</v>
      </c>
    </row>
    <row r="34" spans="1:27" ht="12.75">
      <c r="A34" s="29" t="s">
        <v>60</v>
      </c>
      <c r="B34" s="28"/>
      <c r="C34" s="6">
        <v>77357282</v>
      </c>
      <c r="D34" s="6">
        <v>0</v>
      </c>
      <c r="E34" s="7">
        <v>88142459</v>
      </c>
      <c r="F34" s="8">
        <v>88142459</v>
      </c>
      <c r="G34" s="8">
        <v>7482866</v>
      </c>
      <c r="H34" s="8">
        <v>3831666</v>
      </c>
      <c r="I34" s="8">
        <v>6130092</v>
      </c>
      <c r="J34" s="8">
        <v>17444624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17444624</v>
      </c>
      <c r="X34" s="8">
        <v>20459639</v>
      </c>
      <c r="Y34" s="8">
        <v>-3015015</v>
      </c>
      <c r="Z34" s="2">
        <v>-14.74</v>
      </c>
      <c r="AA34" s="6">
        <v>88142459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340192893</v>
      </c>
      <c r="D36" s="37">
        <f>SUM(D25:D35)</f>
        <v>0</v>
      </c>
      <c r="E36" s="38">
        <f t="shared" si="1"/>
        <v>367656441</v>
      </c>
      <c r="F36" s="39">
        <f t="shared" si="1"/>
        <v>367656441</v>
      </c>
      <c r="G36" s="39">
        <f t="shared" si="1"/>
        <v>31387095</v>
      </c>
      <c r="H36" s="39">
        <f t="shared" si="1"/>
        <v>28666840</v>
      </c>
      <c r="I36" s="39">
        <f t="shared" si="1"/>
        <v>27686436</v>
      </c>
      <c r="J36" s="39">
        <f t="shared" si="1"/>
        <v>87740371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87740371</v>
      </c>
      <c r="X36" s="39">
        <f t="shared" si="1"/>
        <v>93714381</v>
      </c>
      <c r="Y36" s="39">
        <f t="shared" si="1"/>
        <v>-5974010</v>
      </c>
      <c r="Z36" s="40">
        <f>+IF(X36&lt;&gt;0,+(Y36/X36)*100,0)</f>
        <v>-6.374699311090792</v>
      </c>
      <c r="AA36" s="37">
        <f>SUM(AA25:AA35)</f>
        <v>367656441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-41465764</v>
      </c>
      <c r="D38" s="50">
        <f>+D22-D36</f>
        <v>0</v>
      </c>
      <c r="E38" s="51">
        <f t="shared" si="2"/>
        <v>507380</v>
      </c>
      <c r="F38" s="52">
        <f t="shared" si="2"/>
        <v>507380</v>
      </c>
      <c r="G38" s="52">
        <f t="shared" si="2"/>
        <v>10355638</v>
      </c>
      <c r="H38" s="52">
        <f t="shared" si="2"/>
        <v>-7020415</v>
      </c>
      <c r="I38" s="52">
        <f t="shared" si="2"/>
        <v>-5641207</v>
      </c>
      <c r="J38" s="52">
        <f t="shared" si="2"/>
        <v>-2305984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-2305984</v>
      </c>
      <c r="X38" s="52">
        <f>IF(F22=F36,0,X22-X36)</f>
        <v>-884188</v>
      </c>
      <c r="Y38" s="52">
        <f t="shared" si="2"/>
        <v>-1421796</v>
      </c>
      <c r="Z38" s="53">
        <f>+IF(X38&lt;&gt;0,+(Y38/X38)*100,0)</f>
        <v>160.80245377679861</v>
      </c>
      <c r="AA38" s="50">
        <f>+AA22-AA36</f>
        <v>507380</v>
      </c>
    </row>
    <row r="39" spans="1:27" ht="12.75">
      <c r="A39" s="27" t="s">
        <v>64</v>
      </c>
      <c r="B39" s="33"/>
      <c r="C39" s="6">
        <v>19155189</v>
      </c>
      <c r="D39" s="6">
        <v>0</v>
      </c>
      <c r="E39" s="7">
        <v>21866000</v>
      </c>
      <c r="F39" s="8">
        <v>21866000</v>
      </c>
      <c r="G39" s="8">
        <v>6035548</v>
      </c>
      <c r="H39" s="8">
        <v>2015000</v>
      </c>
      <c r="I39" s="8">
        <v>0</v>
      </c>
      <c r="J39" s="8">
        <v>8050548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8050548</v>
      </c>
      <c r="X39" s="8">
        <v>5000000</v>
      </c>
      <c r="Y39" s="8">
        <v>3050548</v>
      </c>
      <c r="Z39" s="2">
        <v>61.01</v>
      </c>
      <c r="AA39" s="6">
        <v>21866000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-22310575</v>
      </c>
      <c r="D42" s="59">
        <f>SUM(D38:D41)</f>
        <v>0</v>
      </c>
      <c r="E42" s="60">
        <f t="shared" si="3"/>
        <v>22373380</v>
      </c>
      <c r="F42" s="61">
        <f t="shared" si="3"/>
        <v>22373380</v>
      </c>
      <c r="G42" s="61">
        <f t="shared" si="3"/>
        <v>16391186</v>
      </c>
      <c r="H42" s="61">
        <f t="shared" si="3"/>
        <v>-5005415</v>
      </c>
      <c r="I42" s="61">
        <f t="shared" si="3"/>
        <v>-5641207</v>
      </c>
      <c r="J42" s="61">
        <f t="shared" si="3"/>
        <v>5744564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5744564</v>
      </c>
      <c r="X42" s="61">
        <f t="shared" si="3"/>
        <v>4115812</v>
      </c>
      <c r="Y42" s="61">
        <f t="shared" si="3"/>
        <v>1628752</v>
      </c>
      <c r="Z42" s="62">
        <f>+IF(X42&lt;&gt;0,+(Y42/X42)*100,0)</f>
        <v>39.57304172299415</v>
      </c>
      <c r="AA42" s="59">
        <f>SUM(AA38:AA41)</f>
        <v>22373380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-22310575</v>
      </c>
      <c r="D44" s="67">
        <f>+D42-D43</f>
        <v>0</v>
      </c>
      <c r="E44" s="68">
        <f t="shared" si="4"/>
        <v>22373380</v>
      </c>
      <c r="F44" s="69">
        <f t="shared" si="4"/>
        <v>22373380</v>
      </c>
      <c r="G44" s="69">
        <f t="shared" si="4"/>
        <v>16391186</v>
      </c>
      <c r="H44" s="69">
        <f t="shared" si="4"/>
        <v>-5005415</v>
      </c>
      <c r="I44" s="69">
        <f t="shared" si="4"/>
        <v>-5641207</v>
      </c>
      <c r="J44" s="69">
        <f t="shared" si="4"/>
        <v>5744564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5744564</v>
      </c>
      <c r="X44" s="69">
        <f t="shared" si="4"/>
        <v>4115812</v>
      </c>
      <c r="Y44" s="69">
        <f t="shared" si="4"/>
        <v>1628752</v>
      </c>
      <c r="Z44" s="70">
        <f>+IF(X44&lt;&gt;0,+(Y44/X44)*100,0)</f>
        <v>39.57304172299415</v>
      </c>
      <c r="AA44" s="67">
        <f>+AA42-AA43</f>
        <v>22373380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-22310575</v>
      </c>
      <c r="D46" s="59">
        <f>SUM(D44:D45)</f>
        <v>0</v>
      </c>
      <c r="E46" s="60">
        <f t="shared" si="5"/>
        <v>22373380</v>
      </c>
      <c r="F46" s="61">
        <f t="shared" si="5"/>
        <v>22373380</v>
      </c>
      <c r="G46" s="61">
        <f t="shared" si="5"/>
        <v>16391186</v>
      </c>
      <c r="H46" s="61">
        <f t="shared" si="5"/>
        <v>-5005415</v>
      </c>
      <c r="I46" s="61">
        <f t="shared" si="5"/>
        <v>-5641207</v>
      </c>
      <c r="J46" s="61">
        <f t="shared" si="5"/>
        <v>5744564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5744564</v>
      </c>
      <c r="X46" s="61">
        <f t="shared" si="5"/>
        <v>4115812</v>
      </c>
      <c r="Y46" s="61">
        <f t="shared" si="5"/>
        <v>1628752</v>
      </c>
      <c r="Z46" s="62">
        <f>+IF(X46&lt;&gt;0,+(Y46/X46)*100,0)</f>
        <v>39.57304172299415</v>
      </c>
      <c r="AA46" s="59">
        <f>SUM(AA44:AA45)</f>
        <v>22373380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-22310575</v>
      </c>
      <c r="D48" s="75">
        <f>SUM(D46:D47)</f>
        <v>0</v>
      </c>
      <c r="E48" s="76">
        <f t="shared" si="6"/>
        <v>22373380</v>
      </c>
      <c r="F48" s="77">
        <f t="shared" si="6"/>
        <v>22373380</v>
      </c>
      <c r="G48" s="77">
        <f t="shared" si="6"/>
        <v>16391186</v>
      </c>
      <c r="H48" s="78">
        <f t="shared" si="6"/>
        <v>-5005415</v>
      </c>
      <c r="I48" s="78">
        <f t="shared" si="6"/>
        <v>-5641207</v>
      </c>
      <c r="J48" s="78">
        <f t="shared" si="6"/>
        <v>5744564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5744564</v>
      </c>
      <c r="X48" s="78">
        <f t="shared" si="6"/>
        <v>4115812</v>
      </c>
      <c r="Y48" s="78">
        <f t="shared" si="6"/>
        <v>1628752</v>
      </c>
      <c r="Z48" s="79">
        <f>+IF(X48&lt;&gt;0,+(Y48/X48)*100,0)</f>
        <v>39.57304172299415</v>
      </c>
      <c r="AA48" s="80">
        <f>SUM(AA46:AA47)</f>
        <v>22373380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128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11088884</v>
      </c>
      <c r="F5" s="8">
        <v>11088884</v>
      </c>
      <c r="G5" s="8">
        <v>954024</v>
      </c>
      <c r="H5" s="8">
        <v>946020</v>
      </c>
      <c r="I5" s="8">
        <v>975000</v>
      </c>
      <c r="J5" s="8">
        <v>2875044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2875044</v>
      </c>
      <c r="X5" s="8">
        <v>2772000</v>
      </c>
      <c r="Y5" s="8">
        <v>103044</v>
      </c>
      <c r="Z5" s="2">
        <v>3.72</v>
      </c>
      <c r="AA5" s="6">
        <v>11088884</v>
      </c>
    </row>
    <row r="6" spans="1:27" ht="12.75">
      <c r="A6" s="27" t="s">
        <v>33</v>
      </c>
      <c r="B6" s="28"/>
      <c r="C6" s="6">
        <v>2406165</v>
      </c>
      <c r="D6" s="6">
        <v>0</v>
      </c>
      <c r="E6" s="7">
        <v>2308956</v>
      </c>
      <c r="F6" s="8">
        <v>2308956</v>
      </c>
      <c r="G6" s="8">
        <v>234296</v>
      </c>
      <c r="H6" s="8">
        <v>234171</v>
      </c>
      <c r="I6" s="8">
        <v>237000</v>
      </c>
      <c r="J6" s="8">
        <v>705467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705467</v>
      </c>
      <c r="X6" s="8">
        <v>576000</v>
      </c>
      <c r="Y6" s="8">
        <v>129467</v>
      </c>
      <c r="Z6" s="2">
        <v>22.48</v>
      </c>
      <c r="AA6" s="6">
        <v>2308956</v>
      </c>
    </row>
    <row r="7" spans="1:27" ht="12.75">
      <c r="A7" s="29" t="s">
        <v>34</v>
      </c>
      <c r="B7" s="28"/>
      <c r="C7" s="6">
        <v>46548408</v>
      </c>
      <c r="D7" s="6">
        <v>0</v>
      </c>
      <c r="E7" s="7">
        <v>51940590</v>
      </c>
      <c r="F7" s="8">
        <v>51940590</v>
      </c>
      <c r="G7" s="8">
        <v>3633323</v>
      </c>
      <c r="H7" s="8">
        <v>5134646</v>
      </c>
      <c r="I7" s="8">
        <v>3949000</v>
      </c>
      <c r="J7" s="8">
        <v>12716969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12716969</v>
      </c>
      <c r="X7" s="8">
        <v>12984000</v>
      </c>
      <c r="Y7" s="8">
        <v>-267031</v>
      </c>
      <c r="Z7" s="2">
        <v>-2.06</v>
      </c>
      <c r="AA7" s="6">
        <v>51940590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3243384</v>
      </c>
      <c r="D10" s="6">
        <v>0</v>
      </c>
      <c r="E10" s="7">
        <v>3127070</v>
      </c>
      <c r="F10" s="30">
        <v>3127070</v>
      </c>
      <c r="G10" s="30">
        <v>264143</v>
      </c>
      <c r="H10" s="30">
        <v>258474</v>
      </c>
      <c r="I10" s="30">
        <v>265000</v>
      </c>
      <c r="J10" s="30">
        <v>787617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787617</v>
      </c>
      <c r="X10" s="30">
        <v>783000</v>
      </c>
      <c r="Y10" s="30">
        <v>4617</v>
      </c>
      <c r="Z10" s="31">
        <v>0.59</v>
      </c>
      <c r="AA10" s="32">
        <v>3127070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446719</v>
      </c>
      <c r="D12" s="6">
        <v>0</v>
      </c>
      <c r="E12" s="7">
        <v>697000</v>
      </c>
      <c r="F12" s="8">
        <v>697000</v>
      </c>
      <c r="G12" s="8">
        <v>19246</v>
      </c>
      <c r="H12" s="8">
        <v>19025</v>
      </c>
      <c r="I12" s="8">
        <v>20000</v>
      </c>
      <c r="J12" s="8">
        <v>58271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58271</v>
      </c>
      <c r="X12" s="8">
        <v>174000</v>
      </c>
      <c r="Y12" s="8">
        <v>-115729</v>
      </c>
      <c r="Z12" s="2">
        <v>-66.51</v>
      </c>
      <c r="AA12" s="6">
        <v>697000</v>
      </c>
    </row>
    <row r="13" spans="1:27" ht="12.75">
      <c r="A13" s="27" t="s">
        <v>40</v>
      </c>
      <c r="B13" s="33"/>
      <c r="C13" s="6">
        <v>779520</v>
      </c>
      <c r="D13" s="6">
        <v>0</v>
      </c>
      <c r="E13" s="7">
        <v>2005</v>
      </c>
      <c r="F13" s="8">
        <v>2005</v>
      </c>
      <c r="G13" s="8">
        <v>32671</v>
      </c>
      <c r="H13" s="8">
        <v>8341</v>
      </c>
      <c r="I13" s="8">
        <v>14000</v>
      </c>
      <c r="J13" s="8">
        <v>55012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55012</v>
      </c>
      <c r="X13" s="8"/>
      <c r="Y13" s="8">
        <v>55012</v>
      </c>
      <c r="Z13" s="2">
        <v>0</v>
      </c>
      <c r="AA13" s="6">
        <v>2005</v>
      </c>
    </row>
    <row r="14" spans="1:27" ht="12.75">
      <c r="A14" s="27" t="s">
        <v>41</v>
      </c>
      <c r="B14" s="33"/>
      <c r="C14" s="6">
        <v>1770970</v>
      </c>
      <c r="D14" s="6">
        <v>0</v>
      </c>
      <c r="E14" s="7">
        <v>2222000</v>
      </c>
      <c r="F14" s="8">
        <v>2222000</v>
      </c>
      <c r="G14" s="8">
        <v>213381</v>
      </c>
      <c r="H14" s="8">
        <v>206438</v>
      </c>
      <c r="I14" s="8">
        <v>221000</v>
      </c>
      <c r="J14" s="8">
        <v>640819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640819</v>
      </c>
      <c r="X14" s="8">
        <v>555000</v>
      </c>
      <c r="Y14" s="8">
        <v>85819</v>
      </c>
      <c r="Z14" s="2">
        <v>15.46</v>
      </c>
      <c r="AA14" s="6">
        <v>2222000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410650</v>
      </c>
      <c r="D16" s="6">
        <v>0</v>
      </c>
      <c r="E16" s="7">
        <v>7724000</v>
      </c>
      <c r="F16" s="8">
        <v>7724000</v>
      </c>
      <c r="G16" s="8">
        <v>0</v>
      </c>
      <c r="H16" s="8">
        <v>16650</v>
      </c>
      <c r="I16" s="8">
        <v>0</v>
      </c>
      <c r="J16" s="8">
        <v>16650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16650</v>
      </c>
      <c r="X16" s="8">
        <v>1932000</v>
      </c>
      <c r="Y16" s="8">
        <v>-1915350</v>
      </c>
      <c r="Z16" s="2">
        <v>-99.14</v>
      </c>
      <c r="AA16" s="6">
        <v>7724000</v>
      </c>
    </row>
    <row r="17" spans="1:27" ht="12.75">
      <c r="A17" s="27" t="s">
        <v>44</v>
      </c>
      <c r="B17" s="33"/>
      <c r="C17" s="6">
        <v>1484236</v>
      </c>
      <c r="D17" s="6">
        <v>0</v>
      </c>
      <c r="E17" s="7">
        <v>3400000</v>
      </c>
      <c r="F17" s="8">
        <v>3400000</v>
      </c>
      <c r="G17" s="8">
        <v>107880</v>
      </c>
      <c r="H17" s="8">
        <v>355553</v>
      </c>
      <c r="I17" s="8">
        <v>255000</v>
      </c>
      <c r="J17" s="8">
        <v>718433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718433</v>
      </c>
      <c r="X17" s="8">
        <v>849000</v>
      </c>
      <c r="Y17" s="8">
        <v>-130567</v>
      </c>
      <c r="Z17" s="2">
        <v>-15.38</v>
      </c>
      <c r="AA17" s="6">
        <v>3400000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39294367</v>
      </c>
      <c r="D19" s="6">
        <v>0</v>
      </c>
      <c r="E19" s="7">
        <v>39640000</v>
      </c>
      <c r="F19" s="8">
        <v>39640000</v>
      </c>
      <c r="G19" s="8">
        <v>11538000</v>
      </c>
      <c r="H19" s="8">
        <v>0</v>
      </c>
      <c r="I19" s="8">
        <v>6243000</v>
      </c>
      <c r="J19" s="8">
        <v>17781000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17781000</v>
      </c>
      <c r="X19" s="8">
        <v>9909000</v>
      </c>
      <c r="Y19" s="8">
        <v>7872000</v>
      </c>
      <c r="Z19" s="2">
        <v>79.44</v>
      </c>
      <c r="AA19" s="6">
        <v>39640000</v>
      </c>
    </row>
    <row r="20" spans="1:27" ht="12.75">
      <c r="A20" s="27" t="s">
        <v>47</v>
      </c>
      <c r="B20" s="33"/>
      <c r="C20" s="6">
        <v>12758755</v>
      </c>
      <c r="D20" s="6">
        <v>0</v>
      </c>
      <c r="E20" s="7">
        <v>5685504</v>
      </c>
      <c r="F20" s="30">
        <v>5685504</v>
      </c>
      <c r="G20" s="30">
        <v>81617</v>
      </c>
      <c r="H20" s="30">
        <v>96914</v>
      </c>
      <c r="I20" s="30">
        <v>105000</v>
      </c>
      <c r="J20" s="30">
        <v>283531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283531</v>
      </c>
      <c r="X20" s="30">
        <v>1422000</v>
      </c>
      <c r="Y20" s="30">
        <v>-1138469</v>
      </c>
      <c r="Z20" s="31">
        <v>-80.06</v>
      </c>
      <c r="AA20" s="32">
        <v>5685504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109143174</v>
      </c>
      <c r="D22" s="37">
        <f>SUM(D5:D21)</f>
        <v>0</v>
      </c>
      <c r="E22" s="38">
        <f t="shared" si="0"/>
        <v>127836009</v>
      </c>
      <c r="F22" s="39">
        <f t="shared" si="0"/>
        <v>127836009</v>
      </c>
      <c r="G22" s="39">
        <f t="shared" si="0"/>
        <v>17078581</v>
      </c>
      <c r="H22" s="39">
        <f t="shared" si="0"/>
        <v>7276232</v>
      </c>
      <c r="I22" s="39">
        <f t="shared" si="0"/>
        <v>12284000</v>
      </c>
      <c r="J22" s="39">
        <f t="shared" si="0"/>
        <v>36638813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36638813</v>
      </c>
      <c r="X22" s="39">
        <f t="shared" si="0"/>
        <v>31956000</v>
      </c>
      <c r="Y22" s="39">
        <f t="shared" si="0"/>
        <v>4682813</v>
      </c>
      <c r="Z22" s="40">
        <f>+IF(X22&lt;&gt;0,+(Y22/X22)*100,0)</f>
        <v>14.653939792214294</v>
      </c>
      <c r="AA22" s="37">
        <f>SUM(AA5:AA21)</f>
        <v>127836009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30596051</v>
      </c>
      <c r="D25" s="6">
        <v>0</v>
      </c>
      <c r="E25" s="7">
        <v>32907575</v>
      </c>
      <c r="F25" s="8">
        <v>32907575</v>
      </c>
      <c r="G25" s="8">
        <v>2548510</v>
      </c>
      <c r="H25" s="8">
        <v>2809316</v>
      </c>
      <c r="I25" s="8">
        <v>2487000</v>
      </c>
      <c r="J25" s="8">
        <v>7844826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7844826</v>
      </c>
      <c r="X25" s="8">
        <v>8226000</v>
      </c>
      <c r="Y25" s="8">
        <v>-381174</v>
      </c>
      <c r="Z25" s="2">
        <v>-4.63</v>
      </c>
      <c r="AA25" s="6">
        <v>32907575</v>
      </c>
    </row>
    <row r="26" spans="1:27" ht="12.75">
      <c r="A26" s="29" t="s">
        <v>52</v>
      </c>
      <c r="B26" s="28"/>
      <c r="C26" s="6">
        <v>2490585</v>
      </c>
      <c r="D26" s="6">
        <v>0</v>
      </c>
      <c r="E26" s="7">
        <v>2449000</v>
      </c>
      <c r="F26" s="8">
        <v>2449000</v>
      </c>
      <c r="G26" s="8">
        <v>194074</v>
      </c>
      <c r="H26" s="8">
        <v>239820</v>
      </c>
      <c r="I26" s="8">
        <v>223000</v>
      </c>
      <c r="J26" s="8">
        <v>656894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656894</v>
      </c>
      <c r="X26" s="8">
        <v>552000</v>
      </c>
      <c r="Y26" s="8">
        <v>104894</v>
      </c>
      <c r="Z26" s="2">
        <v>19</v>
      </c>
      <c r="AA26" s="6">
        <v>2449000</v>
      </c>
    </row>
    <row r="27" spans="1:27" ht="12.75">
      <c r="A27" s="29" t="s">
        <v>53</v>
      </c>
      <c r="B27" s="28"/>
      <c r="C27" s="6">
        <v>7954761</v>
      </c>
      <c r="D27" s="6">
        <v>0</v>
      </c>
      <c r="E27" s="7">
        <v>25946600</v>
      </c>
      <c r="F27" s="8">
        <v>25946600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6486000</v>
      </c>
      <c r="Y27" s="8">
        <v>-6486000</v>
      </c>
      <c r="Z27" s="2">
        <v>-100</v>
      </c>
      <c r="AA27" s="6">
        <v>25946600</v>
      </c>
    </row>
    <row r="28" spans="1:27" ht="12.75">
      <c r="A28" s="29" t="s">
        <v>54</v>
      </c>
      <c r="B28" s="28"/>
      <c r="C28" s="6">
        <v>6695138</v>
      </c>
      <c r="D28" s="6">
        <v>0</v>
      </c>
      <c r="E28" s="7">
        <v>6304000</v>
      </c>
      <c r="F28" s="8">
        <v>6304000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1575000</v>
      </c>
      <c r="Y28" s="8">
        <v>-1575000</v>
      </c>
      <c r="Z28" s="2">
        <v>-100</v>
      </c>
      <c r="AA28" s="6">
        <v>6304000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677000</v>
      </c>
      <c r="F29" s="8">
        <v>677000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168000</v>
      </c>
      <c r="Y29" s="8">
        <v>-168000</v>
      </c>
      <c r="Z29" s="2">
        <v>-100</v>
      </c>
      <c r="AA29" s="6">
        <v>677000</v>
      </c>
    </row>
    <row r="30" spans="1:27" ht="12.75">
      <c r="A30" s="29" t="s">
        <v>56</v>
      </c>
      <c r="B30" s="28"/>
      <c r="C30" s="6">
        <v>60072247</v>
      </c>
      <c r="D30" s="6">
        <v>0</v>
      </c>
      <c r="E30" s="7">
        <v>55934000</v>
      </c>
      <c r="F30" s="8">
        <v>55934000</v>
      </c>
      <c r="G30" s="8">
        <v>3070175</v>
      </c>
      <c r="H30" s="8">
        <v>3070175</v>
      </c>
      <c r="I30" s="8">
        <v>3684210</v>
      </c>
      <c r="J30" s="8">
        <v>9824560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9824560</v>
      </c>
      <c r="X30" s="8">
        <v>13983000</v>
      </c>
      <c r="Y30" s="8">
        <v>-4158440</v>
      </c>
      <c r="Z30" s="2">
        <v>-29.74</v>
      </c>
      <c r="AA30" s="6">
        <v>55934000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13782201</v>
      </c>
      <c r="D32" s="6">
        <v>0</v>
      </c>
      <c r="E32" s="7">
        <v>3400000</v>
      </c>
      <c r="F32" s="8">
        <v>3400000</v>
      </c>
      <c r="G32" s="8">
        <v>563419</v>
      </c>
      <c r="H32" s="8">
        <v>1618433</v>
      </c>
      <c r="I32" s="8">
        <v>480000</v>
      </c>
      <c r="J32" s="8">
        <v>2661852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2661852</v>
      </c>
      <c r="X32" s="8">
        <v>1314000</v>
      </c>
      <c r="Y32" s="8">
        <v>1347852</v>
      </c>
      <c r="Z32" s="2">
        <v>102.58</v>
      </c>
      <c r="AA32" s="6">
        <v>3400000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34215353</v>
      </c>
      <c r="D34" s="6">
        <v>0</v>
      </c>
      <c r="E34" s="7">
        <v>6308000</v>
      </c>
      <c r="F34" s="8">
        <v>6308000</v>
      </c>
      <c r="G34" s="8">
        <v>3865304</v>
      </c>
      <c r="H34" s="8">
        <v>1268156</v>
      </c>
      <c r="I34" s="8">
        <v>580000</v>
      </c>
      <c r="J34" s="8">
        <v>5713460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5713460</v>
      </c>
      <c r="X34" s="8">
        <v>2370000</v>
      </c>
      <c r="Y34" s="8">
        <v>3343460</v>
      </c>
      <c r="Z34" s="2">
        <v>141.07</v>
      </c>
      <c r="AA34" s="6">
        <v>6308000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155806336</v>
      </c>
      <c r="D36" s="37">
        <f>SUM(D25:D35)</f>
        <v>0</v>
      </c>
      <c r="E36" s="38">
        <f t="shared" si="1"/>
        <v>133926175</v>
      </c>
      <c r="F36" s="39">
        <f t="shared" si="1"/>
        <v>133926175</v>
      </c>
      <c r="G36" s="39">
        <f t="shared" si="1"/>
        <v>10241482</v>
      </c>
      <c r="H36" s="39">
        <f t="shared" si="1"/>
        <v>9005900</v>
      </c>
      <c r="I36" s="39">
        <f t="shared" si="1"/>
        <v>7454210</v>
      </c>
      <c r="J36" s="39">
        <f t="shared" si="1"/>
        <v>26701592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26701592</v>
      </c>
      <c r="X36" s="39">
        <f t="shared" si="1"/>
        <v>34674000</v>
      </c>
      <c r="Y36" s="39">
        <f t="shared" si="1"/>
        <v>-7972408</v>
      </c>
      <c r="Z36" s="40">
        <f>+IF(X36&lt;&gt;0,+(Y36/X36)*100,0)</f>
        <v>-22.99246697813924</v>
      </c>
      <c r="AA36" s="37">
        <f>SUM(AA25:AA35)</f>
        <v>133926175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-46663162</v>
      </c>
      <c r="D38" s="50">
        <f>+D22-D36</f>
        <v>0</v>
      </c>
      <c r="E38" s="51">
        <f t="shared" si="2"/>
        <v>-6090166</v>
      </c>
      <c r="F38" s="52">
        <f t="shared" si="2"/>
        <v>-6090166</v>
      </c>
      <c r="G38" s="52">
        <f t="shared" si="2"/>
        <v>6837099</v>
      </c>
      <c r="H38" s="52">
        <f t="shared" si="2"/>
        <v>-1729668</v>
      </c>
      <c r="I38" s="52">
        <f t="shared" si="2"/>
        <v>4829790</v>
      </c>
      <c r="J38" s="52">
        <f t="shared" si="2"/>
        <v>9937221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9937221</v>
      </c>
      <c r="X38" s="52">
        <f>IF(F22=F36,0,X22-X36)</f>
        <v>-2718000</v>
      </c>
      <c r="Y38" s="52">
        <f t="shared" si="2"/>
        <v>12655221</v>
      </c>
      <c r="Z38" s="53">
        <f>+IF(X38&lt;&gt;0,+(Y38/X38)*100,0)</f>
        <v>-465.6078366445916</v>
      </c>
      <c r="AA38" s="50">
        <f>+AA22-AA36</f>
        <v>-6090166</v>
      </c>
    </row>
    <row r="39" spans="1:27" ht="12.75">
      <c r="A39" s="27" t="s">
        <v>64</v>
      </c>
      <c r="B39" s="33"/>
      <c r="C39" s="6">
        <v>16295000</v>
      </c>
      <c r="D39" s="6">
        <v>0</v>
      </c>
      <c r="E39" s="7">
        <v>18680000</v>
      </c>
      <c r="F39" s="8">
        <v>18680000</v>
      </c>
      <c r="G39" s="8">
        <v>0</v>
      </c>
      <c r="H39" s="8">
        <v>0</v>
      </c>
      <c r="I39" s="8">
        <v>1994821</v>
      </c>
      <c r="J39" s="8">
        <v>1994821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1994821</v>
      </c>
      <c r="X39" s="8">
        <v>4671000</v>
      </c>
      <c r="Y39" s="8">
        <v>-2676179</v>
      </c>
      <c r="Z39" s="2">
        <v>-57.29</v>
      </c>
      <c r="AA39" s="6">
        <v>18680000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-30368162</v>
      </c>
      <c r="D42" s="59">
        <f>SUM(D38:D41)</f>
        <v>0</v>
      </c>
      <c r="E42" s="60">
        <f t="shared" si="3"/>
        <v>12589834</v>
      </c>
      <c r="F42" s="61">
        <f t="shared" si="3"/>
        <v>12589834</v>
      </c>
      <c r="G42" s="61">
        <f t="shared" si="3"/>
        <v>6837099</v>
      </c>
      <c r="H42" s="61">
        <f t="shared" si="3"/>
        <v>-1729668</v>
      </c>
      <c r="I42" s="61">
        <f t="shared" si="3"/>
        <v>6824611</v>
      </c>
      <c r="J42" s="61">
        <f t="shared" si="3"/>
        <v>11932042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11932042</v>
      </c>
      <c r="X42" s="61">
        <f t="shared" si="3"/>
        <v>1953000</v>
      </c>
      <c r="Y42" s="61">
        <f t="shared" si="3"/>
        <v>9979042</v>
      </c>
      <c r="Z42" s="62">
        <f>+IF(X42&lt;&gt;0,+(Y42/X42)*100,0)</f>
        <v>510.95965181771635</v>
      </c>
      <c r="AA42" s="59">
        <f>SUM(AA38:AA41)</f>
        <v>12589834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-30368162</v>
      </c>
      <c r="D44" s="67">
        <f>+D42-D43</f>
        <v>0</v>
      </c>
      <c r="E44" s="68">
        <f t="shared" si="4"/>
        <v>12589834</v>
      </c>
      <c r="F44" s="69">
        <f t="shared" si="4"/>
        <v>12589834</v>
      </c>
      <c r="G44" s="69">
        <f t="shared" si="4"/>
        <v>6837099</v>
      </c>
      <c r="H44" s="69">
        <f t="shared" si="4"/>
        <v>-1729668</v>
      </c>
      <c r="I44" s="69">
        <f t="shared" si="4"/>
        <v>6824611</v>
      </c>
      <c r="J44" s="69">
        <f t="shared" si="4"/>
        <v>11932042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11932042</v>
      </c>
      <c r="X44" s="69">
        <f t="shared" si="4"/>
        <v>1953000</v>
      </c>
      <c r="Y44" s="69">
        <f t="shared" si="4"/>
        <v>9979042</v>
      </c>
      <c r="Z44" s="70">
        <f>+IF(X44&lt;&gt;0,+(Y44/X44)*100,0)</f>
        <v>510.95965181771635</v>
      </c>
      <c r="AA44" s="67">
        <f>+AA42-AA43</f>
        <v>12589834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-30368162</v>
      </c>
      <c r="D46" s="59">
        <f>SUM(D44:D45)</f>
        <v>0</v>
      </c>
      <c r="E46" s="60">
        <f t="shared" si="5"/>
        <v>12589834</v>
      </c>
      <c r="F46" s="61">
        <f t="shared" si="5"/>
        <v>12589834</v>
      </c>
      <c r="G46" s="61">
        <f t="shared" si="5"/>
        <v>6837099</v>
      </c>
      <c r="H46" s="61">
        <f t="shared" si="5"/>
        <v>-1729668</v>
      </c>
      <c r="I46" s="61">
        <f t="shared" si="5"/>
        <v>6824611</v>
      </c>
      <c r="J46" s="61">
        <f t="shared" si="5"/>
        <v>11932042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11932042</v>
      </c>
      <c r="X46" s="61">
        <f t="shared" si="5"/>
        <v>1953000</v>
      </c>
      <c r="Y46" s="61">
        <f t="shared" si="5"/>
        <v>9979042</v>
      </c>
      <c r="Z46" s="62">
        <f>+IF(X46&lt;&gt;0,+(Y46/X46)*100,0)</f>
        <v>510.95965181771635</v>
      </c>
      <c r="AA46" s="59">
        <f>SUM(AA44:AA45)</f>
        <v>12589834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-30368162</v>
      </c>
      <c r="D48" s="75">
        <f>SUM(D46:D47)</f>
        <v>0</v>
      </c>
      <c r="E48" s="76">
        <f t="shared" si="6"/>
        <v>12589834</v>
      </c>
      <c r="F48" s="77">
        <f t="shared" si="6"/>
        <v>12589834</v>
      </c>
      <c r="G48" s="77">
        <f t="shared" si="6"/>
        <v>6837099</v>
      </c>
      <c r="H48" s="78">
        <f t="shared" si="6"/>
        <v>-1729668</v>
      </c>
      <c r="I48" s="78">
        <f t="shared" si="6"/>
        <v>6824611</v>
      </c>
      <c r="J48" s="78">
        <f t="shared" si="6"/>
        <v>11932042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11932042</v>
      </c>
      <c r="X48" s="78">
        <f t="shared" si="6"/>
        <v>1953000</v>
      </c>
      <c r="Y48" s="78">
        <f t="shared" si="6"/>
        <v>9979042</v>
      </c>
      <c r="Z48" s="79">
        <f>+IF(X48&lt;&gt;0,+(Y48/X48)*100,0)</f>
        <v>510.95965181771635</v>
      </c>
      <c r="AA48" s="80">
        <f>SUM(AA46:AA47)</f>
        <v>12589834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2016-11-18T11:29:44Z</dcterms:created>
  <dcterms:modified xsi:type="dcterms:W3CDTF">2016-11-18T11:29:45Z</dcterms:modified>
  <cp:category/>
  <cp:version/>
  <cp:contentType/>
  <cp:contentStatus/>
</cp:coreProperties>
</file>