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MP301" sheetId="1" r:id="rId1"/>
    <sheet name="MP302" sheetId="2" r:id="rId2"/>
    <sheet name="MP303" sheetId="3" r:id="rId3"/>
    <sheet name="MP304" sheetId="4" r:id="rId4"/>
    <sheet name="MP305" sheetId="5" r:id="rId5"/>
    <sheet name="MP306" sheetId="6" r:id="rId6"/>
    <sheet name="MP307" sheetId="7" r:id="rId7"/>
    <sheet name="DC30" sheetId="8" r:id="rId8"/>
    <sheet name="MP311" sheetId="9" r:id="rId9"/>
    <sheet name="MP312" sheetId="10" r:id="rId10"/>
    <sheet name="MP313" sheetId="11" r:id="rId11"/>
    <sheet name="MP314" sheetId="12" r:id="rId12"/>
    <sheet name="MP315" sheetId="13" r:id="rId13"/>
    <sheet name="MP316" sheetId="14" r:id="rId14"/>
    <sheet name="DC31" sheetId="15" r:id="rId15"/>
    <sheet name="MP321" sheetId="16" r:id="rId16"/>
    <sheet name="MP324" sheetId="17" r:id="rId17"/>
    <sheet name="MP325" sheetId="18" r:id="rId18"/>
    <sheet name="MP326" sheetId="19" r:id="rId19"/>
    <sheet name="DC32" sheetId="20" r:id="rId20"/>
    <sheet name="Summary" sheetId="21" r:id="rId21"/>
  </sheets>
  <definedNames>
    <definedName name="_xlnm.Print_Area" localSheetId="7">'DC30'!$A$1:$AA$57</definedName>
    <definedName name="_xlnm.Print_Area" localSheetId="14">'DC31'!$A$1:$AA$57</definedName>
    <definedName name="_xlnm.Print_Area" localSheetId="19">'DC32'!$A$1:$AA$57</definedName>
    <definedName name="_xlnm.Print_Area" localSheetId="0">'MP301'!$A$1:$AA$57</definedName>
    <definedName name="_xlnm.Print_Area" localSheetId="1">'MP302'!$A$1:$AA$57</definedName>
    <definedName name="_xlnm.Print_Area" localSheetId="2">'MP303'!$A$1:$AA$57</definedName>
    <definedName name="_xlnm.Print_Area" localSheetId="3">'MP304'!$A$1:$AA$57</definedName>
    <definedName name="_xlnm.Print_Area" localSheetId="4">'MP305'!$A$1:$AA$57</definedName>
    <definedName name="_xlnm.Print_Area" localSheetId="5">'MP306'!$A$1:$AA$57</definedName>
    <definedName name="_xlnm.Print_Area" localSheetId="6">'MP307'!$A$1:$AA$57</definedName>
    <definedName name="_xlnm.Print_Area" localSheetId="8">'MP311'!$A$1:$AA$57</definedName>
    <definedName name="_xlnm.Print_Area" localSheetId="9">'MP312'!$A$1:$AA$57</definedName>
    <definedName name="_xlnm.Print_Area" localSheetId="10">'MP313'!$A$1:$AA$57</definedName>
    <definedName name="_xlnm.Print_Area" localSheetId="11">'MP314'!$A$1:$AA$57</definedName>
    <definedName name="_xlnm.Print_Area" localSheetId="12">'MP315'!$A$1:$AA$57</definedName>
    <definedName name="_xlnm.Print_Area" localSheetId="13">'MP316'!$A$1:$AA$57</definedName>
    <definedName name="_xlnm.Print_Area" localSheetId="15">'MP321'!$A$1:$AA$57</definedName>
    <definedName name="_xlnm.Print_Area" localSheetId="16">'MP324'!$A$1:$AA$57</definedName>
    <definedName name="_xlnm.Print_Area" localSheetId="17">'MP325'!$A$1:$AA$57</definedName>
    <definedName name="_xlnm.Print_Area" localSheetId="18">'MP326'!$A$1:$AA$57</definedName>
    <definedName name="_xlnm.Print_Area" localSheetId="20">'Summary'!$A$1:$AA$57</definedName>
  </definedNames>
  <calcPr calcMode="manual" fullCalcOnLoad="1"/>
</workbook>
</file>

<file path=xl/sharedStrings.xml><?xml version="1.0" encoding="utf-8"?>
<sst xmlns="http://schemas.openxmlformats.org/spreadsheetml/2006/main" count="1596" uniqueCount="95">
  <si>
    <t>Mpumalanga: Albert Luthuli(MP301) - Table C4 Quarterly Budget Statement - Financial Performance (rev and expend)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</si>
  <si>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</si>
  <si>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</si>
  <si>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</si>
  <si>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</si>
  <si>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</si>
  <si>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</si>
  <si>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</si>
  <si>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</si>
  <si>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</si>
  <si>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</si>
  <si>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</si>
  <si>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</si>
  <si>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</si>
  <si>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</si>
  <si>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</si>
  <si>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</si>
  <si>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</si>
  <si>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</si>
  <si>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</si>
  <si>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</si>
  <si>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</si>
  <si>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</si>
  <si>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</si>
  <si>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</si>
  <si>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</si>
  <si>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</si>
  <si>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</si>
  <si>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</si>
  <si>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</si>
  <si>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</si>
  <si>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</si>
  <si>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</si>
  <si>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</si>
  <si>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</si>
  <si>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</si>
  <si>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</si>
  <si>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</si>
  <si>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</si>
  <si>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</si>
  <si>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</si>
  <si>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</si>
  <si>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</si>
  <si>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</si>
  <si>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</si>
  <si>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</si>
  <si>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</si>
  <si>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</si>
  <si>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</si>
  <si>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</si>
  <si>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</si>
  <si>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</si>
  <si>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</si>
  <si>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</si>
  <si>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</si>
  <si>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</si>
  <si>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</si>
  <si>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</si>
  <si>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</si>
  <si>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</si>
  <si>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</si>
  <si>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</si>
  <si>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</si>
  <si>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</si>
  <si>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</si>
  <si>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</si>
  <si>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</si>
  <si>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</si>
  <si>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</si>
  <si>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</si>
  <si>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</si>
  <si>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</si>
  <si>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</si>
  <si>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</si>
  <si>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Mpumalanga: Msukaligwa(MP302) - Table C4 Quarterly Budget Statement - Financial Performance (rev and expend) ( All ) for 1st Quarter ended 30 September 2016 (Figures Finalised as at 2016/11/02)</t>
  </si>
  <si>
    <t>Mpumalanga: Mkhondo(MP303) - Table C4 Quarterly Budget Statement - Financial Performance (rev and expend) ( All ) for 1st Quarter ended 30 September 2016 (Figures Finalised as at 2016/11/02)</t>
  </si>
  <si>
    <t>Mpumalanga: Pixley Ka Seme (MP)(MP304) - Table C4 Quarterly Budget Statement - Financial Performance (rev and expend) ( All ) for 1st Quarter ended 30 September 2016 (Figures Finalised as at 2016/11/02)</t>
  </si>
  <si>
    <t>Mpumalanga: Lekwa(MP305) - Table C4 Quarterly Budget Statement - Financial Performance (rev and expend) ( All ) for 1st Quarter ended 30 September 2016 (Figures Finalised as at 2016/11/02)</t>
  </si>
  <si>
    <t>Mpumalanga: Dipaleseng(MP306) - Table C4 Quarterly Budget Statement - Financial Performance (rev and expend) ( All ) for 1st Quarter ended 30 September 2016 (Figures Finalised as at 2016/11/02)</t>
  </si>
  <si>
    <t>Mpumalanga: Govan Mbeki(MP307) - Table C4 Quarterly Budget Statement - Financial Performance (rev and expend) ( All ) for 1st Quarter ended 30 September 2016 (Figures Finalised as at 2016/11/02)</t>
  </si>
  <si>
    <t>Mpumalanga: Gert Sibande(DC30) - Table C4 Quarterly Budget Statement - Financial Performance (rev and expend) ( All ) for 1st Quarter ended 30 September 2016 (Figures Finalised as at 2016/11/02)</t>
  </si>
  <si>
    <t>Mpumalanga: Victor Khanye(MP311) - Table C4 Quarterly Budget Statement - Financial Performance (rev and expend) ( All ) for 1st Quarter ended 30 September 2016 (Figures Finalised as at 2016/11/02)</t>
  </si>
  <si>
    <t>Mpumalanga: Emalahleni (Mp)(MP312) - Table C4 Quarterly Budget Statement - Financial Performance (rev and expend) ( All ) for 1st Quarter ended 30 September 2016 (Figures Finalised as at 2016/11/02)</t>
  </si>
  <si>
    <t>Mpumalanga: Steve Tshwete(MP313) - Table C4 Quarterly Budget Statement - Financial Performance (rev and expend) ( All ) for 1st Quarter ended 30 September 2016 (Figures Finalised as at 2016/11/02)</t>
  </si>
  <si>
    <t>Mpumalanga: Emakhazeni(MP314) - Table C4 Quarterly Budget Statement - Financial Performance (rev and expend) ( All ) for 1st Quarter ended 30 September 2016 (Figures Finalised as at 2016/11/02)</t>
  </si>
  <si>
    <t>Mpumalanga: Thembisile Hani(MP315) - Table C4 Quarterly Budget Statement - Financial Performance (rev and expend) ( All ) for 1st Quarter ended 30 September 2016 (Figures Finalised as at 2016/11/02)</t>
  </si>
  <si>
    <t>Mpumalanga: Dr J.S. Moroka(MP316) - Table C4 Quarterly Budget Statement - Financial Performance (rev and expend) ( All ) for 1st Quarter ended 30 September 2016 (Figures Finalised as at 2016/11/02)</t>
  </si>
  <si>
    <t>Mpumalanga: Nkangala(DC31) - Table C4 Quarterly Budget Statement - Financial Performance (rev and expend) ( All ) for 1st Quarter ended 30 September 2016 (Figures Finalised as at 2016/11/02)</t>
  </si>
  <si>
    <t>Mpumalanga: Thaba Chweu(MP321) - Table C4 Quarterly Budget Statement - Financial Performance (rev and expend) ( All ) for 1st Quarter ended 30 September 2016 (Figures Finalised as at 2016/11/02)</t>
  </si>
  <si>
    <t>Mpumalanga: Nkomazi(MP324) - Table C4 Quarterly Budget Statement - Financial Performance (rev and expend) ( All ) for 1st Quarter ended 30 September 2016 (Figures Finalised as at 2016/11/02)</t>
  </si>
  <si>
    <t>Mpumalanga: Bushbuckridge(MP325) - Table C4 Quarterly Budget Statement - Financial Performance (rev and expend) ( All ) for 1st Quarter ended 30 September 2016 (Figures Finalised as at 2016/11/02)</t>
  </si>
  <si>
    <t>Mpumalanga: City of Mbombela(MP326) - Table C4 Quarterly Budget Statement - Financial Performance (rev and expend) ( All ) for 1st Quarter ended 30 September 2016 (Figures Finalised as at 2016/11/02)</t>
  </si>
  <si>
    <t>Mpumalanga: Ehlanzeni(DC32) - Table C4 Quarterly Budget Statement - Financial Performance (rev and expend) ( All ) for 1st Quarter ended 30 September 2016 (Figures Finalised as at 2016/11/02)</t>
  </si>
  <si>
    <t>Summary - Table C4 Quarterly Budget Statement - Financial Performance (rev and expend) ( All ) for 1st Quarter ended 30 September 2016 (Figures Finalised as at 2016/11/02)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</si>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</sst>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45751308</v>
      </c>
      <c r="F5" s="8">
        <v>45751308</v>
      </c>
      <c r="G5" s="8">
        <v>0</v>
      </c>
      <c r="H5" s="8">
        <v>0</v>
      </c>
      <c r="I5" s="8">
        <v>386092</v>
      </c>
      <c r="J5" s="8">
        <v>386092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386092</v>
      </c>
      <c r="X5" s="8">
        <v>11437827</v>
      </c>
      <c r="Y5" s="8">
        <v>-11051735</v>
      </c>
      <c r="Z5" s="2">
        <v>-96.62</v>
      </c>
      <c r="AA5" s="6">
        <v>45751308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26800007</v>
      </c>
      <c r="F7" s="8">
        <v>26800007</v>
      </c>
      <c r="G7" s="8">
        <v>0</v>
      </c>
      <c r="H7" s="8">
        <v>0</v>
      </c>
      <c r="I7" s="8">
        <v>1691189</v>
      </c>
      <c r="J7" s="8">
        <v>1691189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1691189</v>
      </c>
      <c r="X7" s="8">
        <v>6597921</v>
      </c>
      <c r="Y7" s="8">
        <v>-4906732</v>
      </c>
      <c r="Z7" s="2">
        <v>-74.37</v>
      </c>
      <c r="AA7" s="6">
        <v>26800007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6989319</v>
      </c>
      <c r="F8" s="8">
        <v>6989319</v>
      </c>
      <c r="G8" s="8">
        <v>0</v>
      </c>
      <c r="H8" s="8">
        <v>0</v>
      </c>
      <c r="I8" s="8">
        <v>297681</v>
      </c>
      <c r="J8" s="8">
        <v>297681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297681</v>
      </c>
      <c r="X8" s="8">
        <v>1747329</v>
      </c>
      <c r="Y8" s="8">
        <v>-1449648</v>
      </c>
      <c r="Z8" s="2">
        <v>-82.96</v>
      </c>
      <c r="AA8" s="6">
        <v>6989319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7027580</v>
      </c>
      <c r="F9" s="8">
        <v>7027580</v>
      </c>
      <c r="G9" s="8">
        <v>0</v>
      </c>
      <c r="H9" s="8">
        <v>0</v>
      </c>
      <c r="I9" s="8">
        <v>641755</v>
      </c>
      <c r="J9" s="8">
        <v>641755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641755</v>
      </c>
      <c r="X9" s="8">
        <v>1756896</v>
      </c>
      <c r="Y9" s="8">
        <v>-1115141</v>
      </c>
      <c r="Z9" s="2">
        <v>-63.47</v>
      </c>
      <c r="AA9" s="6">
        <v>7027580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6496842</v>
      </c>
      <c r="F10" s="30">
        <v>6496842</v>
      </c>
      <c r="G10" s="30">
        <v>0</v>
      </c>
      <c r="H10" s="30">
        <v>0</v>
      </c>
      <c r="I10" s="30">
        <v>610256</v>
      </c>
      <c r="J10" s="30">
        <v>610256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610256</v>
      </c>
      <c r="X10" s="30">
        <v>1624209</v>
      </c>
      <c r="Y10" s="30">
        <v>-1013953</v>
      </c>
      <c r="Z10" s="31">
        <v>-62.43</v>
      </c>
      <c r="AA10" s="32">
        <v>6496842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1960286</v>
      </c>
      <c r="F12" s="8">
        <v>1960286</v>
      </c>
      <c r="G12" s="8">
        <v>0</v>
      </c>
      <c r="H12" s="8">
        <v>0</v>
      </c>
      <c r="I12" s="8">
        <v>147857</v>
      </c>
      <c r="J12" s="8">
        <v>147857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147857</v>
      </c>
      <c r="X12" s="8">
        <v>490071</v>
      </c>
      <c r="Y12" s="8">
        <v>-342214</v>
      </c>
      <c r="Z12" s="2">
        <v>-69.83</v>
      </c>
      <c r="AA12" s="6">
        <v>1960286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2486419</v>
      </c>
      <c r="F13" s="8">
        <v>2486419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621606</v>
      </c>
      <c r="Y13" s="8">
        <v>-621606</v>
      </c>
      <c r="Z13" s="2">
        <v>-100</v>
      </c>
      <c r="AA13" s="6">
        <v>2486419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19876223</v>
      </c>
      <c r="F14" s="8">
        <v>19876223</v>
      </c>
      <c r="G14" s="8">
        <v>0</v>
      </c>
      <c r="H14" s="8">
        <v>0</v>
      </c>
      <c r="I14" s="8">
        <v>2090402</v>
      </c>
      <c r="J14" s="8">
        <v>2090402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2090402</v>
      </c>
      <c r="X14" s="8">
        <v>4969056</v>
      </c>
      <c r="Y14" s="8">
        <v>-2878654</v>
      </c>
      <c r="Z14" s="2">
        <v>-57.93</v>
      </c>
      <c r="AA14" s="6">
        <v>19876223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1937741</v>
      </c>
      <c r="F16" s="8">
        <v>1937741</v>
      </c>
      <c r="G16" s="8">
        <v>0</v>
      </c>
      <c r="H16" s="8">
        <v>0</v>
      </c>
      <c r="I16" s="8">
        <v>2400</v>
      </c>
      <c r="J16" s="8">
        <v>2400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2400</v>
      </c>
      <c r="X16" s="8">
        <v>66012</v>
      </c>
      <c r="Y16" s="8">
        <v>-63612</v>
      </c>
      <c r="Z16" s="2">
        <v>-96.36</v>
      </c>
      <c r="AA16" s="6">
        <v>1937741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1036</v>
      </c>
      <c r="J17" s="8">
        <v>1036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1036</v>
      </c>
      <c r="X17" s="8"/>
      <c r="Y17" s="8">
        <v>1036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244184850</v>
      </c>
      <c r="F19" s="8">
        <v>244184850</v>
      </c>
      <c r="G19" s="8">
        <v>0</v>
      </c>
      <c r="H19" s="8">
        <v>0</v>
      </c>
      <c r="I19" s="8">
        <v>32524</v>
      </c>
      <c r="J19" s="8">
        <v>32524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32524</v>
      </c>
      <c r="X19" s="8">
        <v>61046214</v>
      </c>
      <c r="Y19" s="8">
        <v>-61013690</v>
      </c>
      <c r="Z19" s="2">
        <v>-99.95</v>
      </c>
      <c r="AA19" s="6">
        <v>244184850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3823485</v>
      </c>
      <c r="F20" s="30">
        <v>3823485</v>
      </c>
      <c r="G20" s="30">
        <v>0</v>
      </c>
      <c r="H20" s="30">
        <v>0</v>
      </c>
      <c r="I20" s="30">
        <v>326527</v>
      </c>
      <c r="J20" s="30">
        <v>326527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326527</v>
      </c>
      <c r="X20" s="30">
        <v>220176</v>
      </c>
      <c r="Y20" s="30">
        <v>106351</v>
      </c>
      <c r="Z20" s="31">
        <v>48.3</v>
      </c>
      <c r="AA20" s="32">
        <v>3823485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7895</v>
      </c>
      <c r="J21" s="8">
        <v>7895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7895</v>
      </c>
      <c r="X21" s="8"/>
      <c r="Y21" s="8">
        <v>7895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367334060</v>
      </c>
      <c r="F22" s="39">
        <f t="shared" si="0"/>
        <v>367334060</v>
      </c>
      <c r="G22" s="39">
        <f t="shared" si="0"/>
        <v>0</v>
      </c>
      <c r="H22" s="39">
        <f t="shared" si="0"/>
        <v>0</v>
      </c>
      <c r="I22" s="39">
        <f t="shared" si="0"/>
        <v>6235614</v>
      </c>
      <c r="J22" s="39">
        <f t="shared" si="0"/>
        <v>6235614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6235614</v>
      </c>
      <c r="X22" s="39">
        <f t="shared" si="0"/>
        <v>90577317</v>
      </c>
      <c r="Y22" s="39">
        <f t="shared" si="0"/>
        <v>-84341703</v>
      </c>
      <c r="Z22" s="40">
        <f>+IF(X22&lt;&gt;0,+(Y22/X22)*100,0)</f>
        <v>-93.11570025859785</v>
      </c>
      <c r="AA22" s="37">
        <f>SUM(AA5:AA21)</f>
        <v>367334060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132211749</v>
      </c>
      <c r="F25" s="8">
        <v>132211749</v>
      </c>
      <c r="G25" s="8">
        <v>0</v>
      </c>
      <c r="H25" s="8">
        <v>0</v>
      </c>
      <c r="I25" s="8">
        <v>11574445</v>
      </c>
      <c r="J25" s="8">
        <v>11574445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11574445</v>
      </c>
      <c r="X25" s="8">
        <v>33052938</v>
      </c>
      <c r="Y25" s="8">
        <v>-21478493</v>
      </c>
      <c r="Z25" s="2">
        <v>-64.98</v>
      </c>
      <c r="AA25" s="6">
        <v>132211749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16127974</v>
      </c>
      <c r="F26" s="8">
        <v>16127974</v>
      </c>
      <c r="G26" s="8">
        <v>0</v>
      </c>
      <c r="H26" s="8">
        <v>0</v>
      </c>
      <c r="I26" s="8">
        <v>1274410</v>
      </c>
      <c r="J26" s="8">
        <v>1274410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1274410</v>
      </c>
      <c r="X26" s="8">
        <v>4031994</v>
      </c>
      <c r="Y26" s="8">
        <v>-2757584</v>
      </c>
      <c r="Z26" s="2">
        <v>-68.39</v>
      </c>
      <c r="AA26" s="6">
        <v>16127974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33678474</v>
      </c>
      <c r="F27" s="8">
        <v>33678474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8107464</v>
      </c>
      <c r="Y27" s="8">
        <v>-8107464</v>
      </c>
      <c r="Z27" s="2">
        <v>-100</v>
      </c>
      <c r="AA27" s="6">
        <v>33678474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36929976</v>
      </c>
      <c r="F28" s="8">
        <v>36929976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5696691</v>
      </c>
      <c r="Y28" s="8">
        <v>-5696691</v>
      </c>
      <c r="Z28" s="2">
        <v>-100</v>
      </c>
      <c r="AA28" s="6">
        <v>36929976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978000</v>
      </c>
      <c r="F29" s="8">
        <v>978000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244500</v>
      </c>
      <c r="Y29" s="8">
        <v>-244500</v>
      </c>
      <c r="Z29" s="2">
        <v>-100</v>
      </c>
      <c r="AA29" s="6">
        <v>978000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60253206</v>
      </c>
      <c r="F30" s="8">
        <v>60253206</v>
      </c>
      <c r="G30" s="8">
        <v>0</v>
      </c>
      <c r="H30" s="8">
        <v>0</v>
      </c>
      <c r="I30" s="8">
        <v>1149670</v>
      </c>
      <c r="J30" s="8">
        <v>1149670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1149670</v>
      </c>
      <c r="X30" s="8">
        <v>13506531</v>
      </c>
      <c r="Y30" s="8">
        <v>-12356861</v>
      </c>
      <c r="Z30" s="2">
        <v>-91.49</v>
      </c>
      <c r="AA30" s="6">
        <v>60253206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12564727</v>
      </c>
      <c r="F31" s="8">
        <v>12564727</v>
      </c>
      <c r="G31" s="8">
        <v>0</v>
      </c>
      <c r="H31" s="8">
        <v>0</v>
      </c>
      <c r="I31" s="8">
        <v>956328</v>
      </c>
      <c r="J31" s="8">
        <v>956328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956328</v>
      </c>
      <c r="X31" s="8">
        <v>3141183</v>
      </c>
      <c r="Y31" s="8">
        <v>-2184855</v>
      </c>
      <c r="Z31" s="2">
        <v>-69.56</v>
      </c>
      <c r="AA31" s="6">
        <v>12564727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30955890</v>
      </c>
      <c r="F32" s="8">
        <v>30955890</v>
      </c>
      <c r="G32" s="8">
        <v>0</v>
      </c>
      <c r="H32" s="8">
        <v>0</v>
      </c>
      <c r="I32" s="8">
        <v>2690794</v>
      </c>
      <c r="J32" s="8">
        <v>2690794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2690794</v>
      </c>
      <c r="X32" s="8">
        <v>7738974</v>
      </c>
      <c r="Y32" s="8">
        <v>-5048180</v>
      </c>
      <c r="Z32" s="2">
        <v>-65.23</v>
      </c>
      <c r="AA32" s="6">
        <v>30955890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2500</v>
      </c>
      <c r="J33" s="8">
        <v>2500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2500</v>
      </c>
      <c r="X33" s="8"/>
      <c r="Y33" s="8">
        <v>2500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58228176</v>
      </c>
      <c r="F34" s="8">
        <v>58228176</v>
      </c>
      <c r="G34" s="8">
        <v>0</v>
      </c>
      <c r="H34" s="8">
        <v>0</v>
      </c>
      <c r="I34" s="8">
        <v>2362318</v>
      </c>
      <c r="J34" s="8">
        <v>2362318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2362318</v>
      </c>
      <c r="X34" s="8">
        <v>14557044</v>
      </c>
      <c r="Y34" s="8">
        <v>-12194726</v>
      </c>
      <c r="Z34" s="2">
        <v>-83.77</v>
      </c>
      <c r="AA34" s="6">
        <v>58228176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381928172</v>
      </c>
      <c r="F36" s="39">
        <f t="shared" si="1"/>
        <v>381928172</v>
      </c>
      <c r="G36" s="39">
        <f t="shared" si="1"/>
        <v>0</v>
      </c>
      <c r="H36" s="39">
        <f t="shared" si="1"/>
        <v>0</v>
      </c>
      <c r="I36" s="39">
        <f t="shared" si="1"/>
        <v>20010465</v>
      </c>
      <c r="J36" s="39">
        <f t="shared" si="1"/>
        <v>20010465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20010465</v>
      </c>
      <c r="X36" s="39">
        <f t="shared" si="1"/>
        <v>90077319</v>
      </c>
      <c r="Y36" s="39">
        <f t="shared" si="1"/>
        <v>-70066854</v>
      </c>
      <c r="Z36" s="40">
        <f>+IF(X36&lt;&gt;0,+(Y36/X36)*100,0)</f>
        <v>-77.78523470486505</v>
      </c>
      <c r="AA36" s="37">
        <f>SUM(AA25:AA35)</f>
        <v>381928172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-14594112</v>
      </c>
      <c r="F38" s="52">
        <f t="shared" si="2"/>
        <v>-14594112</v>
      </c>
      <c r="G38" s="52">
        <f t="shared" si="2"/>
        <v>0</v>
      </c>
      <c r="H38" s="52">
        <f t="shared" si="2"/>
        <v>0</v>
      </c>
      <c r="I38" s="52">
        <f t="shared" si="2"/>
        <v>-13774851</v>
      </c>
      <c r="J38" s="52">
        <f t="shared" si="2"/>
        <v>-13774851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-13774851</v>
      </c>
      <c r="X38" s="52">
        <f>IF(F22=F36,0,X22-X36)</f>
        <v>499998</v>
      </c>
      <c r="Y38" s="52">
        <f t="shared" si="2"/>
        <v>-14274849</v>
      </c>
      <c r="Z38" s="53">
        <f>+IF(X38&lt;&gt;0,+(Y38/X38)*100,0)</f>
        <v>-2854.98121992488</v>
      </c>
      <c r="AA38" s="50">
        <f>+AA22-AA36</f>
        <v>-14594112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-14594112</v>
      </c>
      <c r="F42" s="61">
        <f t="shared" si="3"/>
        <v>-14594112</v>
      </c>
      <c r="G42" s="61">
        <f t="shared" si="3"/>
        <v>0</v>
      </c>
      <c r="H42" s="61">
        <f t="shared" si="3"/>
        <v>0</v>
      </c>
      <c r="I42" s="61">
        <f t="shared" si="3"/>
        <v>-13774851</v>
      </c>
      <c r="J42" s="61">
        <f t="shared" si="3"/>
        <v>-13774851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-13774851</v>
      </c>
      <c r="X42" s="61">
        <f t="shared" si="3"/>
        <v>499998</v>
      </c>
      <c r="Y42" s="61">
        <f t="shared" si="3"/>
        <v>-14274849</v>
      </c>
      <c r="Z42" s="62">
        <f>+IF(X42&lt;&gt;0,+(Y42/X42)*100,0)</f>
        <v>-2854.98121992488</v>
      </c>
      <c r="AA42" s="59">
        <f>SUM(AA38:AA41)</f>
        <v>-14594112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-14594112</v>
      </c>
      <c r="F44" s="69">
        <f t="shared" si="4"/>
        <v>-14594112</v>
      </c>
      <c r="G44" s="69">
        <f t="shared" si="4"/>
        <v>0</v>
      </c>
      <c r="H44" s="69">
        <f t="shared" si="4"/>
        <v>0</v>
      </c>
      <c r="I44" s="69">
        <f t="shared" si="4"/>
        <v>-13774851</v>
      </c>
      <c r="J44" s="69">
        <f t="shared" si="4"/>
        <v>-13774851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-13774851</v>
      </c>
      <c r="X44" s="69">
        <f t="shared" si="4"/>
        <v>499998</v>
      </c>
      <c r="Y44" s="69">
        <f t="shared" si="4"/>
        <v>-14274849</v>
      </c>
      <c r="Z44" s="70">
        <f>+IF(X44&lt;&gt;0,+(Y44/X44)*100,0)</f>
        <v>-2854.98121992488</v>
      </c>
      <c r="AA44" s="67">
        <f>+AA42-AA43</f>
        <v>-14594112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-14594112</v>
      </c>
      <c r="F46" s="61">
        <f t="shared" si="5"/>
        <v>-14594112</v>
      </c>
      <c r="G46" s="61">
        <f t="shared" si="5"/>
        <v>0</v>
      </c>
      <c r="H46" s="61">
        <f t="shared" si="5"/>
        <v>0</v>
      </c>
      <c r="I46" s="61">
        <f t="shared" si="5"/>
        <v>-13774851</v>
      </c>
      <c r="J46" s="61">
        <f t="shared" si="5"/>
        <v>-13774851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-13774851</v>
      </c>
      <c r="X46" s="61">
        <f t="shared" si="5"/>
        <v>499998</v>
      </c>
      <c r="Y46" s="61">
        <f t="shared" si="5"/>
        <v>-14274849</v>
      </c>
      <c r="Z46" s="62">
        <f>+IF(X46&lt;&gt;0,+(Y46/X46)*100,0)</f>
        <v>-2854.98121992488</v>
      </c>
      <c r="AA46" s="59">
        <f>SUM(AA44:AA45)</f>
        <v>-14594112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-14594112</v>
      </c>
      <c r="F48" s="77">
        <f t="shared" si="6"/>
        <v>-14594112</v>
      </c>
      <c r="G48" s="77">
        <f t="shared" si="6"/>
        <v>0</v>
      </c>
      <c r="H48" s="78">
        <f t="shared" si="6"/>
        <v>0</v>
      </c>
      <c r="I48" s="78">
        <f t="shared" si="6"/>
        <v>-13774851</v>
      </c>
      <c r="J48" s="78">
        <f t="shared" si="6"/>
        <v>-13774851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-13774851</v>
      </c>
      <c r="X48" s="78">
        <f t="shared" si="6"/>
        <v>499998</v>
      </c>
      <c r="Y48" s="78">
        <f t="shared" si="6"/>
        <v>-14274849</v>
      </c>
      <c r="Z48" s="79">
        <f>+IF(X48&lt;&gt;0,+(Y48/X48)*100,0)</f>
        <v>-2854.98121992488</v>
      </c>
      <c r="AA48" s="80">
        <f>SUM(AA46:AA47)</f>
        <v>-14594112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385451024</v>
      </c>
      <c r="F5" s="8">
        <v>385451024</v>
      </c>
      <c r="G5" s="8">
        <v>31743487</v>
      </c>
      <c r="H5" s="8">
        <v>30867955</v>
      </c>
      <c r="I5" s="8">
        <v>31112644</v>
      </c>
      <c r="J5" s="8">
        <v>93724086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93724086</v>
      </c>
      <c r="X5" s="8">
        <v>99446364</v>
      </c>
      <c r="Y5" s="8">
        <v>-5722278</v>
      </c>
      <c r="Z5" s="2">
        <v>-5.75</v>
      </c>
      <c r="AA5" s="6">
        <v>385451024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1175293734</v>
      </c>
      <c r="F7" s="8">
        <v>1175293734</v>
      </c>
      <c r="G7" s="8">
        <v>100630404</v>
      </c>
      <c r="H7" s="8">
        <v>101496108</v>
      </c>
      <c r="I7" s="8">
        <v>94995939</v>
      </c>
      <c r="J7" s="8">
        <v>297122451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297122451</v>
      </c>
      <c r="X7" s="8">
        <v>303225784</v>
      </c>
      <c r="Y7" s="8">
        <v>-6103333</v>
      </c>
      <c r="Z7" s="2">
        <v>-2.01</v>
      </c>
      <c r="AA7" s="6">
        <v>1175293734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387560615</v>
      </c>
      <c r="F8" s="8">
        <v>387560615</v>
      </c>
      <c r="G8" s="8">
        <v>6181130</v>
      </c>
      <c r="H8" s="8">
        <v>6249932</v>
      </c>
      <c r="I8" s="8">
        <v>6112725</v>
      </c>
      <c r="J8" s="8">
        <v>18543787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18543787</v>
      </c>
      <c r="X8" s="8">
        <v>99990638</v>
      </c>
      <c r="Y8" s="8">
        <v>-81446851</v>
      </c>
      <c r="Z8" s="2">
        <v>-81.45</v>
      </c>
      <c r="AA8" s="6">
        <v>387560615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148725446</v>
      </c>
      <c r="F9" s="8">
        <v>148725446</v>
      </c>
      <c r="G9" s="8">
        <v>8120823</v>
      </c>
      <c r="H9" s="8">
        <v>11649020</v>
      </c>
      <c r="I9" s="8">
        <v>6806344</v>
      </c>
      <c r="J9" s="8">
        <v>26576187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26576187</v>
      </c>
      <c r="X9" s="8">
        <v>38371165</v>
      </c>
      <c r="Y9" s="8">
        <v>-11794978</v>
      </c>
      <c r="Z9" s="2">
        <v>-30.74</v>
      </c>
      <c r="AA9" s="6">
        <v>148725446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102514611</v>
      </c>
      <c r="F10" s="30">
        <v>102514611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26448770</v>
      </c>
      <c r="Y10" s="30">
        <v>-26448770</v>
      </c>
      <c r="Z10" s="31">
        <v>-100</v>
      </c>
      <c r="AA10" s="32">
        <v>102514611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533693</v>
      </c>
      <c r="F11" s="8">
        <v>533693</v>
      </c>
      <c r="G11" s="8">
        <v>7281817</v>
      </c>
      <c r="H11" s="8">
        <v>7181245</v>
      </c>
      <c r="I11" s="8">
        <v>7093703</v>
      </c>
      <c r="J11" s="8">
        <v>21556765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21556765</v>
      </c>
      <c r="X11" s="8">
        <v>137692</v>
      </c>
      <c r="Y11" s="8">
        <v>21419073</v>
      </c>
      <c r="Z11" s="2">
        <v>15555.79</v>
      </c>
      <c r="AA11" s="6">
        <v>533693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11607728</v>
      </c>
      <c r="F12" s="8">
        <v>11607728</v>
      </c>
      <c r="G12" s="8">
        <v>969575</v>
      </c>
      <c r="H12" s="8">
        <v>962612</v>
      </c>
      <c r="I12" s="8">
        <v>1152390</v>
      </c>
      <c r="J12" s="8">
        <v>3084577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3084577</v>
      </c>
      <c r="X12" s="8">
        <v>2994794</v>
      </c>
      <c r="Y12" s="8">
        <v>89783</v>
      </c>
      <c r="Z12" s="2">
        <v>3</v>
      </c>
      <c r="AA12" s="6">
        <v>11607728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566800</v>
      </c>
      <c r="F13" s="8">
        <v>566800</v>
      </c>
      <c r="G13" s="8">
        <v>0</v>
      </c>
      <c r="H13" s="8">
        <v>74269</v>
      </c>
      <c r="I13" s="8">
        <v>285428</v>
      </c>
      <c r="J13" s="8">
        <v>359697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359697</v>
      </c>
      <c r="X13" s="8">
        <v>146234</v>
      </c>
      <c r="Y13" s="8">
        <v>213463</v>
      </c>
      <c r="Z13" s="2">
        <v>145.97</v>
      </c>
      <c r="AA13" s="6">
        <v>566800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86912635</v>
      </c>
      <c r="F14" s="8">
        <v>86912635</v>
      </c>
      <c r="G14" s="8">
        <v>5598595</v>
      </c>
      <c r="H14" s="8">
        <v>10510648</v>
      </c>
      <c r="I14" s="8">
        <v>10798158</v>
      </c>
      <c r="J14" s="8">
        <v>26907401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26907401</v>
      </c>
      <c r="X14" s="8">
        <v>22423460</v>
      </c>
      <c r="Y14" s="8">
        <v>4483941</v>
      </c>
      <c r="Z14" s="2">
        <v>20</v>
      </c>
      <c r="AA14" s="6">
        <v>86912635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4063212</v>
      </c>
      <c r="F16" s="8">
        <v>4063212</v>
      </c>
      <c r="G16" s="8">
        <v>-643085</v>
      </c>
      <c r="H16" s="8">
        <v>450634</v>
      </c>
      <c r="I16" s="8">
        <v>398516</v>
      </c>
      <c r="J16" s="8">
        <v>206065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206065</v>
      </c>
      <c r="X16" s="8">
        <v>1048309</v>
      </c>
      <c r="Y16" s="8">
        <v>-842244</v>
      </c>
      <c r="Z16" s="2">
        <v>-80.34</v>
      </c>
      <c r="AA16" s="6">
        <v>4063212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2242820</v>
      </c>
      <c r="F17" s="8">
        <v>2242820</v>
      </c>
      <c r="G17" s="8">
        <v>142600</v>
      </c>
      <c r="H17" s="8">
        <v>153075</v>
      </c>
      <c r="I17" s="8">
        <v>394688</v>
      </c>
      <c r="J17" s="8">
        <v>690363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690363</v>
      </c>
      <c r="X17" s="8">
        <v>578648</v>
      </c>
      <c r="Y17" s="8">
        <v>111715</v>
      </c>
      <c r="Z17" s="2">
        <v>19.31</v>
      </c>
      <c r="AA17" s="6">
        <v>2242820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24796073</v>
      </c>
      <c r="F18" s="8">
        <v>24796073</v>
      </c>
      <c r="G18" s="8">
        <v>183029</v>
      </c>
      <c r="H18" s="8">
        <v>257735</v>
      </c>
      <c r="I18" s="8">
        <v>770147</v>
      </c>
      <c r="J18" s="8">
        <v>1210911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1210911</v>
      </c>
      <c r="X18" s="8">
        <v>6397387</v>
      </c>
      <c r="Y18" s="8">
        <v>-5186476</v>
      </c>
      <c r="Z18" s="2">
        <v>-81.07</v>
      </c>
      <c r="AA18" s="6">
        <v>24796073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292686150</v>
      </c>
      <c r="F19" s="8">
        <v>292686150</v>
      </c>
      <c r="G19" s="8">
        <v>106827497</v>
      </c>
      <c r="H19" s="8">
        <v>193523</v>
      </c>
      <c r="I19" s="8">
        <v>2279248</v>
      </c>
      <c r="J19" s="8">
        <v>109300268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109300268</v>
      </c>
      <c r="X19" s="8">
        <v>75513027</v>
      </c>
      <c r="Y19" s="8">
        <v>33787241</v>
      </c>
      <c r="Z19" s="2">
        <v>44.74</v>
      </c>
      <c r="AA19" s="6">
        <v>292686150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22913734</v>
      </c>
      <c r="F20" s="30">
        <v>22913734</v>
      </c>
      <c r="G20" s="30">
        <v>1033037</v>
      </c>
      <c r="H20" s="30">
        <v>13964484</v>
      </c>
      <c r="I20" s="30">
        <v>-9153467</v>
      </c>
      <c r="J20" s="30">
        <v>5844054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5844054</v>
      </c>
      <c r="X20" s="30">
        <v>5911744</v>
      </c>
      <c r="Y20" s="30">
        <v>-67690</v>
      </c>
      <c r="Z20" s="31">
        <v>-1.15</v>
      </c>
      <c r="AA20" s="32">
        <v>22913734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2645868275</v>
      </c>
      <c r="F22" s="39">
        <f t="shared" si="0"/>
        <v>2645868275</v>
      </c>
      <c r="G22" s="39">
        <f t="shared" si="0"/>
        <v>268068909</v>
      </c>
      <c r="H22" s="39">
        <f t="shared" si="0"/>
        <v>184011240</v>
      </c>
      <c r="I22" s="39">
        <f t="shared" si="0"/>
        <v>153046463</v>
      </c>
      <c r="J22" s="39">
        <f t="shared" si="0"/>
        <v>605126612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605126612</v>
      </c>
      <c r="X22" s="39">
        <f t="shared" si="0"/>
        <v>682634016</v>
      </c>
      <c r="Y22" s="39">
        <f t="shared" si="0"/>
        <v>-77507404</v>
      </c>
      <c r="Z22" s="40">
        <f>+IF(X22&lt;&gt;0,+(Y22/X22)*100,0)</f>
        <v>-11.354166681315805</v>
      </c>
      <c r="AA22" s="37">
        <f>SUM(AA5:AA21)</f>
        <v>2645868275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649004731</v>
      </c>
      <c r="F25" s="8">
        <v>649004731</v>
      </c>
      <c r="G25" s="8">
        <v>53266470</v>
      </c>
      <c r="H25" s="8">
        <v>54239557</v>
      </c>
      <c r="I25" s="8">
        <v>54775221</v>
      </c>
      <c r="J25" s="8">
        <v>162281248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162281248</v>
      </c>
      <c r="X25" s="8">
        <v>167443220</v>
      </c>
      <c r="Y25" s="8">
        <v>-5161972</v>
      </c>
      <c r="Z25" s="2">
        <v>-3.08</v>
      </c>
      <c r="AA25" s="6">
        <v>649004731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25735151</v>
      </c>
      <c r="F26" s="8">
        <v>25735151</v>
      </c>
      <c r="G26" s="8">
        <v>2003129</v>
      </c>
      <c r="H26" s="8">
        <v>2081780</v>
      </c>
      <c r="I26" s="8">
        <v>2061156</v>
      </c>
      <c r="J26" s="8">
        <v>6146065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6146065</v>
      </c>
      <c r="X26" s="8">
        <v>6639669</v>
      </c>
      <c r="Y26" s="8">
        <v>-493604</v>
      </c>
      <c r="Z26" s="2">
        <v>-7.43</v>
      </c>
      <c r="AA26" s="6">
        <v>25735151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426150303</v>
      </c>
      <c r="F27" s="8">
        <v>426150303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109946778</v>
      </c>
      <c r="Y27" s="8">
        <v>-109946778</v>
      </c>
      <c r="Z27" s="2">
        <v>-100</v>
      </c>
      <c r="AA27" s="6">
        <v>426150303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167500000</v>
      </c>
      <c r="F28" s="8">
        <v>167500000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43215000</v>
      </c>
      <c r="Y28" s="8">
        <v>-43215000</v>
      </c>
      <c r="Z28" s="2">
        <v>-100</v>
      </c>
      <c r="AA28" s="6">
        <v>167500000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72718205</v>
      </c>
      <c r="F29" s="8">
        <v>72718205</v>
      </c>
      <c r="G29" s="8">
        <v>5582252</v>
      </c>
      <c r="H29" s="8">
        <v>0</v>
      </c>
      <c r="I29" s="8">
        <v>1039922</v>
      </c>
      <c r="J29" s="8">
        <v>6622174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6622174</v>
      </c>
      <c r="X29" s="8">
        <v>18761296</v>
      </c>
      <c r="Y29" s="8">
        <v>-12139122</v>
      </c>
      <c r="Z29" s="2">
        <v>-64.7</v>
      </c>
      <c r="AA29" s="6">
        <v>72718205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949450138</v>
      </c>
      <c r="F30" s="8">
        <v>949450138</v>
      </c>
      <c r="G30" s="8">
        <v>4612926</v>
      </c>
      <c r="H30" s="8">
        <v>16119286</v>
      </c>
      <c r="I30" s="8">
        <v>5588610</v>
      </c>
      <c r="J30" s="8">
        <v>26320822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26320822</v>
      </c>
      <c r="X30" s="8">
        <v>244958135</v>
      </c>
      <c r="Y30" s="8">
        <v>-218637313</v>
      </c>
      <c r="Z30" s="2">
        <v>-89.25</v>
      </c>
      <c r="AA30" s="6">
        <v>949450138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125517653</v>
      </c>
      <c r="F31" s="8">
        <v>125517653</v>
      </c>
      <c r="G31" s="8">
        <v>1526136</v>
      </c>
      <c r="H31" s="8">
        <v>2628095</v>
      </c>
      <c r="I31" s="8">
        <v>9379376</v>
      </c>
      <c r="J31" s="8">
        <v>13533607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13533607</v>
      </c>
      <c r="X31" s="8">
        <v>32383554</v>
      </c>
      <c r="Y31" s="8">
        <v>-18849947</v>
      </c>
      <c r="Z31" s="2">
        <v>-58.21</v>
      </c>
      <c r="AA31" s="6">
        <v>125517653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42056984</v>
      </c>
      <c r="F32" s="8">
        <v>42056984</v>
      </c>
      <c r="G32" s="8">
        <v>3258215</v>
      </c>
      <c r="H32" s="8">
        <v>1217979</v>
      </c>
      <c r="I32" s="8">
        <v>8025967</v>
      </c>
      <c r="J32" s="8">
        <v>12502161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12502161</v>
      </c>
      <c r="X32" s="8">
        <v>10850703</v>
      </c>
      <c r="Y32" s="8">
        <v>1651458</v>
      </c>
      <c r="Z32" s="2">
        <v>15.22</v>
      </c>
      <c r="AA32" s="6">
        <v>42056984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35929454</v>
      </c>
      <c r="F33" s="8">
        <v>35929454</v>
      </c>
      <c r="G33" s="8">
        <v>558603</v>
      </c>
      <c r="H33" s="8">
        <v>855523</v>
      </c>
      <c r="I33" s="8">
        <v>558548</v>
      </c>
      <c r="J33" s="8">
        <v>1972674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1972674</v>
      </c>
      <c r="X33" s="8">
        <v>9269799</v>
      </c>
      <c r="Y33" s="8">
        <v>-7297125</v>
      </c>
      <c r="Z33" s="2">
        <v>-78.72</v>
      </c>
      <c r="AA33" s="6">
        <v>35929454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202445721</v>
      </c>
      <c r="F34" s="8">
        <v>202445721</v>
      </c>
      <c r="G34" s="8">
        <v>4672765</v>
      </c>
      <c r="H34" s="8">
        <v>10108717</v>
      </c>
      <c r="I34" s="8">
        <v>22305586</v>
      </c>
      <c r="J34" s="8">
        <v>37087068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37087068</v>
      </c>
      <c r="X34" s="8">
        <v>52230996</v>
      </c>
      <c r="Y34" s="8">
        <v>-15143928</v>
      </c>
      <c r="Z34" s="2">
        <v>-28.99</v>
      </c>
      <c r="AA34" s="6">
        <v>202445721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2696508340</v>
      </c>
      <c r="F36" s="39">
        <f t="shared" si="1"/>
        <v>2696508340</v>
      </c>
      <c r="G36" s="39">
        <f t="shared" si="1"/>
        <v>75480496</v>
      </c>
      <c r="H36" s="39">
        <f t="shared" si="1"/>
        <v>87250937</v>
      </c>
      <c r="I36" s="39">
        <f t="shared" si="1"/>
        <v>103734386</v>
      </c>
      <c r="J36" s="39">
        <f t="shared" si="1"/>
        <v>266465819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266465819</v>
      </c>
      <c r="X36" s="39">
        <f t="shared" si="1"/>
        <v>695699150</v>
      </c>
      <c r="Y36" s="39">
        <f t="shared" si="1"/>
        <v>-429233331</v>
      </c>
      <c r="Z36" s="40">
        <f>+IF(X36&lt;&gt;0,+(Y36/X36)*100,0)</f>
        <v>-61.69812497255459</v>
      </c>
      <c r="AA36" s="37">
        <f>SUM(AA25:AA35)</f>
        <v>2696508340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-50640065</v>
      </c>
      <c r="F38" s="52">
        <f t="shared" si="2"/>
        <v>-50640065</v>
      </c>
      <c r="G38" s="52">
        <f t="shared" si="2"/>
        <v>192588413</v>
      </c>
      <c r="H38" s="52">
        <f t="shared" si="2"/>
        <v>96760303</v>
      </c>
      <c r="I38" s="52">
        <f t="shared" si="2"/>
        <v>49312077</v>
      </c>
      <c r="J38" s="52">
        <f t="shared" si="2"/>
        <v>338660793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338660793</v>
      </c>
      <c r="X38" s="52">
        <f>IF(F22=F36,0,X22-X36)</f>
        <v>-13065134</v>
      </c>
      <c r="Y38" s="52">
        <f t="shared" si="2"/>
        <v>351725927</v>
      </c>
      <c r="Z38" s="53">
        <f>+IF(X38&lt;&gt;0,+(Y38/X38)*100,0)</f>
        <v>-2692.0958254236043</v>
      </c>
      <c r="AA38" s="50">
        <f>+AA22-AA36</f>
        <v>-50640065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236617850</v>
      </c>
      <c r="F39" s="8">
        <v>236617850</v>
      </c>
      <c r="G39" s="8">
        <v>829517</v>
      </c>
      <c r="H39" s="8">
        <v>78157</v>
      </c>
      <c r="I39" s="8">
        <v>1598458</v>
      </c>
      <c r="J39" s="8">
        <v>2506132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2506132</v>
      </c>
      <c r="X39" s="8">
        <v>61047406</v>
      </c>
      <c r="Y39" s="8">
        <v>-58541274</v>
      </c>
      <c r="Z39" s="2">
        <v>-95.89</v>
      </c>
      <c r="AA39" s="6">
        <v>236617850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185977785</v>
      </c>
      <c r="F42" s="61">
        <f t="shared" si="3"/>
        <v>185977785</v>
      </c>
      <c r="G42" s="61">
        <f t="shared" si="3"/>
        <v>193417930</v>
      </c>
      <c r="H42" s="61">
        <f t="shared" si="3"/>
        <v>96838460</v>
      </c>
      <c r="I42" s="61">
        <f t="shared" si="3"/>
        <v>50910535</v>
      </c>
      <c r="J42" s="61">
        <f t="shared" si="3"/>
        <v>341166925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341166925</v>
      </c>
      <c r="X42" s="61">
        <f t="shared" si="3"/>
        <v>47982272</v>
      </c>
      <c r="Y42" s="61">
        <f t="shared" si="3"/>
        <v>293184653</v>
      </c>
      <c r="Z42" s="62">
        <f>+IF(X42&lt;&gt;0,+(Y42/X42)*100,0)</f>
        <v>611.0270330675463</v>
      </c>
      <c r="AA42" s="59">
        <f>SUM(AA38:AA41)</f>
        <v>185977785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185977785</v>
      </c>
      <c r="F44" s="69">
        <f t="shared" si="4"/>
        <v>185977785</v>
      </c>
      <c r="G44" s="69">
        <f t="shared" si="4"/>
        <v>193417930</v>
      </c>
      <c r="H44" s="69">
        <f t="shared" si="4"/>
        <v>96838460</v>
      </c>
      <c r="I44" s="69">
        <f t="shared" si="4"/>
        <v>50910535</v>
      </c>
      <c r="J44" s="69">
        <f t="shared" si="4"/>
        <v>341166925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341166925</v>
      </c>
      <c r="X44" s="69">
        <f t="shared" si="4"/>
        <v>47982272</v>
      </c>
      <c r="Y44" s="69">
        <f t="shared" si="4"/>
        <v>293184653</v>
      </c>
      <c r="Z44" s="70">
        <f>+IF(X44&lt;&gt;0,+(Y44/X44)*100,0)</f>
        <v>611.0270330675463</v>
      </c>
      <c r="AA44" s="67">
        <f>+AA42-AA43</f>
        <v>185977785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185977785</v>
      </c>
      <c r="F46" s="61">
        <f t="shared" si="5"/>
        <v>185977785</v>
      </c>
      <c r="G46" s="61">
        <f t="shared" si="5"/>
        <v>193417930</v>
      </c>
      <c r="H46" s="61">
        <f t="shared" si="5"/>
        <v>96838460</v>
      </c>
      <c r="I46" s="61">
        <f t="shared" si="5"/>
        <v>50910535</v>
      </c>
      <c r="J46" s="61">
        <f t="shared" si="5"/>
        <v>341166925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341166925</v>
      </c>
      <c r="X46" s="61">
        <f t="shared" si="5"/>
        <v>47982272</v>
      </c>
      <c r="Y46" s="61">
        <f t="shared" si="5"/>
        <v>293184653</v>
      </c>
      <c r="Z46" s="62">
        <f>+IF(X46&lt;&gt;0,+(Y46/X46)*100,0)</f>
        <v>611.0270330675463</v>
      </c>
      <c r="AA46" s="59">
        <f>SUM(AA44:AA45)</f>
        <v>185977785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185977785</v>
      </c>
      <c r="F48" s="77">
        <f t="shared" si="6"/>
        <v>185977785</v>
      </c>
      <c r="G48" s="77">
        <f t="shared" si="6"/>
        <v>193417930</v>
      </c>
      <c r="H48" s="78">
        <f t="shared" si="6"/>
        <v>96838460</v>
      </c>
      <c r="I48" s="78">
        <f t="shared" si="6"/>
        <v>50910535</v>
      </c>
      <c r="J48" s="78">
        <f t="shared" si="6"/>
        <v>341166925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341166925</v>
      </c>
      <c r="X48" s="78">
        <f t="shared" si="6"/>
        <v>47982272</v>
      </c>
      <c r="Y48" s="78">
        <f t="shared" si="6"/>
        <v>293184653</v>
      </c>
      <c r="Z48" s="79">
        <f>+IF(X48&lt;&gt;0,+(Y48/X48)*100,0)</f>
        <v>611.0270330675463</v>
      </c>
      <c r="AA48" s="80">
        <f>SUM(AA46:AA47)</f>
        <v>185977785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304861283</v>
      </c>
      <c r="F5" s="8">
        <v>304861283</v>
      </c>
      <c r="G5" s="8">
        <v>27141366</v>
      </c>
      <c r="H5" s="8">
        <v>24852085</v>
      </c>
      <c r="I5" s="8">
        <v>25991844</v>
      </c>
      <c r="J5" s="8">
        <v>77985295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77985295</v>
      </c>
      <c r="X5" s="8">
        <v>74600115</v>
      </c>
      <c r="Y5" s="8">
        <v>3385180</v>
      </c>
      <c r="Z5" s="2">
        <v>4.54</v>
      </c>
      <c r="AA5" s="6">
        <v>304861283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574066169</v>
      </c>
      <c r="F7" s="8">
        <v>574066169</v>
      </c>
      <c r="G7" s="8">
        <v>46546017</v>
      </c>
      <c r="H7" s="8">
        <v>57273655</v>
      </c>
      <c r="I7" s="8">
        <v>53727707</v>
      </c>
      <c r="J7" s="8">
        <v>157547379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157547379</v>
      </c>
      <c r="X7" s="8">
        <v>158606781</v>
      </c>
      <c r="Y7" s="8">
        <v>-1059402</v>
      </c>
      <c r="Z7" s="2">
        <v>-0.67</v>
      </c>
      <c r="AA7" s="6">
        <v>574066169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83158369</v>
      </c>
      <c r="F8" s="8">
        <v>83158369</v>
      </c>
      <c r="G8" s="8">
        <v>6856185</v>
      </c>
      <c r="H8" s="8">
        <v>5154173</v>
      </c>
      <c r="I8" s="8">
        <v>6991446</v>
      </c>
      <c r="J8" s="8">
        <v>19001804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19001804</v>
      </c>
      <c r="X8" s="8">
        <v>21066497</v>
      </c>
      <c r="Y8" s="8">
        <v>-2064693</v>
      </c>
      <c r="Z8" s="2">
        <v>-9.8</v>
      </c>
      <c r="AA8" s="6">
        <v>83158369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56122768</v>
      </c>
      <c r="F9" s="8">
        <v>56122768</v>
      </c>
      <c r="G9" s="8">
        <v>6243108</v>
      </c>
      <c r="H9" s="8">
        <v>3174568</v>
      </c>
      <c r="I9" s="8">
        <v>4727081</v>
      </c>
      <c r="J9" s="8">
        <v>14144757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14144757</v>
      </c>
      <c r="X9" s="8">
        <v>14063636</v>
      </c>
      <c r="Y9" s="8">
        <v>81121</v>
      </c>
      <c r="Z9" s="2">
        <v>0.58</v>
      </c>
      <c r="AA9" s="6">
        <v>56122768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60048037</v>
      </c>
      <c r="F10" s="30">
        <v>60048037</v>
      </c>
      <c r="G10" s="30">
        <v>7097015</v>
      </c>
      <c r="H10" s="30">
        <v>3289447</v>
      </c>
      <c r="I10" s="30">
        <v>5178769</v>
      </c>
      <c r="J10" s="30">
        <v>15565231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15565231</v>
      </c>
      <c r="X10" s="30">
        <v>14810425</v>
      </c>
      <c r="Y10" s="30">
        <v>754806</v>
      </c>
      <c r="Z10" s="31">
        <v>5.1</v>
      </c>
      <c r="AA10" s="32">
        <v>60048037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17488224</v>
      </c>
      <c r="F12" s="8">
        <v>17488224</v>
      </c>
      <c r="G12" s="8">
        <v>1532662</v>
      </c>
      <c r="H12" s="8">
        <v>1413355</v>
      </c>
      <c r="I12" s="8">
        <v>1479489</v>
      </c>
      <c r="J12" s="8">
        <v>4425506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4425506</v>
      </c>
      <c r="X12" s="8">
        <v>4215219</v>
      </c>
      <c r="Y12" s="8">
        <v>210287</v>
      </c>
      <c r="Z12" s="2">
        <v>4.99</v>
      </c>
      <c r="AA12" s="6">
        <v>17488224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24981300</v>
      </c>
      <c r="F13" s="8">
        <v>24981300</v>
      </c>
      <c r="G13" s="8">
        <v>1601910</v>
      </c>
      <c r="H13" s="8">
        <v>3771249</v>
      </c>
      <c r="I13" s="8">
        <v>5864035</v>
      </c>
      <c r="J13" s="8">
        <v>11237194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11237194</v>
      </c>
      <c r="X13" s="8">
        <v>5328097</v>
      </c>
      <c r="Y13" s="8">
        <v>5909097</v>
      </c>
      <c r="Z13" s="2">
        <v>110.9</v>
      </c>
      <c r="AA13" s="6">
        <v>24981300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2314533</v>
      </c>
      <c r="F14" s="8">
        <v>2314533</v>
      </c>
      <c r="G14" s="8">
        <v>240919</v>
      </c>
      <c r="H14" s="8">
        <v>258680</v>
      </c>
      <c r="I14" s="8">
        <v>278622</v>
      </c>
      <c r="J14" s="8">
        <v>778221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778221</v>
      </c>
      <c r="X14" s="8">
        <v>501217</v>
      </c>
      <c r="Y14" s="8">
        <v>277004</v>
      </c>
      <c r="Z14" s="2">
        <v>55.27</v>
      </c>
      <c r="AA14" s="6">
        <v>2314533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4695023</v>
      </c>
      <c r="F16" s="8">
        <v>4695023</v>
      </c>
      <c r="G16" s="8">
        <v>339790</v>
      </c>
      <c r="H16" s="8">
        <v>525457</v>
      </c>
      <c r="I16" s="8">
        <v>440514</v>
      </c>
      <c r="J16" s="8">
        <v>1305761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1305761</v>
      </c>
      <c r="X16" s="8">
        <v>1147914</v>
      </c>
      <c r="Y16" s="8">
        <v>157847</v>
      </c>
      <c r="Z16" s="2">
        <v>13.75</v>
      </c>
      <c r="AA16" s="6">
        <v>4695023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9275565</v>
      </c>
      <c r="F17" s="8">
        <v>9275565</v>
      </c>
      <c r="G17" s="8">
        <v>640796</v>
      </c>
      <c r="H17" s="8">
        <v>757149</v>
      </c>
      <c r="I17" s="8">
        <v>793258</v>
      </c>
      <c r="J17" s="8">
        <v>2191203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2191203</v>
      </c>
      <c r="X17" s="8">
        <v>2440544</v>
      </c>
      <c r="Y17" s="8">
        <v>-249341</v>
      </c>
      <c r="Z17" s="2">
        <v>-10.22</v>
      </c>
      <c r="AA17" s="6">
        <v>9275565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15909100</v>
      </c>
      <c r="F18" s="8">
        <v>15909100</v>
      </c>
      <c r="G18" s="8">
        <v>0</v>
      </c>
      <c r="H18" s="8">
        <v>1633728</v>
      </c>
      <c r="I18" s="8">
        <v>1904927</v>
      </c>
      <c r="J18" s="8">
        <v>3538655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3538655</v>
      </c>
      <c r="X18" s="8">
        <v>3035536</v>
      </c>
      <c r="Y18" s="8">
        <v>503119</v>
      </c>
      <c r="Z18" s="2">
        <v>16.57</v>
      </c>
      <c r="AA18" s="6">
        <v>15909100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140560000</v>
      </c>
      <c r="F19" s="8">
        <v>140560000</v>
      </c>
      <c r="G19" s="8">
        <v>56811708</v>
      </c>
      <c r="H19" s="8">
        <v>123764</v>
      </c>
      <c r="I19" s="8">
        <v>1733772</v>
      </c>
      <c r="J19" s="8">
        <v>58669244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58669244</v>
      </c>
      <c r="X19" s="8">
        <v>57499070</v>
      </c>
      <c r="Y19" s="8">
        <v>1170174</v>
      </c>
      <c r="Z19" s="2">
        <v>2.04</v>
      </c>
      <c r="AA19" s="6">
        <v>140560000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76550393</v>
      </c>
      <c r="F20" s="30">
        <v>76550393</v>
      </c>
      <c r="G20" s="30">
        <v>1028105</v>
      </c>
      <c r="H20" s="30">
        <v>1407031</v>
      </c>
      <c r="I20" s="30">
        <v>1458024</v>
      </c>
      <c r="J20" s="30">
        <v>3893160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3893160</v>
      </c>
      <c r="X20" s="30">
        <v>4776307</v>
      </c>
      <c r="Y20" s="30">
        <v>-883147</v>
      </c>
      <c r="Z20" s="31">
        <v>-18.49</v>
      </c>
      <c r="AA20" s="32">
        <v>76550393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150000</v>
      </c>
      <c r="F21" s="8">
        <v>150000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150000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1370180764</v>
      </c>
      <c r="F22" s="39">
        <f t="shared" si="0"/>
        <v>1370180764</v>
      </c>
      <c r="G22" s="39">
        <f t="shared" si="0"/>
        <v>156079581</v>
      </c>
      <c r="H22" s="39">
        <f t="shared" si="0"/>
        <v>103634341</v>
      </c>
      <c r="I22" s="39">
        <f t="shared" si="0"/>
        <v>110569488</v>
      </c>
      <c r="J22" s="39">
        <f t="shared" si="0"/>
        <v>370283410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370283410</v>
      </c>
      <c r="X22" s="39">
        <f t="shared" si="0"/>
        <v>362091358</v>
      </c>
      <c r="Y22" s="39">
        <f t="shared" si="0"/>
        <v>8192052</v>
      </c>
      <c r="Z22" s="40">
        <f>+IF(X22&lt;&gt;0,+(Y22/X22)*100,0)</f>
        <v>2.262426821023439</v>
      </c>
      <c r="AA22" s="37">
        <f>SUM(AA5:AA21)</f>
        <v>1370180764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412117366</v>
      </c>
      <c r="F25" s="8">
        <v>412117366</v>
      </c>
      <c r="G25" s="8">
        <v>32593017</v>
      </c>
      <c r="H25" s="8">
        <v>33926827</v>
      </c>
      <c r="I25" s="8">
        <v>32325124</v>
      </c>
      <c r="J25" s="8">
        <v>98844968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98844968</v>
      </c>
      <c r="X25" s="8">
        <v>97719014</v>
      </c>
      <c r="Y25" s="8">
        <v>1125954</v>
      </c>
      <c r="Z25" s="2">
        <v>1.15</v>
      </c>
      <c r="AA25" s="6">
        <v>412117366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21075838</v>
      </c>
      <c r="F26" s="8">
        <v>21075838</v>
      </c>
      <c r="G26" s="8">
        <v>1578329</v>
      </c>
      <c r="H26" s="8">
        <v>1429527</v>
      </c>
      <c r="I26" s="8">
        <v>1552258</v>
      </c>
      <c r="J26" s="8">
        <v>4560114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4560114</v>
      </c>
      <c r="X26" s="8">
        <v>4647652</v>
      </c>
      <c r="Y26" s="8">
        <v>-87538</v>
      </c>
      <c r="Z26" s="2">
        <v>-1.88</v>
      </c>
      <c r="AA26" s="6">
        <v>21075838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9973836</v>
      </c>
      <c r="F27" s="8">
        <v>9973836</v>
      </c>
      <c r="G27" s="8">
        <v>831153</v>
      </c>
      <c r="H27" s="8">
        <v>831153</v>
      </c>
      <c r="I27" s="8">
        <v>831153</v>
      </c>
      <c r="J27" s="8">
        <v>2493459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2493459</v>
      </c>
      <c r="X27" s="8">
        <v>2493459</v>
      </c>
      <c r="Y27" s="8">
        <v>0</v>
      </c>
      <c r="Z27" s="2">
        <v>0</v>
      </c>
      <c r="AA27" s="6">
        <v>9973836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154696859</v>
      </c>
      <c r="F28" s="8">
        <v>154696859</v>
      </c>
      <c r="G28" s="8">
        <v>12880873</v>
      </c>
      <c r="H28" s="8">
        <v>12880873</v>
      </c>
      <c r="I28" s="8">
        <v>12880873</v>
      </c>
      <c r="J28" s="8">
        <v>38642619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38642619</v>
      </c>
      <c r="X28" s="8">
        <v>38669496</v>
      </c>
      <c r="Y28" s="8">
        <v>-26877</v>
      </c>
      <c r="Z28" s="2">
        <v>-0.07</v>
      </c>
      <c r="AA28" s="6">
        <v>154696859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35746556</v>
      </c>
      <c r="F29" s="8">
        <v>35746556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35746556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422709506</v>
      </c>
      <c r="F30" s="8">
        <v>422709506</v>
      </c>
      <c r="G30" s="8">
        <v>3997</v>
      </c>
      <c r="H30" s="8">
        <v>50872606</v>
      </c>
      <c r="I30" s="8">
        <v>48483257</v>
      </c>
      <c r="J30" s="8">
        <v>99359860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99359860</v>
      </c>
      <c r="X30" s="8">
        <v>105126116</v>
      </c>
      <c r="Y30" s="8">
        <v>-5766256</v>
      </c>
      <c r="Z30" s="2">
        <v>-5.49</v>
      </c>
      <c r="AA30" s="6">
        <v>422709506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46191137</v>
      </c>
      <c r="F32" s="8">
        <v>46191137</v>
      </c>
      <c r="G32" s="8">
        <v>1849348</v>
      </c>
      <c r="H32" s="8">
        <v>3700380</v>
      </c>
      <c r="I32" s="8">
        <v>2695084</v>
      </c>
      <c r="J32" s="8">
        <v>8244812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8244812</v>
      </c>
      <c r="X32" s="8">
        <v>9007527</v>
      </c>
      <c r="Y32" s="8">
        <v>-762715</v>
      </c>
      <c r="Z32" s="2">
        <v>-8.47</v>
      </c>
      <c r="AA32" s="6">
        <v>46191137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1760000</v>
      </c>
      <c r="F33" s="8">
        <v>1760000</v>
      </c>
      <c r="G33" s="8">
        <v>5766901</v>
      </c>
      <c r="H33" s="8">
        <v>-3641225</v>
      </c>
      <c r="I33" s="8">
        <v>18272</v>
      </c>
      <c r="J33" s="8">
        <v>2143948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2143948</v>
      </c>
      <c r="X33" s="8">
        <v>255000</v>
      </c>
      <c r="Y33" s="8">
        <v>1888948</v>
      </c>
      <c r="Z33" s="2">
        <v>740.76</v>
      </c>
      <c r="AA33" s="6">
        <v>1760000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299885013</v>
      </c>
      <c r="F34" s="8">
        <v>299885013</v>
      </c>
      <c r="G34" s="8">
        <v>15820890</v>
      </c>
      <c r="H34" s="8">
        <v>12718674</v>
      </c>
      <c r="I34" s="8">
        <v>19163117</v>
      </c>
      <c r="J34" s="8">
        <v>47702681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47702681</v>
      </c>
      <c r="X34" s="8">
        <v>53782617</v>
      </c>
      <c r="Y34" s="8">
        <v>-6079936</v>
      </c>
      <c r="Z34" s="2">
        <v>-11.3</v>
      </c>
      <c r="AA34" s="6">
        <v>299885013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5000</v>
      </c>
      <c r="F35" s="8">
        <v>5000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5000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1404161111</v>
      </c>
      <c r="F36" s="39">
        <f t="shared" si="1"/>
        <v>1404161111</v>
      </c>
      <c r="G36" s="39">
        <f t="shared" si="1"/>
        <v>71324508</v>
      </c>
      <c r="H36" s="39">
        <f t="shared" si="1"/>
        <v>112718815</v>
      </c>
      <c r="I36" s="39">
        <f t="shared" si="1"/>
        <v>117949138</v>
      </c>
      <c r="J36" s="39">
        <f t="shared" si="1"/>
        <v>301992461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301992461</v>
      </c>
      <c r="X36" s="39">
        <f t="shared" si="1"/>
        <v>311700881</v>
      </c>
      <c r="Y36" s="39">
        <f t="shared" si="1"/>
        <v>-9708420</v>
      </c>
      <c r="Z36" s="40">
        <f>+IF(X36&lt;&gt;0,+(Y36/X36)*100,0)</f>
        <v>-3.1146591465681484</v>
      </c>
      <c r="AA36" s="37">
        <f>SUM(AA25:AA35)</f>
        <v>1404161111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-33980347</v>
      </c>
      <c r="F38" s="52">
        <f t="shared" si="2"/>
        <v>-33980347</v>
      </c>
      <c r="G38" s="52">
        <f t="shared" si="2"/>
        <v>84755073</v>
      </c>
      <c r="H38" s="52">
        <f t="shared" si="2"/>
        <v>-9084474</v>
      </c>
      <c r="I38" s="52">
        <f t="shared" si="2"/>
        <v>-7379650</v>
      </c>
      <c r="J38" s="52">
        <f t="shared" si="2"/>
        <v>68290949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68290949</v>
      </c>
      <c r="X38" s="52">
        <f>IF(F22=F36,0,X22-X36)</f>
        <v>50390477</v>
      </c>
      <c r="Y38" s="52">
        <f t="shared" si="2"/>
        <v>17900472</v>
      </c>
      <c r="Z38" s="53">
        <f>+IF(X38&lt;&gt;0,+(Y38/X38)*100,0)</f>
        <v>35.523521636836264</v>
      </c>
      <c r="AA38" s="50">
        <f>+AA22-AA36</f>
        <v>-33980347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76717905</v>
      </c>
      <c r="F39" s="8">
        <v>76717905</v>
      </c>
      <c r="G39" s="8">
        <v>0</v>
      </c>
      <c r="H39" s="8">
        <v>345028</v>
      </c>
      <c r="I39" s="8">
        <v>18285</v>
      </c>
      <c r="J39" s="8">
        <v>363313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363313</v>
      </c>
      <c r="X39" s="8">
        <v>8214622</v>
      </c>
      <c r="Y39" s="8">
        <v>-7851309</v>
      </c>
      <c r="Z39" s="2">
        <v>-95.58</v>
      </c>
      <c r="AA39" s="6">
        <v>76717905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42737558</v>
      </c>
      <c r="F42" s="61">
        <f t="shared" si="3"/>
        <v>42737558</v>
      </c>
      <c r="G42" s="61">
        <f t="shared" si="3"/>
        <v>84755073</v>
      </c>
      <c r="H42" s="61">
        <f t="shared" si="3"/>
        <v>-8739446</v>
      </c>
      <c r="I42" s="61">
        <f t="shared" si="3"/>
        <v>-7361365</v>
      </c>
      <c r="J42" s="61">
        <f t="shared" si="3"/>
        <v>68654262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68654262</v>
      </c>
      <c r="X42" s="61">
        <f t="shared" si="3"/>
        <v>58605099</v>
      </c>
      <c r="Y42" s="61">
        <f t="shared" si="3"/>
        <v>10049163</v>
      </c>
      <c r="Z42" s="62">
        <f>+IF(X42&lt;&gt;0,+(Y42/X42)*100,0)</f>
        <v>17.147250275952953</v>
      </c>
      <c r="AA42" s="59">
        <f>SUM(AA38:AA41)</f>
        <v>42737558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42737558</v>
      </c>
      <c r="F44" s="69">
        <f t="shared" si="4"/>
        <v>42737558</v>
      </c>
      <c r="G44" s="69">
        <f t="shared" si="4"/>
        <v>84755073</v>
      </c>
      <c r="H44" s="69">
        <f t="shared" si="4"/>
        <v>-8739446</v>
      </c>
      <c r="I44" s="69">
        <f t="shared" si="4"/>
        <v>-7361365</v>
      </c>
      <c r="J44" s="69">
        <f t="shared" si="4"/>
        <v>68654262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68654262</v>
      </c>
      <c r="X44" s="69">
        <f t="shared" si="4"/>
        <v>58605099</v>
      </c>
      <c r="Y44" s="69">
        <f t="shared" si="4"/>
        <v>10049163</v>
      </c>
      <c r="Z44" s="70">
        <f>+IF(X44&lt;&gt;0,+(Y44/X44)*100,0)</f>
        <v>17.147250275952953</v>
      </c>
      <c r="AA44" s="67">
        <f>+AA42-AA43</f>
        <v>42737558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42737558</v>
      </c>
      <c r="F46" s="61">
        <f t="shared" si="5"/>
        <v>42737558</v>
      </c>
      <c r="G46" s="61">
        <f t="shared" si="5"/>
        <v>84755073</v>
      </c>
      <c r="H46" s="61">
        <f t="shared" si="5"/>
        <v>-8739446</v>
      </c>
      <c r="I46" s="61">
        <f t="shared" si="5"/>
        <v>-7361365</v>
      </c>
      <c r="J46" s="61">
        <f t="shared" si="5"/>
        <v>68654262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68654262</v>
      </c>
      <c r="X46" s="61">
        <f t="shared" si="5"/>
        <v>58605099</v>
      </c>
      <c r="Y46" s="61">
        <f t="shared" si="5"/>
        <v>10049163</v>
      </c>
      <c r="Z46" s="62">
        <f>+IF(X46&lt;&gt;0,+(Y46/X46)*100,0)</f>
        <v>17.147250275952953</v>
      </c>
      <c r="AA46" s="59">
        <f>SUM(AA44:AA45)</f>
        <v>42737558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42737558</v>
      </c>
      <c r="F48" s="77">
        <f t="shared" si="6"/>
        <v>42737558</v>
      </c>
      <c r="G48" s="77">
        <f t="shared" si="6"/>
        <v>84755073</v>
      </c>
      <c r="H48" s="78">
        <f t="shared" si="6"/>
        <v>-8739446</v>
      </c>
      <c r="I48" s="78">
        <f t="shared" si="6"/>
        <v>-7361365</v>
      </c>
      <c r="J48" s="78">
        <f t="shared" si="6"/>
        <v>68654262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68654262</v>
      </c>
      <c r="X48" s="78">
        <f t="shared" si="6"/>
        <v>58605099</v>
      </c>
      <c r="Y48" s="78">
        <f t="shared" si="6"/>
        <v>10049163</v>
      </c>
      <c r="Z48" s="79">
        <f>+IF(X48&lt;&gt;0,+(Y48/X48)*100,0)</f>
        <v>17.147250275952953</v>
      </c>
      <c r="AA48" s="80">
        <f>SUM(AA46:AA47)</f>
        <v>42737558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39647122</v>
      </c>
      <c r="F5" s="8">
        <v>39647122</v>
      </c>
      <c r="G5" s="8">
        <v>4816254</v>
      </c>
      <c r="H5" s="8">
        <v>6064172</v>
      </c>
      <c r="I5" s="8">
        <v>2676180</v>
      </c>
      <c r="J5" s="8">
        <v>13556606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13556606</v>
      </c>
      <c r="X5" s="8">
        <v>9911781</v>
      </c>
      <c r="Y5" s="8">
        <v>3644825</v>
      </c>
      <c r="Z5" s="2">
        <v>36.77</v>
      </c>
      <c r="AA5" s="6">
        <v>39647122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42838036</v>
      </c>
      <c r="F7" s="8">
        <v>42838036</v>
      </c>
      <c r="G7" s="8">
        <v>3763198</v>
      </c>
      <c r="H7" s="8">
        <v>4033533</v>
      </c>
      <c r="I7" s="8">
        <v>6136915</v>
      </c>
      <c r="J7" s="8">
        <v>13933646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13933646</v>
      </c>
      <c r="X7" s="8">
        <v>10709508</v>
      </c>
      <c r="Y7" s="8">
        <v>3224138</v>
      </c>
      <c r="Z7" s="2">
        <v>30.11</v>
      </c>
      <c r="AA7" s="6">
        <v>42838036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16611994</v>
      </c>
      <c r="F8" s="8">
        <v>16611994</v>
      </c>
      <c r="G8" s="8">
        <v>1072036</v>
      </c>
      <c r="H8" s="8">
        <v>1351625</v>
      </c>
      <c r="I8" s="8">
        <v>2246731</v>
      </c>
      <c r="J8" s="8">
        <v>4670392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4670392</v>
      </c>
      <c r="X8" s="8">
        <v>4152999</v>
      </c>
      <c r="Y8" s="8">
        <v>517393</v>
      </c>
      <c r="Z8" s="2">
        <v>12.46</v>
      </c>
      <c r="AA8" s="6">
        <v>16611994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13264200</v>
      </c>
      <c r="F9" s="8">
        <v>13264200</v>
      </c>
      <c r="G9" s="8">
        <v>697019</v>
      </c>
      <c r="H9" s="8">
        <v>757722</v>
      </c>
      <c r="I9" s="8">
        <v>760256</v>
      </c>
      <c r="J9" s="8">
        <v>2214997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2214997</v>
      </c>
      <c r="X9" s="8">
        <v>3316050</v>
      </c>
      <c r="Y9" s="8">
        <v>-1101053</v>
      </c>
      <c r="Z9" s="2">
        <v>-33.2</v>
      </c>
      <c r="AA9" s="6">
        <v>13264200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8806635</v>
      </c>
      <c r="F10" s="30">
        <v>8806635</v>
      </c>
      <c r="G10" s="30">
        <v>729713</v>
      </c>
      <c r="H10" s="30">
        <v>790479</v>
      </c>
      <c r="I10" s="30">
        <v>791408</v>
      </c>
      <c r="J10" s="30">
        <v>2311600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2311600</v>
      </c>
      <c r="X10" s="30">
        <v>2201658</v>
      </c>
      <c r="Y10" s="30">
        <v>109942</v>
      </c>
      <c r="Z10" s="31">
        <v>4.99</v>
      </c>
      <c r="AA10" s="32">
        <v>8806635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1077516</v>
      </c>
      <c r="F12" s="8">
        <v>1077516</v>
      </c>
      <c r="G12" s="8">
        <v>55521</v>
      </c>
      <c r="H12" s="8">
        <v>60865</v>
      </c>
      <c r="I12" s="8">
        <v>97240</v>
      </c>
      <c r="J12" s="8">
        <v>213626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213626</v>
      </c>
      <c r="X12" s="8">
        <v>269379</v>
      </c>
      <c r="Y12" s="8">
        <v>-55753</v>
      </c>
      <c r="Z12" s="2">
        <v>-20.7</v>
      </c>
      <c r="AA12" s="6">
        <v>1077516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351000</v>
      </c>
      <c r="F13" s="8">
        <v>351000</v>
      </c>
      <c r="G13" s="8">
        <v>42098</v>
      </c>
      <c r="H13" s="8">
        <v>97789</v>
      </c>
      <c r="I13" s="8">
        <v>90427</v>
      </c>
      <c r="J13" s="8">
        <v>230314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230314</v>
      </c>
      <c r="X13" s="8">
        <v>87750</v>
      </c>
      <c r="Y13" s="8">
        <v>142564</v>
      </c>
      <c r="Z13" s="2">
        <v>162.47</v>
      </c>
      <c r="AA13" s="6">
        <v>351000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3907058</v>
      </c>
      <c r="F14" s="8">
        <v>3907058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976764</v>
      </c>
      <c r="Y14" s="8">
        <v>-976764</v>
      </c>
      <c r="Z14" s="2">
        <v>-100</v>
      </c>
      <c r="AA14" s="6">
        <v>3907058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13068540</v>
      </c>
      <c r="F16" s="8">
        <v>13068540</v>
      </c>
      <c r="G16" s="8">
        <v>0</v>
      </c>
      <c r="H16" s="8">
        <v>0</v>
      </c>
      <c r="I16" s="8">
        <v>3020850</v>
      </c>
      <c r="J16" s="8">
        <v>3020850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3020850</v>
      </c>
      <c r="X16" s="8">
        <v>3267135</v>
      </c>
      <c r="Y16" s="8">
        <v>-246285</v>
      </c>
      <c r="Z16" s="2">
        <v>-7.54</v>
      </c>
      <c r="AA16" s="6">
        <v>13068540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7992</v>
      </c>
      <c r="F17" s="8">
        <v>7992</v>
      </c>
      <c r="G17" s="8">
        <v>28</v>
      </c>
      <c r="H17" s="8">
        <v>369</v>
      </c>
      <c r="I17" s="8">
        <v>28</v>
      </c>
      <c r="J17" s="8">
        <v>425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425</v>
      </c>
      <c r="X17" s="8">
        <v>1998</v>
      </c>
      <c r="Y17" s="8">
        <v>-1573</v>
      </c>
      <c r="Z17" s="2">
        <v>-78.73</v>
      </c>
      <c r="AA17" s="6">
        <v>7992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56899200</v>
      </c>
      <c r="F19" s="8">
        <v>56899200</v>
      </c>
      <c r="G19" s="8">
        <v>24299000</v>
      </c>
      <c r="H19" s="8">
        <v>304000</v>
      </c>
      <c r="I19" s="8">
        <v>1825000</v>
      </c>
      <c r="J19" s="8">
        <v>26428000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26428000</v>
      </c>
      <c r="X19" s="8">
        <v>24702824</v>
      </c>
      <c r="Y19" s="8">
        <v>1725176</v>
      </c>
      <c r="Z19" s="2">
        <v>6.98</v>
      </c>
      <c r="AA19" s="6">
        <v>56899200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30475438</v>
      </c>
      <c r="F20" s="30">
        <v>30475438</v>
      </c>
      <c r="G20" s="30">
        <v>46139</v>
      </c>
      <c r="H20" s="30">
        <v>84625</v>
      </c>
      <c r="I20" s="30">
        <v>1262396</v>
      </c>
      <c r="J20" s="30">
        <v>1393160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1393160</v>
      </c>
      <c r="X20" s="30">
        <v>248892</v>
      </c>
      <c r="Y20" s="30">
        <v>1144268</v>
      </c>
      <c r="Z20" s="31">
        <v>459.74</v>
      </c>
      <c r="AA20" s="32">
        <v>30475438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226954731</v>
      </c>
      <c r="F22" s="39">
        <f t="shared" si="0"/>
        <v>226954731</v>
      </c>
      <c r="G22" s="39">
        <f t="shared" si="0"/>
        <v>35521006</v>
      </c>
      <c r="H22" s="39">
        <f t="shared" si="0"/>
        <v>13545179</v>
      </c>
      <c r="I22" s="39">
        <f t="shared" si="0"/>
        <v>18907431</v>
      </c>
      <c r="J22" s="39">
        <f t="shared" si="0"/>
        <v>67973616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67973616</v>
      </c>
      <c r="X22" s="39">
        <f t="shared" si="0"/>
        <v>59846738</v>
      </c>
      <c r="Y22" s="39">
        <f t="shared" si="0"/>
        <v>8126878</v>
      </c>
      <c r="Z22" s="40">
        <f>+IF(X22&lt;&gt;0,+(Y22/X22)*100,0)</f>
        <v>13.579483647045224</v>
      </c>
      <c r="AA22" s="37">
        <f>SUM(AA5:AA21)</f>
        <v>226954731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85181540</v>
      </c>
      <c r="F25" s="8">
        <v>85181540</v>
      </c>
      <c r="G25" s="8">
        <v>6037231</v>
      </c>
      <c r="H25" s="8">
        <v>6072494</v>
      </c>
      <c r="I25" s="8">
        <v>6375913</v>
      </c>
      <c r="J25" s="8">
        <v>18485638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18485638</v>
      </c>
      <c r="X25" s="8">
        <v>21295386</v>
      </c>
      <c r="Y25" s="8">
        <v>-2809748</v>
      </c>
      <c r="Z25" s="2">
        <v>-13.19</v>
      </c>
      <c r="AA25" s="6">
        <v>85181540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5743220</v>
      </c>
      <c r="F26" s="8">
        <v>5743220</v>
      </c>
      <c r="G26" s="8">
        <v>424527</v>
      </c>
      <c r="H26" s="8">
        <v>421454</v>
      </c>
      <c r="I26" s="8">
        <v>448414</v>
      </c>
      <c r="J26" s="8">
        <v>1294395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1294395</v>
      </c>
      <c r="X26" s="8">
        <v>1435806</v>
      </c>
      <c r="Y26" s="8">
        <v>-141411</v>
      </c>
      <c r="Z26" s="2">
        <v>-9.85</v>
      </c>
      <c r="AA26" s="6">
        <v>5743220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10000000</v>
      </c>
      <c r="F27" s="8">
        <v>10000000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2499999</v>
      </c>
      <c r="Y27" s="8">
        <v>-2499999</v>
      </c>
      <c r="Z27" s="2">
        <v>-100</v>
      </c>
      <c r="AA27" s="6">
        <v>10000000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44243000</v>
      </c>
      <c r="F28" s="8">
        <v>44243000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11060751</v>
      </c>
      <c r="Y28" s="8">
        <v>-11060751</v>
      </c>
      <c r="Z28" s="2">
        <v>-100</v>
      </c>
      <c r="AA28" s="6">
        <v>44243000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3700000</v>
      </c>
      <c r="F29" s="8">
        <v>3700000</v>
      </c>
      <c r="G29" s="8">
        <v>1189</v>
      </c>
      <c r="H29" s="8">
        <v>816762</v>
      </c>
      <c r="I29" s="8">
        <v>0</v>
      </c>
      <c r="J29" s="8">
        <v>817951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817951</v>
      </c>
      <c r="X29" s="8">
        <v>924999</v>
      </c>
      <c r="Y29" s="8">
        <v>-107048</v>
      </c>
      <c r="Z29" s="2">
        <v>-11.57</v>
      </c>
      <c r="AA29" s="6">
        <v>3700000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49696819</v>
      </c>
      <c r="F30" s="8">
        <v>49696819</v>
      </c>
      <c r="G30" s="8">
        <v>0</v>
      </c>
      <c r="H30" s="8">
        <v>12260784</v>
      </c>
      <c r="I30" s="8">
        <v>0</v>
      </c>
      <c r="J30" s="8">
        <v>12260784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12260784</v>
      </c>
      <c r="X30" s="8">
        <v>12424206</v>
      </c>
      <c r="Y30" s="8">
        <v>-163422</v>
      </c>
      <c r="Z30" s="2">
        <v>-1.32</v>
      </c>
      <c r="AA30" s="6">
        <v>49696819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6588295</v>
      </c>
      <c r="F31" s="8">
        <v>6588295</v>
      </c>
      <c r="G31" s="8">
        <v>6019</v>
      </c>
      <c r="H31" s="8">
        <v>221591</v>
      </c>
      <c r="I31" s="8">
        <v>142235</v>
      </c>
      <c r="J31" s="8">
        <v>369845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369845</v>
      </c>
      <c r="X31" s="8">
        <v>1647075</v>
      </c>
      <c r="Y31" s="8">
        <v>-1277230</v>
      </c>
      <c r="Z31" s="2">
        <v>-77.55</v>
      </c>
      <c r="AA31" s="6">
        <v>6588295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5285160</v>
      </c>
      <c r="F32" s="8">
        <v>5285160</v>
      </c>
      <c r="G32" s="8">
        <v>336163</v>
      </c>
      <c r="H32" s="8">
        <v>337183</v>
      </c>
      <c r="I32" s="8">
        <v>339363</v>
      </c>
      <c r="J32" s="8">
        <v>1012709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1012709</v>
      </c>
      <c r="X32" s="8">
        <v>1321290</v>
      </c>
      <c r="Y32" s="8">
        <v>-308581</v>
      </c>
      <c r="Z32" s="2">
        <v>-23.35</v>
      </c>
      <c r="AA32" s="6">
        <v>5285160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50443309</v>
      </c>
      <c r="F34" s="8">
        <v>50443309</v>
      </c>
      <c r="G34" s="8">
        <v>475567</v>
      </c>
      <c r="H34" s="8">
        <v>4084463</v>
      </c>
      <c r="I34" s="8">
        <v>1256058</v>
      </c>
      <c r="J34" s="8">
        <v>5816088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5816088</v>
      </c>
      <c r="X34" s="8">
        <v>12610827</v>
      </c>
      <c r="Y34" s="8">
        <v>-6794739</v>
      </c>
      <c r="Z34" s="2">
        <v>-53.88</v>
      </c>
      <c r="AA34" s="6">
        <v>50443309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260881343</v>
      </c>
      <c r="F36" s="39">
        <f t="shared" si="1"/>
        <v>260881343</v>
      </c>
      <c r="G36" s="39">
        <f t="shared" si="1"/>
        <v>7280696</v>
      </c>
      <c r="H36" s="39">
        <f t="shared" si="1"/>
        <v>24214731</v>
      </c>
      <c r="I36" s="39">
        <f t="shared" si="1"/>
        <v>8561983</v>
      </c>
      <c r="J36" s="39">
        <f t="shared" si="1"/>
        <v>40057410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40057410</v>
      </c>
      <c r="X36" s="39">
        <f t="shared" si="1"/>
        <v>65220339</v>
      </c>
      <c r="Y36" s="39">
        <f t="shared" si="1"/>
        <v>-25162929</v>
      </c>
      <c r="Z36" s="40">
        <f>+IF(X36&lt;&gt;0,+(Y36/X36)*100,0)</f>
        <v>-38.58141399725015</v>
      </c>
      <c r="AA36" s="37">
        <f>SUM(AA25:AA35)</f>
        <v>260881343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-33926612</v>
      </c>
      <c r="F38" s="52">
        <f t="shared" si="2"/>
        <v>-33926612</v>
      </c>
      <c r="G38" s="52">
        <f t="shared" si="2"/>
        <v>28240310</v>
      </c>
      <c r="H38" s="52">
        <f t="shared" si="2"/>
        <v>-10669552</v>
      </c>
      <c r="I38" s="52">
        <f t="shared" si="2"/>
        <v>10345448</v>
      </c>
      <c r="J38" s="52">
        <f t="shared" si="2"/>
        <v>27916206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27916206</v>
      </c>
      <c r="X38" s="52">
        <f>IF(F22=F36,0,X22-X36)</f>
        <v>-5373601</v>
      </c>
      <c r="Y38" s="52">
        <f t="shared" si="2"/>
        <v>33289807</v>
      </c>
      <c r="Z38" s="53">
        <f>+IF(X38&lt;&gt;0,+(Y38/X38)*100,0)</f>
        <v>-619.5064910848424</v>
      </c>
      <c r="AA38" s="50">
        <f>+AA22-AA36</f>
        <v>-33926612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32133800</v>
      </c>
      <c r="F39" s="8">
        <v>32133800</v>
      </c>
      <c r="G39" s="8">
        <v>9615000</v>
      </c>
      <c r="H39" s="8">
        <v>0</v>
      </c>
      <c r="I39" s="8">
        <v>0</v>
      </c>
      <c r="J39" s="8">
        <v>9615000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9615000</v>
      </c>
      <c r="X39" s="8">
        <v>11851707</v>
      </c>
      <c r="Y39" s="8">
        <v>-2236707</v>
      </c>
      <c r="Z39" s="2">
        <v>-18.87</v>
      </c>
      <c r="AA39" s="6">
        <v>32133800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13000000</v>
      </c>
      <c r="F41" s="8">
        <v>13000000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13000000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11207188</v>
      </c>
      <c r="F42" s="61">
        <f t="shared" si="3"/>
        <v>11207188</v>
      </c>
      <c r="G42" s="61">
        <f t="shared" si="3"/>
        <v>37855310</v>
      </c>
      <c r="H42" s="61">
        <f t="shared" si="3"/>
        <v>-10669552</v>
      </c>
      <c r="I42" s="61">
        <f t="shared" si="3"/>
        <v>10345448</v>
      </c>
      <c r="J42" s="61">
        <f t="shared" si="3"/>
        <v>37531206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37531206</v>
      </c>
      <c r="X42" s="61">
        <f t="shared" si="3"/>
        <v>6478106</v>
      </c>
      <c r="Y42" s="61">
        <f t="shared" si="3"/>
        <v>31053100</v>
      </c>
      <c r="Z42" s="62">
        <f>+IF(X42&lt;&gt;0,+(Y42/X42)*100,0)</f>
        <v>479.35461383311724</v>
      </c>
      <c r="AA42" s="59">
        <f>SUM(AA38:AA41)</f>
        <v>11207188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11207188</v>
      </c>
      <c r="F44" s="69">
        <f t="shared" si="4"/>
        <v>11207188</v>
      </c>
      <c r="G44" s="69">
        <f t="shared" si="4"/>
        <v>37855310</v>
      </c>
      <c r="H44" s="69">
        <f t="shared" si="4"/>
        <v>-10669552</v>
      </c>
      <c r="I44" s="69">
        <f t="shared" si="4"/>
        <v>10345448</v>
      </c>
      <c r="J44" s="69">
        <f t="shared" si="4"/>
        <v>37531206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37531206</v>
      </c>
      <c r="X44" s="69">
        <f t="shared" si="4"/>
        <v>6478106</v>
      </c>
      <c r="Y44" s="69">
        <f t="shared" si="4"/>
        <v>31053100</v>
      </c>
      <c r="Z44" s="70">
        <f>+IF(X44&lt;&gt;0,+(Y44/X44)*100,0)</f>
        <v>479.35461383311724</v>
      </c>
      <c r="AA44" s="67">
        <f>+AA42-AA43</f>
        <v>11207188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11207188</v>
      </c>
      <c r="F46" s="61">
        <f t="shared" si="5"/>
        <v>11207188</v>
      </c>
      <c r="G46" s="61">
        <f t="shared" si="5"/>
        <v>37855310</v>
      </c>
      <c r="H46" s="61">
        <f t="shared" si="5"/>
        <v>-10669552</v>
      </c>
      <c r="I46" s="61">
        <f t="shared" si="5"/>
        <v>10345448</v>
      </c>
      <c r="J46" s="61">
        <f t="shared" si="5"/>
        <v>37531206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37531206</v>
      </c>
      <c r="X46" s="61">
        <f t="shared" si="5"/>
        <v>6478106</v>
      </c>
      <c r="Y46" s="61">
        <f t="shared" si="5"/>
        <v>31053100</v>
      </c>
      <c r="Z46" s="62">
        <f>+IF(X46&lt;&gt;0,+(Y46/X46)*100,0)</f>
        <v>479.35461383311724</v>
      </c>
      <c r="AA46" s="59">
        <f>SUM(AA44:AA45)</f>
        <v>11207188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11207188</v>
      </c>
      <c r="F48" s="77">
        <f t="shared" si="6"/>
        <v>11207188</v>
      </c>
      <c r="G48" s="77">
        <f t="shared" si="6"/>
        <v>37855310</v>
      </c>
      <c r="H48" s="78">
        <f t="shared" si="6"/>
        <v>-10669552</v>
      </c>
      <c r="I48" s="78">
        <f t="shared" si="6"/>
        <v>10345448</v>
      </c>
      <c r="J48" s="78">
        <f t="shared" si="6"/>
        <v>37531206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37531206</v>
      </c>
      <c r="X48" s="78">
        <f t="shared" si="6"/>
        <v>6478106</v>
      </c>
      <c r="Y48" s="78">
        <f t="shared" si="6"/>
        <v>31053100</v>
      </c>
      <c r="Z48" s="79">
        <f>+IF(X48&lt;&gt;0,+(Y48/X48)*100,0)</f>
        <v>479.35461383311724</v>
      </c>
      <c r="AA48" s="80">
        <f>SUM(AA46:AA47)</f>
        <v>11207188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33183557</v>
      </c>
      <c r="D5" s="6">
        <v>0</v>
      </c>
      <c r="E5" s="7">
        <v>41379809</v>
      </c>
      <c r="F5" s="8">
        <v>41379809</v>
      </c>
      <c r="G5" s="8">
        <v>3235191</v>
      </c>
      <c r="H5" s="8">
        <v>3235191</v>
      </c>
      <c r="I5" s="8">
        <v>3468413</v>
      </c>
      <c r="J5" s="8">
        <v>9938795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9938795</v>
      </c>
      <c r="X5" s="8">
        <v>10344951</v>
      </c>
      <c r="Y5" s="8">
        <v>-406156</v>
      </c>
      <c r="Z5" s="2">
        <v>-3.93</v>
      </c>
      <c r="AA5" s="6">
        <v>41379809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77044207</v>
      </c>
      <c r="D8" s="6">
        <v>0</v>
      </c>
      <c r="E8" s="7">
        <v>40862920</v>
      </c>
      <c r="F8" s="8">
        <v>40862920</v>
      </c>
      <c r="G8" s="8">
        <v>9653517</v>
      </c>
      <c r="H8" s="8">
        <v>9653517</v>
      </c>
      <c r="I8" s="8">
        <v>1065744</v>
      </c>
      <c r="J8" s="8">
        <v>20372778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20372778</v>
      </c>
      <c r="X8" s="8">
        <v>10215729</v>
      </c>
      <c r="Y8" s="8">
        <v>10157049</v>
      </c>
      <c r="Z8" s="2">
        <v>99.43</v>
      </c>
      <c r="AA8" s="6">
        <v>40862920</v>
      </c>
    </row>
    <row r="9" spans="1:27" ht="12.75">
      <c r="A9" s="29" t="s">
        <v>36</v>
      </c>
      <c r="B9" s="28"/>
      <c r="C9" s="6">
        <v>1876659</v>
      </c>
      <c r="D9" s="6">
        <v>0</v>
      </c>
      <c r="E9" s="7">
        <v>965660</v>
      </c>
      <c r="F9" s="8">
        <v>965660</v>
      </c>
      <c r="G9" s="8">
        <v>4754</v>
      </c>
      <c r="H9" s="8">
        <v>4754</v>
      </c>
      <c r="I9" s="8">
        <v>163873</v>
      </c>
      <c r="J9" s="8">
        <v>173381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173381</v>
      </c>
      <c r="X9" s="8">
        <v>241416</v>
      </c>
      <c r="Y9" s="8">
        <v>-68035</v>
      </c>
      <c r="Z9" s="2">
        <v>-28.18</v>
      </c>
      <c r="AA9" s="6">
        <v>965660</v>
      </c>
    </row>
    <row r="10" spans="1:27" ht="12.75">
      <c r="A10" s="29" t="s">
        <v>37</v>
      </c>
      <c r="B10" s="28"/>
      <c r="C10" s="6">
        <v>23854701</v>
      </c>
      <c r="D10" s="6">
        <v>0</v>
      </c>
      <c r="E10" s="7">
        <v>49489627</v>
      </c>
      <c r="F10" s="30">
        <v>49489627</v>
      </c>
      <c r="G10" s="30">
        <v>2865246</v>
      </c>
      <c r="H10" s="30">
        <v>2865246</v>
      </c>
      <c r="I10" s="30">
        <v>2532186</v>
      </c>
      <c r="J10" s="30">
        <v>8262678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8262678</v>
      </c>
      <c r="X10" s="30">
        <v>12372408</v>
      </c>
      <c r="Y10" s="30">
        <v>-4109730</v>
      </c>
      <c r="Z10" s="31">
        <v>-33.22</v>
      </c>
      <c r="AA10" s="32">
        <v>49489627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621287</v>
      </c>
      <c r="D12" s="6">
        <v>0</v>
      </c>
      <c r="E12" s="7">
        <v>572106</v>
      </c>
      <c r="F12" s="8">
        <v>572106</v>
      </c>
      <c r="G12" s="8">
        <v>4386</v>
      </c>
      <c r="H12" s="8">
        <v>4386</v>
      </c>
      <c r="I12" s="8">
        <v>45381</v>
      </c>
      <c r="J12" s="8">
        <v>54153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54153</v>
      </c>
      <c r="X12" s="8">
        <v>143028</v>
      </c>
      <c r="Y12" s="8">
        <v>-88875</v>
      </c>
      <c r="Z12" s="2">
        <v>-62.14</v>
      </c>
      <c r="AA12" s="6">
        <v>572106</v>
      </c>
    </row>
    <row r="13" spans="1:27" ht="12.75">
      <c r="A13" s="27" t="s">
        <v>40</v>
      </c>
      <c r="B13" s="33"/>
      <c r="C13" s="6">
        <v>10066429</v>
      </c>
      <c r="D13" s="6">
        <v>0</v>
      </c>
      <c r="E13" s="7">
        <v>4905536</v>
      </c>
      <c r="F13" s="8">
        <v>4905536</v>
      </c>
      <c r="G13" s="8">
        <v>0</v>
      </c>
      <c r="H13" s="8">
        <v>0</v>
      </c>
      <c r="I13" s="8">
        <v>1071693</v>
      </c>
      <c r="J13" s="8">
        <v>1071693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1071693</v>
      </c>
      <c r="X13" s="8">
        <v>1226385</v>
      </c>
      <c r="Y13" s="8">
        <v>-154692</v>
      </c>
      <c r="Z13" s="2">
        <v>-12.61</v>
      </c>
      <c r="AA13" s="6">
        <v>4905536</v>
      </c>
    </row>
    <row r="14" spans="1:27" ht="12.75">
      <c r="A14" s="27" t="s">
        <v>41</v>
      </c>
      <c r="B14" s="33"/>
      <c r="C14" s="6">
        <v>17327879</v>
      </c>
      <c r="D14" s="6">
        <v>0</v>
      </c>
      <c r="E14" s="7">
        <v>18716606</v>
      </c>
      <c r="F14" s="8">
        <v>18716606</v>
      </c>
      <c r="G14" s="8">
        <v>2383411</v>
      </c>
      <c r="H14" s="8">
        <v>2383411</v>
      </c>
      <c r="I14" s="8">
        <v>2289496</v>
      </c>
      <c r="J14" s="8">
        <v>7056318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7056318</v>
      </c>
      <c r="X14" s="8">
        <v>4679151</v>
      </c>
      <c r="Y14" s="8">
        <v>2377167</v>
      </c>
      <c r="Z14" s="2">
        <v>50.8</v>
      </c>
      <c r="AA14" s="6">
        <v>18716606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2236805</v>
      </c>
      <c r="D16" s="6">
        <v>0</v>
      </c>
      <c r="E16" s="7">
        <v>585658</v>
      </c>
      <c r="F16" s="8">
        <v>585658</v>
      </c>
      <c r="G16" s="8">
        <v>64226</v>
      </c>
      <c r="H16" s="8">
        <v>64226</v>
      </c>
      <c r="I16" s="8">
        <v>15300</v>
      </c>
      <c r="J16" s="8">
        <v>143752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143752</v>
      </c>
      <c r="X16" s="8">
        <v>146415</v>
      </c>
      <c r="Y16" s="8">
        <v>-2663</v>
      </c>
      <c r="Z16" s="2">
        <v>-1.82</v>
      </c>
      <c r="AA16" s="6">
        <v>585658</v>
      </c>
    </row>
    <row r="17" spans="1:27" ht="12.75">
      <c r="A17" s="27" t="s">
        <v>44</v>
      </c>
      <c r="B17" s="33"/>
      <c r="C17" s="6">
        <v>182759</v>
      </c>
      <c r="D17" s="6">
        <v>0</v>
      </c>
      <c r="E17" s="7">
        <v>286927</v>
      </c>
      <c r="F17" s="8">
        <v>286927</v>
      </c>
      <c r="G17" s="8">
        <v>3651</v>
      </c>
      <c r="H17" s="8">
        <v>3651</v>
      </c>
      <c r="I17" s="8">
        <v>8621</v>
      </c>
      <c r="J17" s="8">
        <v>15923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15923</v>
      </c>
      <c r="X17" s="8">
        <v>71733</v>
      </c>
      <c r="Y17" s="8">
        <v>-55810</v>
      </c>
      <c r="Z17" s="2">
        <v>-77.8</v>
      </c>
      <c r="AA17" s="6">
        <v>286927</v>
      </c>
    </row>
    <row r="18" spans="1:27" ht="12.75">
      <c r="A18" s="29" t="s">
        <v>45</v>
      </c>
      <c r="B18" s="28"/>
      <c r="C18" s="6">
        <v>5640877</v>
      </c>
      <c r="D18" s="6">
        <v>0</v>
      </c>
      <c r="E18" s="7">
        <v>6116673</v>
      </c>
      <c r="F18" s="8">
        <v>6116673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1529169</v>
      </c>
      <c r="Y18" s="8">
        <v>-1529169</v>
      </c>
      <c r="Z18" s="2">
        <v>-100</v>
      </c>
      <c r="AA18" s="6">
        <v>6116673</v>
      </c>
    </row>
    <row r="19" spans="1:27" ht="12.75">
      <c r="A19" s="27" t="s">
        <v>46</v>
      </c>
      <c r="B19" s="33"/>
      <c r="C19" s="6">
        <v>390998451</v>
      </c>
      <c r="D19" s="6">
        <v>0</v>
      </c>
      <c r="E19" s="7">
        <v>342061200</v>
      </c>
      <c r="F19" s="8">
        <v>342061200</v>
      </c>
      <c r="G19" s="8">
        <v>0</v>
      </c>
      <c r="H19" s="8">
        <v>2186000</v>
      </c>
      <c r="I19" s="8">
        <v>0</v>
      </c>
      <c r="J19" s="8">
        <v>2186000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2186000</v>
      </c>
      <c r="X19" s="8">
        <v>85515300</v>
      </c>
      <c r="Y19" s="8">
        <v>-83329300</v>
      </c>
      <c r="Z19" s="2">
        <v>-97.44</v>
      </c>
      <c r="AA19" s="6">
        <v>342061200</v>
      </c>
    </row>
    <row r="20" spans="1:27" ht="12.75">
      <c r="A20" s="27" t="s">
        <v>47</v>
      </c>
      <c r="B20" s="33"/>
      <c r="C20" s="6">
        <v>14714772</v>
      </c>
      <c r="D20" s="6">
        <v>0</v>
      </c>
      <c r="E20" s="7">
        <v>7280126</v>
      </c>
      <c r="F20" s="30">
        <v>7280126</v>
      </c>
      <c r="G20" s="30">
        <v>14731768</v>
      </c>
      <c r="H20" s="30">
        <v>3340943</v>
      </c>
      <c r="I20" s="30">
        <v>15817565</v>
      </c>
      <c r="J20" s="30">
        <v>33890276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33890276</v>
      </c>
      <c r="X20" s="30">
        <v>1820031</v>
      </c>
      <c r="Y20" s="30">
        <v>32070245</v>
      </c>
      <c r="Z20" s="31">
        <v>1762.07</v>
      </c>
      <c r="AA20" s="32">
        <v>7280126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577748383</v>
      </c>
      <c r="D22" s="37">
        <f>SUM(D5:D21)</f>
        <v>0</v>
      </c>
      <c r="E22" s="38">
        <f t="shared" si="0"/>
        <v>513222848</v>
      </c>
      <c r="F22" s="39">
        <f t="shared" si="0"/>
        <v>513222848</v>
      </c>
      <c r="G22" s="39">
        <f t="shared" si="0"/>
        <v>32946150</v>
      </c>
      <c r="H22" s="39">
        <f t="shared" si="0"/>
        <v>23741325</v>
      </c>
      <c r="I22" s="39">
        <f t="shared" si="0"/>
        <v>26478272</v>
      </c>
      <c r="J22" s="39">
        <f t="shared" si="0"/>
        <v>83165747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83165747</v>
      </c>
      <c r="X22" s="39">
        <f t="shared" si="0"/>
        <v>128305716</v>
      </c>
      <c r="Y22" s="39">
        <f t="shared" si="0"/>
        <v>-45139969</v>
      </c>
      <c r="Z22" s="40">
        <f>+IF(X22&lt;&gt;0,+(Y22/X22)*100,0)</f>
        <v>-35.18157289266832</v>
      </c>
      <c r="AA22" s="37">
        <f>SUM(AA5:AA21)</f>
        <v>513222848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108510078</v>
      </c>
      <c r="D25" s="6">
        <v>0</v>
      </c>
      <c r="E25" s="7">
        <v>113813858</v>
      </c>
      <c r="F25" s="8">
        <v>113813858</v>
      </c>
      <c r="G25" s="8">
        <v>8913805</v>
      </c>
      <c r="H25" s="8">
        <v>10450104</v>
      </c>
      <c r="I25" s="8">
        <v>8807830</v>
      </c>
      <c r="J25" s="8">
        <v>28171739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28171739</v>
      </c>
      <c r="X25" s="8">
        <v>28453464</v>
      </c>
      <c r="Y25" s="8">
        <v>-281725</v>
      </c>
      <c r="Z25" s="2">
        <v>-0.99</v>
      </c>
      <c r="AA25" s="6">
        <v>113813858</v>
      </c>
    </row>
    <row r="26" spans="1:27" ht="12.75">
      <c r="A26" s="29" t="s">
        <v>52</v>
      </c>
      <c r="B26" s="28"/>
      <c r="C26" s="6">
        <v>20009378</v>
      </c>
      <c r="D26" s="6">
        <v>0</v>
      </c>
      <c r="E26" s="7">
        <v>21529439</v>
      </c>
      <c r="F26" s="8">
        <v>21529439</v>
      </c>
      <c r="G26" s="8">
        <v>1673399</v>
      </c>
      <c r="H26" s="8">
        <v>1568985</v>
      </c>
      <c r="I26" s="8">
        <v>1684329</v>
      </c>
      <c r="J26" s="8">
        <v>4926713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4926713</v>
      </c>
      <c r="X26" s="8">
        <v>5382360</v>
      </c>
      <c r="Y26" s="8">
        <v>-455647</v>
      </c>
      <c r="Z26" s="2">
        <v>-8.47</v>
      </c>
      <c r="AA26" s="6">
        <v>21529439</v>
      </c>
    </row>
    <row r="27" spans="1:27" ht="12.75">
      <c r="A27" s="29" t="s">
        <v>53</v>
      </c>
      <c r="B27" s="28"/>
      <c r="C27" s="6">
        <v>159338363</v>
      </c>
      <c r="D27" s="6">
        <v>0</v>
      </c>
      <c r="E27" s="7">
        <v>65196150</v>
      </c>
      <c r="F27" s="8">
        <v>65196150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65196150</v>
      </c>
    </row>
    <row r="28" spans="1:27" ht="12.75">
      <c r="A28" s="29" t="s">
        <v>54</v>
      </c>
      <c r="B28" s="28"/>
      <c r="C28" s="6">
        <v>143287189</v>
      </c>
      <c r="D28" s="6">
        <v>0</v>
      </c>
      <c r="E28" s="7">
        <v>160966106</v>
      </c>
      <c r="F28" s="8">
        <v>160966106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160966106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119250318</v>
      </c>
      <c r="D30" s="6">
        <v>0</v>
      </c>
      <c r="E30" s="7">
        <v>129494397</v>
      </c>
      <c r="F30" s="8">
        <v>129494397</v>
      </c>
      <c r="G30" s="8">
        <v>2568411</v>
      </c>
      <c r="H30" s="8">
        <v>8380000</v>
      </c>
      <c r="I30" s="8">
        <v>8994534</v>
      </c>
      <c r="J30" s="8">
        <v>19942945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19942945</v>
      </c>
      <c r="X30" s="8">
        <v>32373600</v>
      </c>
      <c r="Y30" s="8">
        <v>-12430655</v>
      </c>
      <c r="Z30" s="2">
        <v>-38.4</v>
      </c>
      <c r="AA30" s="6">
        <v>129494397</v>
      </c>
    </row>
    <row r="31" spans="1:27" ht="12.75">
      <c r="A31" s="29" t="s">
        <v>57</v>
      </c>
      <c r="B31" s="28"/>
      <c r="C31" s="6">
        <v>1238259</v>
      </c>
      <c r="D31" s="6">
        <v>0</v>
      </c>
      <c r="E31" s="7">
        <v>2733000</v>
      </c>
      <c r="F31" s="8">
        <v>2733000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683250</v>
      </c>
      <c r="Y31" s="8">
        <v>-683250</v>
      </c>
      <c r="Z31" s="2">
        <v>-100</v>
      </c>
      <c r="AA31" s="6">
        <v>2733000</v>
      </c>
    </row>
    <row r="32" spans="1:27" ht="12.75">
      <c r="A32" s="29" t="s">
        <v>58</v>
      </c>
      <c r="B32" s="28"/>
      <c r="C32" s="6">
        <v>11447813</v>
      </c>
      <c r="D32" s="6">
        <v>0</v>
      </c>
      <c r="E32" s="7">
        <v>12207832</v>
      </c>
      <c r="F32" s="8">
        <v>12207832</v>
      </c>
      <c r="G32" s="8">
        <v>1080443</v>
      </c>
      <c r="H32" s="8">
        <v>1138104</v>
      </c>
      <c r="I32" s="8">
        <v>1109525</v>
      </c>
      <c r="J32" s="8">
        <v>3328072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3328072</v>
      </c>
      <c r="X32" s="8">
        <v>3051957</v>
      </c>
      <c r="Y32" s="8">
        <v>276115</v>
      </c>
      <c r="Z32" s="2">
        <v>9.05</v>
      </c>
      <c r="AA32" s="6">
        <v>12207832</v>
      </c>
    </row>
    <row r="33" spans="1:27" ht="12.75">
      <c r="A33" s="29" t="s">
        <v>59</v>
      </c>
      <c r="B33" s="28"/>
      <c r="C33" s="6">
        <v>58070145</v>
      </c>
      <c r="D33" s="6">
        <v>0</v>
      </c>
      <c r="E33" s="7">
        <v>28073982</v>
      </c>
      <c r="F33" s="8">
        <v>28073982</v>
      </c>
      <c r="G33" s="8">
        <v>284809</v>
      </c>
      <c r="H33" s="8">
        <v>203320</v>
      </c>
      <c r="I33" s="8">
        <v>3920163</v>
      </c>
      <c r="J33" s="8">
        <v>4408292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4408292</v>
      </c>
      <c r="X33" s="8">
        <v>7018494</v>
      </c>
      <c r="Y33" s="8">
        <v>-2610202</v>
      </c>
      <c r="Z33" s="2">
        <v>-37.19</v>
      </c>
      <c r="AA33" s="6">
        <v>28073982</v>
      </c>
    </row>
    <row r="34" spans="1:27" ht="12.75">
      <c r="A34" s="29" t="s">
        <v>60</v>
      </c>
      <c r="B34" s="28"/>
      <c r="C34" s="6">
        <v>108145773</v>
      </c>
      <c r="D34" s="6">
        <v>0</v>
      </c>
      <c r="E34" s="7">
        <v>79270577</v>
      </c>
      <c r="F34" s="8">
        <v>79270577</v>
      </c>
      <c r="G34" s="8">
        <v>4527012</v>
      </c>
      <c r="H34" s="8">
        <v>7173623</v>
      </c>
      <c r="I34" s="8">
        <v>3687436</v>
      </c>
      <c r="J34" s="8">
        <v>15388071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15388071</v>
      </c>
      <c r="X34" s="8">
        <v>19817643</v>
      </c>
      <c r="Y34" s="8">
        <v>-4429572</v>
      </c>
      <c r="Z34" s="2">
        <v>-22.35</v>
      </c>
      <c r="AA34" s="6">
        <v>79270577</v>
      </c>
    </row>
    <row r="35" spans="1:27" ht="12.75">
      <c r="A35" s="27" t="s">
        <v>61</v>
      </c>
      <c r="B35" s="33"/>
      <c r="C35" s="6">
        <v>5239945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734537261</v>
      </c>
      <c r="D36" s="37">
        <f>SUM(D25:D35)</f>
        <v>0</v>
      </c>
      <c r="E36" s="38">
        <f t="shared" si="1"/>
        <v>613285341</v>
      </c>
      <c r="F36" s="39">
        <f t="shared" si="1"/>
        <v>613285341</v>
      </c>
      <c r="G36" s="39">
        <f t="shared" si="1"/>
        <v>19047879</v>
      </c>
      <c r="H36" s="39">
        <f t="shared" si="1"/>
        <v>28914136</v>
      </c>
      <c r="I36" s="39">
        <f t="shared" si="1"/>
        <v>28203817</v>
      </c>
      <c r="J36" s="39">
        <f t="shared" si="1"/>
        <v>76165832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76165832</v>
      </c>
      <c r="X36" s="39">
        <f t="shared" si="1"/>
        <v>96780768</v>
      </c>
      <c r="Y36" s="39">
        <f t="shared" si="1"/>
        <v>-20614936</v>
      </c>
      <c r="Z36" s="40">
        <f>+IF(X36&lt;&gt;0,+(Y36/X36)*100,0)</f>
        <v>-21.30065345214041</v>
      </c>
      <c r="AA36" s="37">
        <f>SUM(AA25:AA35)</f>
        <v>613285341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-156788878</v>
      </c>
      <c r="D38" s="50">
        <f>+D22-D36</f>
        <v>0</v>
      </c>
      <c r="E38" s="51">
        <f t="shared" si="2"/>
        <v>-100062493</v>
      </c>
      <c r="F38" s="52">
        <f t="shared" si="2"/>
        <v>-100062493</v>
      </c>
      <c r="G38" s="52">
        <f t="shared" si="2"/>
        <v>13898271</v>
      </c>
      <c r="H38" s="52">
        <f t="shared" si="2"/>
        <v>-5172811</v>
      </c>
      <c r="I38" s="52">
        <f t="shared" si="2"/>
        <v>-1725545</v>
      </c>
      <c r="J38" s="52">
        <f t="shared" si="2"/>
        <v>6999915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6999915</v>
      </c>
      <c r="X38" s="52">
        <f>IF(F22=F36,0,X22-X36)</f>
        <v>31524948</v>
      </c>
      <c r="Y38" s="52">
        <f t="shared" si="2"/>
        <v>-24525033</v>
      </c>
      <c r="Z38" s="53">
        <f>+IF(X38&lt;&gt;0,+(Y38/X38)*100,0)</f>
        <v>-77.79563347733357</v>
      </c>
      <c r="AA38" s="50">
        <f>+AA22-AA36</f>
        <v>-100062493</v>
      </c>
    </row>
    <row r="39" spans="1:27" ht="12.75">
      <c r="A39" s="27" t="s">
        <v>64</v>
      </c>
      <c r="B39" s="33"/>
      <c r="C39" s="6">
        <v>125087054</v>
      </c>
      <c r="D39" s="6">
        <v>0</v>
      </c>
      <c r="E39" s="7">
        <v>113628800</v>
      </c>
      <c r="F39" s="8">
        <v>113628800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28407201</v>
      </c>
      <c r="Y39" s="8">
        <v>-28407201</v>
      </c>
      <c r="Z39" s="2">
        <v>-100</v>
      </c>
      <c r="AA39" s="6">
        <v>113628800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-31701824</v>
      </c>
      <c r="D42" s="59">
        <f>SUM(D38:D41)</f>
        <v>0</v>
      </c>
      <c r="E42" s="60">
        <f t="shared" si="3"/>
        <v>13566307</v>
      </c>
      <c r="F42" s="61">
        <f t="shared" si="3"/>
        <v>13566307</v>
      </c>
      <c r="G42" s="61">
        <f t="shared" si="3"/>
        <v>13898271</v>
      </c>
      <c r="H42" s="61">
        <f t="shared" si="3"/>
        <v>-5172811</v>
      </c>
      <c r="I42" s="61">
        <f t="shared" si="3"/>
        <v>-1725545</v>
      </c>
      <c r="J42" s="61">
        <f t="shared" si="3"/>
        <v>6999915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6999915</v>
      </c>
      <c r="X42" s="61">
        <f t="shared" si="3"/>
        <v>59932149</v>
      </c>
      <c r="Y42" s="61">
        <f t="shared" si="3"/>
        <v>-52932234</v>
      </c>
      <c r="Z42" s="62">
        <f>+IF(X42&lt;&gt;0,+(Y42/X42)*100,0)</f>
        <v>-88.32026697390745</v>
      </c>
      <c r="AA42" s="59">
        <f>SUM(AA38:AA41)</f>
        <v>13566307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-31701824</v>
      </c>
      <c r="D44" s="67">
        <f>+D42-D43</f>
        <v>0</v>
      </c>
      <c r="E44" s="68">
        <f t="shared" si="4"/>
        <v>13566307</v>
      </c>
      <c r="F44" s="69">
        <f t="shared" si="4"/>
        <v>13566307</v>
      </c>
      <c r="G44" s="69">
        <f t="shared" si="4"/>
        <v>13898271</v>
      </c>
      <c r="H44" s="69">
        <f t="shared" si="4"/>
        <v>-5172811</v>
      </c>
      <c r="I44" s="69">
        <f t="shared" si="4"/>
        <v>-1725545</v>
      </c>
      <c r="J44" s="69">
        <f t="shared" si="4"/>
        <v>6999915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6999915</v>
      </c>
      <c r="X44" s="69">
        <f t="shared" si="4"/>
        <v>59932149</v>
      </c>
      <c r="Y44" s="69">
        <f t="shared" si="4"/>
        <v>-52932234</v>
      </c>
      <c r="Z44" s="70">
        <f>+IF(X44&lt;&gt;0,+(Y44/X44)*100,0)</f>
        <v>-88.32026697390745</v>
      </c>
      <c r="AA44" s="67">
        <f>+AA42-AA43</f>
        <v>13566307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-31701824</v>
      </c>
      <c r="D46" s="59">
        <f>SUM(D44:D45)</f>
        <v>0</v>
      </c>
      <c r="E46" s="60">
        <f t="shared" si="5"/>
        <v>13566307</v>
      </c>
      <c r="F46" s="61">
        <f t="shared" si="5"/>
        <v>13566307</v>
      </c>
      <c r="G46" s="61">
        <f t="shared" si="5"/>
        <v>13898271</v>
      </c>
      <c r="H46" s="61">
        <f t="shared" si="5"/>
        <v>-5172811</v>
      </c>
      <c r="I46" s="61">
        <f t="shared" si="5"/>
        <v>-1725545</v>
      </c>
      <c r="J46" s="61">
        <f t="shared" si="5"/>
        <v>6999915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6999915</v>
      </c>
      <c r="X46" s="61">
        <f t="shared" si="5"/>
        <v>59932149</v>
      </c>
      <c r="Y46" s="61">
        <f t="shared" si="5"/>
        <v>-52932234</v>
      </c>
      <c r="Z46" s="62">
        <f>+IF(X46&lt;&gt;0,+(Y46/X46)*100,0)</f>
        <v>-88.32026697390745</v>
      </c>
      <c r="AA46" s="59">
        <f>SUM(AA44:AA45)</f>
        <v>13566307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-31701824</v>
      </c>
      <c r="D48" s="75">
        <f>SUM(D46:D47)</f>
        <v>0</v>
      </c>
      <c r="E48" s="76">
        <f t="shared" si="6"/>
        <v>13566307</v>
      </c>
      <c r="F48" s="77">
        <f t="shared" si="6"/>
        <v>13566307</v>
      </c>
      <c r="G48" s="77">
        <f t="shared" si="6"/>
        <v>13898271</v>
      </c>
      <c r="H48" s="78">
        <f t="shared" si="6"/>
        <v>-5172811</v>
      </c>
      <c r="I48" s="78">
        <f t="shared" si="6"/>
        <v>-1725545</v>
      </c>
      <c r="J48" s="78">
        <f t="shared" si="6"/>
        <v>6999915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6999915</v>
      </c>
      <c r="X48" s="78">
        <f t="shared" si="6"/>
        <v>59932149</v>
      </c>
      <c r="Y48" s="78">
        <f t="shared" si="6"/>
        <v>-52932234</v>
      </c>
      <c r="Z48" s="79">
        <f>+IF(X48&lt;&gt;0,+(Y48/X48)*100,0)</f>
        <v>-88.32026697390745</v>
      </c>
      <c r="AA48" s="80">
        <f>SUM(AA46:AA47)</f>
        <v>13566307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27366000</v>
      </c>
      <c r="F5" s="8">
        <v>27366000</v>
      </c>
      <c r="G5" s="8">
        <v>32110</v>
      </c>
      <c r="H5" s="8">
        <v>2741000</v>
      </c>
      <c r="I5" s="8">
        <v>2741000</v>
      </c>
      <c r="J5" s="8">
        <v>5514110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5514110</v>
      </c>
      <c r="X5" s="8">
        <v>6841500</v>
      </c>
      <c r="Y5" s="8">
        <v>-1327390</v>
      </c>
      <c r="Z5" s="2">
        <v>-19.4</v>
      </c>
      <c r="AA5" s="6">
        <v>27366000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23698000</v>
      </c>
      <c r="F8" s="8">
        <v>23698000</v>
      </c>
      <c r="G8" s="8">
        <v>13560038</v>
      </c>
      <c r="H8" s="8">
        <v>3418000</v>
      </c>
      <c r="I8" s="8">
        <v>9268000</v>
      </c>
      <c r="J8" s="8">
        <v>26246038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26246038</v>
      </c>
      <c r="X8" s="8">
        <v>5924499</v>
      </c>
      <c r="Y8" s="8">
        <v>20321539</v>
      </c>
      <c r="Z8" s="2">
        <v>343.01</v>
      </c>
      <c r="AA8" s="6">
        <v>23698000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438000</v>
      </c>
      <c r="F9" s="8">
        <v>438000</v>
      </c>
      <c r="G9" s="8">
        <v>2992733</v>
      </c>
      <c r="H9" s="8">
        <v>2628000</v>
      </c>
      <c r="I9" s="8">
        <v>2728000</v>
      </c>
      <c r="J9" s="8">
        <v>8348733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8348733</v>
      </c>
      <c r="X9" s="8">
        <v>109749</v>
      </c>
      <c r="Y9" s="8">
        <v>8238984</v>
      </c>
      <c r="Z9" s="2">
        <v>7507.12</v>
      </c>
      <c r="AA9" s="6">
        <v>438000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2515000</v>
      </c>
      <c r="F10" s="30">
        <v>2515000</v>
      </c>
      <c r="G10" s="30">
        <v>541099</v>
      </c>
      <c r="H10" s="30">
        <v>550000</v>
      </c>
      <c r="I10" s="30">
        <v>550000</v>
      </c>
      <c r="J10" s="30">
        <v>1641099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1641099</v>
      </c>
      <c r="X10" s="30">
        <v>628749</v>
      </c>
      <c r="Y10" s="30">
        <v>1012350</v>
      </c>
      <c r="Z10" s="31">
        <v>161.01</v>
      </c>
      <c r="AA10" s="32">
        <v>2515000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375000</v>
      </c>
      <c r="F11" s="8">
        <v>375000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93750</v>
      </c>
      <c r="Y11" s="8">
        <v>-93750</v>
      </c>
      <c r="Z11" s="2">
        <v>-100</v>
      </c>
      <c r="AA11" s="6">
        <v>375000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150000</v>
      </c>
      <c r="F12" s="8">
        <v>150000</v>
      </c>
      <c r="G12" s="8">
        <v>0</v>
      </c>
      <c r="H12" s="8">
        <v>27000</v>
      </c>
      <c r="I12" s="8">
        <v>11000</v>
      </c>
      <c r="J12" s="8">
        <v>38000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38000</v>
      </c>
      <c r="X12" s="8">
        <v>37500</v>
      </c>
      <c r="Y12" s="8">
        <v>500</v>
      </c>
      <c r="Z12" s="2">
        <v>1.33</v>
      </c>
      <c r="AA12" s="6">
        <v>150000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10500000</v>
      </c>
      <c r="F13" s="8">
        <v>10500000</v>
      </c>
      <c r="G13" s="8">
        <v>33539</v>
      </c>
      <c r="H13" s="8">
        <v>358000</v>
      </c>
      <c r="I13" s="8">
        <v>460000</v>
      </c>
      <c r="J13" s="8">
        <v>851539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851539</v>
      </c>
      <c r="X13" s="8">
        <v>875000</v>
      </c>
      <c r="Y13" s="8">
        <v>-23461</v>
      </c>
      <c r="Z13" s="2">
        <v>-2.68</v>
      </c>
      <c r="AA13" s="6">
        <v>10500000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2500000</v>
      </c>
      <c r="F14" s="8">
        <v>2500000</v>
      </c>
      <c r="G14" s="8">
        <v>1370381</v>
      </c>
      <c r="H14" s="8">
        <v>1810000</v>
      </c>
      <c r="I14" s="8">
        <v>1883000</v>
      </c>
      <c r="J14" s="8">
        <v>5063381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5063381</v>
      </c>
      <c r="X14" s="8"/>
      <c r="Y14" s="8">
        <v>5063381</v>
      </c>
      <c r="Z14" s="2">
        <v>0</v>
      </c>
      <c r="AA14" s="6">
        <v>2500000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500000</v>
      </c>
      <c r="F16" s="8">
        <v>500000</v>
      </c>
      <c r="G16" s="8">
        <v>4700</v>
      </c>
      <c r="H16" s="8">
        <v>13000</v>
      </c>
      <c r="I16" s="8">
        <v>9000</v>
      </c>
      <c r="J16" s="8">
        <v>26700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26700</v>
      </c>
      <c r="X16" s="8">
        <v>125001</v>
      </c>
      <c r="Y16" s="8">
        <v>-98301</v>
      </c>
      <c r="Z16" s="2">
        <v>-78.64</v>
      </c>
      <c r="AA16" s="6">
        <v>500000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7500000</v>
      </c>
      <c r="F17" s="8">
        <v>7500000</v>
      </c>
      <c r="G17" s="8">
        <v>0</v>
      </c>
      <c r="H17" s="8">
        <v>97000</v>
      </c>
      <c r="I17" s="8">
        <v>340000</v>
      </c>
      <c r="J17" s="8">
        <v>437000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437000</v>
      </c>
      <c r="X17" s="8">
        <v>1875000</v>
      </c>
      <c r="Y17" s="8">
        <v>-1438000</v>
      </c>
      <c r="Z17" s="2">
        <v>-76.69</v>
      </c>
      <c r="AA17" s="6">
        <v>7500000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265000</v>
      </c>
      <c r="J18" s="8">
        <v>265000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265000</v>
      </c>
      <c r="X18" s="8"/>
      <c r="Y18" s="8">
        <v>265000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320490000</v>
      </c>
      <c r="F19" s="8">
        <v>320490000</v>
      </c>
      <c r="G19" s="8">
        <v>131087000</v>
      </c>
      <c r="H19" s="8">
        <v>1625000</v>
      </c>
      <c r="I19" s="8">
        <v>1064000</v>
      </c>
      <c r="J19" s="8">
        <v>133776000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133776000</v>
      </c>
      <c r="X19" s="8">
        <v>79722000</v>
      </c>
      <c r="Y19" s="8">
        <v>54054000</v>
      </c>
      <c r="Z19" s="2">
        <v>67.8</v>
      </c>
      <c r="AA19" s="6">
        <v>320490000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41158000</v>
      </c>
      <c r="F20" s="30">
        <v>41158000</v>
      </c>
      <c r="G20" s="30">
        <v>166277</v>
      </c>
      <c r="H20" s="30">
        <v>7008000</v>
      </c>
      <c r="I20" s="30">
        <v>1609000</v>
      </c>
      <c r="J20" s="30">
        <v>8783277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8783277</v>
      </c>
      <c r="X20" s="30"/>
      <c r="Y20" s="30">
        <v>8783277</v>
      </c>
      <c r="Z20" s="31">
        <v>0</v>
      </c>
      <c r="AA20" s="32">
        <v>41158000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437190000</v>
      </c>
      <c r="F22" s="39">
        <f t="shared" si="0"/>
        <v>437190000</v>
      </c>
      <c r="G22" s="39">
        <f t="shared" si="0"/>
        <v>149787877</v>
      </c>
      <c r="H22" s="39">
        <f t="shared" si="0"/>
        <v>20275000</v>
      </c>
      <c r="I22" s="39">
        <f t="shared" si="0"/>
        <v>20928000</v>
      </c>
      <c r="J22" s="39">
        <f t="shared" si="0"/>
        <v>190990877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190990877</v>
      </c>
      <c r="X22" s="39">
        <f t="shared" si="0"/>
        <v>96232748</v>
      </c>
      <c r="Y22" s="39">
        <f t="shared" si="0"/>
        <v>94758129</v>
      </c>
      <c r="Z22" s="40">
        <f>+IF(X22&lt;&gt;0,+(Y22/X22)*100,0)</f>
        <v>98.46765365154074</v>
      </c>
      <c r="AA22" s="37">
        <f>SUM(AA5:AA21)</f>
        <v>437190000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192049563</v>
      </c>
      <c r="F25" s="8">
        <v>192049563</v>
      </c>
      <c r="G25" s="8">
        <v>13304521</v>
      </c>
      <c r="H25" s="8">
        <v>12866957</v>
      </c>
      <c r="I25" s="8">
        <v>13815619</v>
      </c>
      <c r="J25" s="8">
        <v>39987097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39987097</v>
      </c>
      <c r="X25" s="8">
        <v>48012501</v>
      </c>
      <c r="Y25" s="8">
        <v>-8025404</v>
      </c>
      <c r="Z25" s="2">
        <v>-16.72</v>
      </c>
      <c r="AA25" s="6">
        <v>192049563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21175934</v>
      </c>
      <c r="F26" s="8">
        <v>21175934</v>
      </c>
      <c r="G26" s="8">
        <v>1444843</v>
      </c>
      <c r="H26" s="8">
        <v>1551580</v>
      </c>
      <c r="I26" s="8">
        <v>1387623</v>
      </c>
      <c r="J26" s="8">
        <v>4384046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4384046</v>
      </c>
      <c r="X26" s="8">
        <v>5294001</v>
      </c>
      <c r="Y26" s="8">
        <v>-909955</v>
      </c>
      <c r="Z26" s="2">
        <v>-17.19</v>
      </c>
      <c r="AA26" s="6">
        <v>21175934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50000000</v>
      </c>
      <c r="F27" s="8">
        <v>50000000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50000000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140000000</v>
      </c>
      <c r="F28" s="8">
        <v>140000000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140000000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159000</v>
      </c>
      <c r="F29" s="8">
        <v>159000</v>
      </c>
      <c r="G29" s="8">
        <v>0</v>
      </c>
      <c r="H29" s="8">
        <v>9311</v>
      </c>
      <c r="I29" s="8">
        <v>29120</v>
      </c>
      <c r="J29" s="8">
        <v>38431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38431</v>
      </c>
      <c r="X29" s="8">
        <v>39750</v>
      </c>
      <c r="Y29" s="8">
        <v>-1319</v>
      </c>
      <c r="Z29" s="2">
        <v>-3.32</v>
      </c>
      <c r="AA29" s="6">
        <v>159000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40810000</v>
      </c>
      <c r="F31" s="8">
        <v>40810000</v>
      </c>
      <c r="G31" s="8">
        <v>609100</v>
      </c>
      <c r="H31" s="8">
        <v>4253486</v>
      </c>
      <c r="I31" s="8">
        <v>7493337</v>
      </c>
      <c r="J31" s="8">
        <v>12355923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12355923</v>
      </c>
      <c r="X31" s="8">
        <v>10202499</v>
      </c>
      <c r="Y31" s="8">
        <v>2153424</v>
      </c>
      <c r="Z31" s="2">
        <v>21.11</v>
      </c>
      <c r="AA31" s="6">
        <v>40810000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42000000</v>
      </c>
      <c r="F32" s="8">
        <v>42000000</v>
      </c>
      <c r="G32" s="8">
        <v>0</v>
      </c>
      <c r="H32" s="8">
        <v>3627231</v>
      </c>
      <c r="I32" s="8">
        <v>9976404</v>
      </c>
      <c r="J32" s="8">
        <v>13603635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13603635</v>
      </c>
      <c r="X32" s="8">
        <v>10500000</v>
      </c>
      <c r="Y32" s="8">
        <v>3103635</v>
      </c>
      <c r="Z32" s="2">
        <v>29.56</v>
      </c>
      <c r="AA32" s="6">
        <v>42000000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3568900</v>
      </c>
      <c r="F33" s="8">
        <v>3568900</v>
      </c>
      <c r="G33" s="8">
        <v>0</v>
      </c>
      <c r="H33" s="8">
        <v>2203630</v>
      </c>
      <c r="I33" s="8">
        <v>255507</v>
      </c>
      <c r="J33" s="8">
        <v>2459137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2459137</v>
      </c>
      <c r="X33" s="8">
        <v>3492750</v>
      </c>
      <c r="Y33" s="8">
        <v>-1033613</v>
      </c>
      <c r="Z33" s="2">
        <v>-29.59</v>
      </c>
      <c r="AA33" s="6">
        <v>3568900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131494603</v>
      </c>
      <c r="F34" s="8">
        <v>131494603</v>
      </c>
      <c r="G34" s="8">
        <v>10197984</v>
      </c>
      <c r="H34" s="8">
        <v>12724836</v>
      </c>
      <c r="I34" s="8">
        <v>16534482</v>
      </c>
      <c r="J34" s="8">
        <v>39457302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39457302</v>
      </c>
      <c r="X34" s="8">
        <v>32873499</v>
      </c>
      <c r="Y34" s="8">
        <v>6583803</v>
      </c>
      <c r="Z34" s="2">
        <v>20.03</v>
      </c>
      <c r="AA34" s="6">
        <v>131494603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621258000</v>
      </c>
      <c r="F36" s="39">
        <f t="shared" si="1"/>
        <v>621258000</v>
      </c>
      <c r="G36" s="39">
        <f t="shared" si="1"/>
        <v>25556448</v>
      </c>
      <c r="H36" s="39">
        <f t="shared" si="1"/>
        <v>37237031</v>
      </c>
      <c r="I36" s="39">
        <f t="shared" si="1"/>
        <v>49492092</v>
      </c>
      <c r="J36" s="39">
        <f t="shared" si="1"/>
        <v>112285571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112285571</v>
      </c>
      <c r="X36" s="39">
        <f t="shared" si="1"/>
        <v>110415000</v>
      </c>
      <c r="Y36" s="39">
        <f t="shared" si="1"/>
        <v>1870571</v>
      </c>
      <c r="Z36" s="40">
        <f>+IF(X36&lt;&gt;0,+(Y36/X36)*100,0)</f>
        <v>1.6941276094733504</v>
      </c>
      <c r="AA36" s="37">
        <f>SUM(AA25:AA35)</f>
        <v>621258000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-184068000</v>
      </c>
      <c r="F38" s="52">
        <f t="shared" si="2"/>
        <v>-184068000</v>
      </c>
      <c r="G38" s="52">
        <f t="shared" si="2"/>
        <v>124231429</v>
      </c>
      <c r="H38" s="52">
        <f t="shared" si="2"/>
        <v>-16962031</v>
      </c>
      <c r="I38" s="52">
        <f t="shared" si="2"/>
        <v>-28564092</v>
      </c>
      <c r="J38" s="52">
        <f t="shared" si="2"/>
        <v>78705306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78705306</v>
      </c>
      <c r="X38" s="52">
        <f>IF(F22=F36,0,X22-X36)</f>
        <v>-14182252</v>
      </c>
      <c r="Y38" s="52">
        <f t="shared" si="2"/>
        <v>92887558</v>
      </c>
      <c r="Z38" s="53">
        <f>+IF(X38&lt;&gt;0,+(Y38/X38)*100,0)</f>
        <v>-654.956335566453</v>
      </c>
      <c r="AA38" s="50">
        <f>+AA22-AA36</f>
        <v>-184068000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119102000</v>
      </c>
      <c r="F39" s="8">
        <v>119102000</v>
      </c>
      <c r="G39" s="8">
        <v>0</v>
      </c>
      <c r="H39" s="8">
        <v>37924000</v>
      </c>
      <c r="I39" s="8">
        <v>0</v>
      </c>
      <c r="J39" s="8">
        <v>37924000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37924000</v>
      </c>
      <c r="X39" s="8"/>
      <c r="Y39" s="8">
        <v>37924000</v>
      </c>
      <c r="Z39" s="2">
        <v>0</v>
      </c>
      <c r="AA39" s="6">
        <v>119102000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-64966000</v>
      </c>
      <c r="F42" s="61">
        <f t="shared" si="3"/>
        <v>-64966000</v>
      </c>
      <c r="G42" s="61">
        <f t="shared" si="3"/>
        <v>124231429</v>
      </c>
      <c r="H42" s="61">
        <f t="shared" si="3"/>
        <v>20961969</v>
      </c>
      <c r="I42" s="61">
        <f t="shared" si="3"/>
        <v>-28564092</v>
      </c>
      <c r="J42" s="61">
        <f t="shared" si="3"/>
        <v>116629306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116629306</v>
      </c>
      <c r="X42" s="61">
        <f t="shared" si="3"/>
        <v>-14182252</v>
      </c>
      <c r="Y42" s="61">
        <f t="shared" si="3"/>
        <v>130811558</v>
      </c>
      <c r="Z42" s="62">
        <f>+IF(X42&lt;&gt;0,+(Y42/X42)*100,0)</f>
        <v>-922.3609762398806</v>
      </c>
      <c r="AA42" s="59">
        <f>SUM(AA38:AA41)</f>
        <v>-64966000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-64966000</v>
      </c>
      <c r="F44" s="69">
        <f t="shared" si="4"/>
        <v>-64966000</v>
      </c>
      <c r="G44" s="69">
        <f t="shared" si="4"/>
        <v>124231429</v>
      </c>
      <c r="H44" s="69">
        <f t="shared" si="4"/>
        <v>20961969</v>
      </c>
      <c r="I44" s="69">
        <f t="shared" si="4"/>
        <v>-28564092</v>
      </c>
      <c r="J44" s="69">
        <f t="shared" si="4"/>
        <v>116629306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116629306</v>
      </c>
      <c r="X44" s="69">
        <f t="shared" si="4"/>
        <v>-14182252</v>
      </c>
      <c r="Y44" s="69">
        <f t="shared" si="4"/>
        <v>130811558</v>
      </c>
      <c r="Z44" s="70">
        <f>+IF(X44&lt;&gt;0,+(Y44/X44)*100,0)</f>
        <v>-922.3609762398806</v>
      </c>
      <c r="AA44" s="67">
        <f>+AA42-AA43</f>
        <v>-64966000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-64966000</v>
      </c>
      <c r="F46" s="61">
        <f t="shared" si="5"/>
        <v>-64966000</v>
      </c>
      <c r="G46" s="61">
        <f t="shared" si="5"/>
        <v>124231429</v>
      </c>
      <c r="H46" s="61">
        <f t="shared" si="5"/>
        <v>20961969</v>
      </c>
      <c r="I46" s="61">
        <f t="shared" si="5"/>
        <v>-28564092</v>
      </c>
      <c r="J46" s="61">
        <f t="shared" si="5"/>
        <v>116629306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116629306</v>
      </c>
      <c r="X46" s="61">
        <f t="shared" si="5"/>
        <v>-14182252</v>
      </c>
      <c r="Y46" s="61">
        <f t="shared" si="5"/>
        <v>130811558</v>
      </c>
      <c r="Z46" s="62">
        <f>+IF(X46&lt;&gt;0,+(Y46/X46)*100,0)</f>
        <v>-922.3609762398806</v>
      </c>
      <c r="AA46" s="59">
        <f>SUM(AA44:AA45)</f>
        <v>-64966000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-64966000</v>
      </c>
      <c r="F48" s="77">
        <f t="shared" si="6"/>
        <v>-64966000</v>
      </c>
      <c r="G48" s="77">
        <f t="shared" si="6"/>
        <v>124231429</v>
      </c>
      <c r="H48" s="78">
        <f t="shared" si="6"/>
        <v>20961969</v>
      </c>
      <c r="I48" s="78">
        <f t="shared" si="6"/>
        <v>-28564092</v>
      </c>
      <c r="J48" s="78">
        <f t="shared" si="6"/>
        <v>116629306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116629306</v>
      </c>
      <c r="X48" s="78">
        <f t="shared" si="6"/>
        <v>-14182252</v>
      </c>
      <c r="Y48" s="78">
        <f t="shared" si="6"/>
        <v>130811558</v>
      </c>
      <c r="Z48" s="79">
        <f>+IF(X48&lt;&gt;0,+(Y48/X48)*100,0)</f>
        <v>-922.3609762398806</v>
      </c>
      <c r="AA48" s="80">
        <f>SUM(AA46:AA47)</f>
        <v>-64966000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102471</v>
      </c>
      <c r="D12" s="6">
        <v>0</v>
      </c>
      <c r="E12" s="7">
        <v>131174</v>
      </c>
      <c r="F12" s="8">
        <v>131174</v>
      </c>
      <c r="G12" s="8">
        <v>18061</v>
      </c>
      <c r="H12" s="8">
        <v>18061</v>
      </c>
      <c r="I12" s="8">
        <v>-7276</v>
      </c>
      <c r="J12" s="8">
        <v>28846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28846</v>
      </c>
      <c r="X12" s="8">
        <v>32343</v>
      </c>
      <c r="Y12" s="8">
        <v>-3497</v>
      </c>
      <c r="Z12" s="2">
        <v>-10.81</v>
      </c>
      <c r="AA12" s="6">
        <v>131174</v>
      </c>
    </row>
    <row r="13" spans="1:27" ht="12.75">
      <c r="A13" s="27" t="s">
        <v>40</v>
      </c>
      <c r="B13" s="33"/>
      <c r="C13" s="6">
        <v>38235491</v>
      </c>
      <c r="D13" s="6">
        <v>0</v>
      </c>
      <c r="E13" s="7">
        <v>17879944</v>
      </c>
      <c r="F13" s="8">
        <v>17879944</v>
      </c>
      <c r="G13" s="8">
        <v>3264240</v>
      </c>
      <c r="H13" s="8">
        <v>906788</v>
      </c>
      <c r="I13" s="8">
        <v>1240026</v>
      </c>
      <c r="J13" s="8">
        <v>5411054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5411054</v>
      </c>
      <c r="X13" s="8">
        <v>3844986</v>
      </c>
      <c r="Y13" s="8">
        <v>1566068</v>
      </c>
      <c r="Z13" s="2">
        <v>40.73</v>
      </c>
      <c r="AA13" s="6">
        <v>17879944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2440138</v>
      </c>
      <c r="D16" s="6">
        <v>0</v>
      </c>
      <c r="E16" s="7">
        <v>210000</v>
      </c>
      <c r="F16" s="8">
        <v>210000</v>
      </c>
      <c r="G16" s="8">
        <v>33000</v>
      </c>
      <c r="H16" s="8">
        <v>96929</v>
      </c>
      <c r="I16" s="8">
        <v>0</v>
      </c>
      <c r="J16" s="8">
        <v>129929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129929</v>
      </c>
      <c r="X16" s="8"/>
      <c r="Y16" s="8">
        <v>129929</v>
      </c>
      <c r="Z16" s="2">
        <v>0</v>
      </c>
      <c r="AA16" s="6">
        <v>210000</v>
      </c>
    </row>
    <row r="17" spans="1:27" ht="12.75">
      <c r="A17" s="27" t="s">
        <v>44</v>
      </c>
      <c r="B17" s="33"/>
      <c r="C17" s="6">
        <v>70175</v>
      </c>
      <c r="D17" s="6">
        <v>0</v>
      </c>
      <c r="E17" s="7">
        <v>0</v>
      </c>
      <c r="F17" s="8">
        <v>0</v>
      </c>
      <c r="G17" s="8">
        <v>48246</v>
      </c>
      <c r="H17" s="8">
        <v>4386</v>
      </c>
      <c r="I17" s="8">
        <v>17544</v>
      </c>
      <c r="J17" s="8">
        <v>70176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70176</v>
      </c>
      <c r="X17" s="8"/>
      <c r="Y17" s="8">
        <v>70176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338036461</v>
      </c>
      <c r="D19" s="6">
        <v>0</v>
      </c>
      <c r="E19" s="7">
        <v>337235000</v>
      </c>
      <c r="F19" s="8">
        <v>337235000</v>
      </c>
      <c r="G19" s="8">
        <v>139028000</v>
      </c>
      <c r="H19" s="8">
        <v>1032651</v>
      </c>
      <c r="I19" s="8">
        <v>0</v>
      </c>
      <c r="J19" s="8">
        <v>140060651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140060651</v>
      </c>
      <c r="X19" s="8">
        <v>135489466</v>
      </c>
      <c r="Y19" s="8">
        <v>4571185</v>
      </c>
      <c r="Z19" s="2">
        <v>3.37</v>
      </c>
      <c r="AA19" s="6">
        <v>337235000</v>
      </c>
    </row>
    <row r="20" spans="1:27" ht="12.75">
      <c r="A20" s="27" t="s">
        <v>47</v>
      </c>
      <c r="B20" s="33"/>
      <c r="C20" s="6">
        <v>842600</v>
      </c>
      <c r="D20" s="6">
        <v>0</v>
      </c>
      <c r="E20" s="7">
        <v>350000</v>
      </c>
      <c r="F20" s="30">
        <v>350000</v>
      </c>
      <c r="G20" s="30">
        <v>23321</v>
      </c>
      <c r="H20" s="30">
        <v>49046</v>
      </c>
      <c r="I20" s="30">
        <v>63733</v>
      </c>
      <c r="J20" s="30">
        <v>136100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136100</v>
      </c>
      <c r="X20" s="30">
        <v>87501</v>
      </c>
      <c r="Y20" s="30">
        <v>48599</v>
      </c>
      <c r="Z20" s="31">
        <v>55.54</v>
      </c>
      <c r="AA20" s="32">
        <v>350000</v>
      </c>
    </row>
    <row r="21" spans="1:27" ht="12.75">
      <c r="A21" s="27" t="s">
        <v>48</v>
      </c>
      <c r="B21" s="33"/>
      <c r="C21" s="6">
        <v>27670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379755006</v>
      </c>
      <c r="D22" s="37">
        <f>SUM(D5:D21)</f>
        <v>0</v>
      </c>
      <c r="E22" s="38">
        <f t="shared" si="0"/>
        <v>355806118</v>
      </c>
      <c r="F22" s="39">
        <f t="shared" si="0"/>
        <v>355806118</v>
      </c>
      <c r="G22" s="39">
        <f t="shared" si="0"/>
        <v>142414868</v>
      </c>
      <c r="H22" s="39">
        <f t="shared" si="0"/>
        <v>2107861</v>
      </c>
      <c r="I22" s="39">
        <f t="shared" si="0"/>
        <v>1314027</v>
      </c>
      <c r="J22" s="39">
        <f t="shared" si="0"/>
        <v>145836756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145836756</v>
      </c>
      <c r="X22" s="39">
        <f t="shared" si="0"/>
        <v>139454296</v>
      </c>
      <c r="Y22" s="39">
        <f t="shared" si="0"/>
        <v>6382460</v>
      </c>
      <c r="Z22" s="40">
        <f>+IF(X22&lt;&gt;0,+(Y22/X22)*100,0)</f>
        <v>4.576739607935779</v>
      </c>
      <c r="AA22" s="37">
        <f>SUM(AA5:AA21)</f>
        <v>355806118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90059930</v>
      </c>
      <c r="D25" s="6">
        <v>0</v>
      </c>
      <c r="E25" s="7">
        <v>120522991</v>
      </c>
      <c r="F25" s="8">
        <v>120522991</v>
      </c>
      <c r="G25" s="8">
        <v>8449807</v>
      </c>
      <c r="H25" s="8">
        <v>8431212</v>
      </c>
      <c r="I25" s="8">
        <v>8500913</v>
      </c>
      <c r="J25" s="8">
        <v>25381932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25381932</v>
      </c>
      <c r="X25" s="8">
        <v>30130749</v>
      </c>
      <c r="Y25" s="8">
        <v>-4748817</v>
      </c>
      <c r="Z25" s="2">
        <v>-15.76</v>
      </c>
      <c r="AA25" s="6">
        <v>120522991</v>
      </c>
    </row>
    <row r="26" spans="1:27" ht="12.75">
      <c r="A26" s="29" t="s">
        <v>52</v>
      </c>
      <c r="B26" s="28"/>
      <c r="C26" s="6">
        <v>12881629</v>
      </c>
      <c r="D26" s="6">
        <v>0</v>
      </c>
      <c r="E26" s="7">
        <v>14347909</v>
      </c>
      <c r="F26" s="8">
        <v>14347909</v>
      </c>
      <c r="G26" s="8">
        <v>1056151</v>
      </c>
      <c r="H26" s="8">
        <v>806083</v>
      </c>
      <c r="I26" s="8">
        <v>1085826</v>
      </c>
      <c r="J26" s="8">
        <v>2948060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2948060</v>
      </c>
      <c r="X26" s="8">
        <v>3586977</v>
      </c>
      <c r="Y26" s="8">
        <v>-638917</v>
      </c>
      <c r="Z26" s="2">
        <v>-17.81</v>
      </c>
      <c r="AA26" s="6">
        <v>14347909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9565965</v>
      </c>
      <c r="D28" s="6">
        <v>0</v>
      </c>
      <c r="E28" s="7">
        <v>9584723</v>
      </c>
      <c r="F28" s="8">
        <v>9584723</v>
      </c>
      <c r="G28" s="8">
        <v>0</v>
      </c>
      <c r="H28" s="8">
        <v>1625325</v>
      </c>
      <c r="I28" s="8">
        <v>788693</v>
      </c>
      <c r="J28" s="8">
        <v>2414018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2414018</v>
      </c>
      <c r="X28" s="8">
        <v>2396181</v>
      </c>
      <c r="Y28" s="8">
        <v>17837</v>
      </c>
      <c r="Z28" s="2">
        <v>0.74</v>
      </c>
      <c r="AA28" s="6">
        <v>9584723</v>
      </c>
    </row>
    <row r="29" spans="1:27" ht="12.75">
      <c r="A29" s="29" t="s">
        <v>55</v>
      </c>
      <c r="B29" s="28"/>
      <c r="C29" s="6">
        <v>1519218</v>
      </c>
      <c r="D29" s="6">
        <v>0</v>
      </c>
      <c r="E29" s="7">
        <v>1583419</v>
      </c>
      <c r="F29" s="8">
        <v>1583419</v>
      </c>
      <c r="G29" s="8">
        <v>4153</v>
      </c>
      <c r="H29" s="8">
        <v>3579</v>
      </c>
      <c r="I29" s="8">
        <v>323982</v>
      </c>
      <c r="J29" s="8">
        <v>331714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331714</v>
      </c>
      <c r="X29" s="8">
        <v>390404</v>
      </c>
      <c r="Y29" s="8">
        <v>-58690</v>
      </c>
      <c r="Z29" s="2">
        <v>-15.03</v>
      </c>
      <c r="AA29" s="6">
        <v>1583419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30846806</v>
      </c>
      <c r="D32" s="6">
        <v>0</v>
      </c>
      <c r="E32" s="7">
        <v>44114429</v>
      </c>
      <c r="F32" s="8">
        <v>51687010</v>
      </c>
      <c r="G32" s="8">
        <v>1108858</v>
      </c>
      <c r="H32" s="8">
        <v>2189279</v>
      </c>
      <c r="I32" s="8">
        <v>2585586</v>
      </c>
      <c r="J32" s="8">
        <v>5883723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5883723</v>
      </c>
      <c r="X32" s="8">
        <v>10908753</v>
      </c>
      <c r="Y32" s="8">
        <v>-5025030</v>
      </c>
      <c r="Z32" s="2">
        <v>-46.06</v>
      </c>
      <c r="AA32" s="6">
        <v>51687010</v>
      </c>
    </row>
    <row r="33" spans="1:27" ht="12.75">
      <c r="A33" s="29" t="s">
        <v>59</v>
      </c>
      <c r="B33" s="28"/>
      <c r="C33" s="6">
        <v>177348649</v>
      </c>
      <c r="D33" s="6">
        <v>0</v>
      </c>
      <c r="E33" s="7">
        <v>205917172</v>
      </c>
      <c r="F33" s="8">
        <v>245663752</v>
      </c>
      <c r="G33" s="8">
        <v>2542026</v>
      </c>
      <c r="H33" s="8">
        <v>2682480</v>
      </c>
      <c r="I33" s="8">
        <v>5500093</v>
      </c>
      <c r="J33" s="8">
        <v>10724599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10724599</v>
      </c>
      <c r="X33" s="8">
        <v>27722967</v>
      </c>
      <c r="Y33" s="8">
        <v>-16998368</v>
      </c>
      <c r="Z33" s="2">
        <v>-61.32</v>
      </c>
      <c r="AA33" s="6">
        <v>245663752</v>
      </c>
    </row>
    <row r="34" spans="1:27" ht="12.75">
      <c r="A34" s="29" t="s">
        <v>60</v>
      </c>
      <c r="B34" s="28"/>
      <c r="C34" s="6">
        <v>34623863</v>
      </c>
      <c r="D34" s="6">
        <v>0</v>
      </c>
      <c r="E34" s="7">
        <v>45835759</v>
      </c>
      <c r="F34" s="8">
        <v>47954236</v>
      </c>
      <c r="G34" s="8">
        <v>1516953</v>
      </c>
      <c r="H34" s="8">
        <v>2719306</v>
      </c>
      <c r="I34" s="8">
        <v>2406811</v>
      </c>
      <c r="J34" s="8">
        <v>6643070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6643070</v>
      </c>
      <c r="X34" s="8">
        <v>11948565</v>
      </c>
      <c r="Y34" s="8">
        <v>-5305495</v>
      </c>
      <c r="Z34" s="2">
        <v>-44.4</v>
      </c>
      <c r="AA34" s="6">
        <v>47954236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3306</v>
      </c>
      <c r="H35" s="8">
        <v>0</v>
      </c>
      <c r="I35" s="8">
        <v>0</v>
      </c>
      <c r="J35" s="8">
        <v>3306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3306</v>
      </c>
      <c r="X35" s="8"/>
      <c r="Y35" s="8">
        <v>3306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356846060</v>
      </c>
      <c r="D36" s="37">
        <f>SUM(D25:D35)</f>
        <v>0</v>
      </c>
      <c r="E36" s="38">
        <f t="shared" si="1"/>
        <v>441906402</v>
      </c>
      <c r="F36" s="39">
        <f t="shared" si="1"/>
        <v>491344040</v>
      </c>
      <c r="G36" s="39">
        <f t="shared" si="1"/>
        <v>14681254</v>
      </c>
      <c r="H36" s="39">
        <f t="shared" si="1"/>
        <v>18457264</v>
      </c>
      <c r="I36" s="39">
        <f t="shared" si="1"/>
        <v>21191904</v>
      </c>
      <c r="J36" s="39">
        <f t="shared" si="1"/>
        <v>54330422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54330422</v>
      </c>
      <c r="X36" s="39">
        <f t="shared" si="1"/>
        <v>87084596</v>
      </c>
      <c r="Y36" s="39">
        <f t="shared" si="1"/>
        <v>-32754174</v>
      </c>
      <c r="Z36" s="40">
        <f>+IF(X36&lt;&gt;0,+(Y36/X36)*100,0)</f>
        <v>-37.61190325783908</v>
      </c>
      <c r="AA36" s="37">
        <f>SUM(AA25:AA35)</f>
        <v>491344040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22908946</v>
      </c>
      <c r="D38" s="50">
        <f>+D22-D36</f>
        <v>0</v>
      </c>
      <c r="E38" s="51">
        <f t="shared" si="2"/>
        <v>-86100284</v>
      </c>
      <c r="F38" s="52">
        <f t="shared" si="2"/>
        <v>-135537922</v>
      </c>
      <c r="G38" s="52">
        <f t="shared" si="2"/>
        <v>127733614</v>
      </c>
      <c r="H38" s="52">
        <f t="shared" si="2"/>
        <v>-16349403</v>
      </c>
      <c r="I38" s="52">
        <f t="shared" si="2"/>
        <v>-19877877</v>
      </c>
      <c r="J38" s="52">
        <f t="shared" si="2"/>
        <v>91506334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91506334</v>
      </c>
      <c r="X38" s="52">
        <f>IF(F22=F36,0,X22-X36)</f>
        <v>52369700</v>
      </c>
      <c r="Y38" s="52">
        <f t="shared" si="2"/>
        <v>39136634</v>
      </c>
      <c r="Z38" s="53">
        <f>+IF(X38&lt;&gt;0,+(Y38/X38)*100,0)</f>
        <v>74.73144585514143</v>
      </c>
      <c r="AA38" s="50">
        <f>+AA22-AA36</f>
        <v>-135537922</v>
      </c>
    </row>
    <row r="39" spans="1:27" ht="12.75">
      <c r="A39" s="27" t="s">
        <v>64</v>
      </c>
      <c r="B39" s="33"/>
      <c r="C39" s="6">
        <v>2010000</v>
      </c>
      <c r="D39" s="6">
        <v>0</v>
      </c>
      <c r="E39" s="7">
        <v>2076000</v>
      </c>
      <c r="F39" s="8">
        <v>2076000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2076000</v>
      </c>
      <c r="Y39" s="8">
        <v>-2076000</v>
      </c>
      <c r="Z39" s="2">
        <v>-100</v>
      </c>
      <c r="AA39" s="6">
        <v>2076000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24918946</v>
      </c>
      <c r="D42" s="59">
        <f>SUM(D38:D41)</f>
        <v>0</v>
      </c>
      <c r="E42" s="60">
        <f t="shared" si="3"/>
        <v>-84024284</v>
      </c>
      <c r="F42" s="61">
        <f t="shared" si="3"/>
        <v>-133461922</v>
      </c>
      <c r="G42" s="61">
        <f t="shared" si="3"/>
        <v>127733614</v>
      </c>
      <c r="H42" s="61">
        <f t="shared" si="3"/>
        <v>-16349403</v>
      </c>
      <c r="I42" s="61">
        <f t="shared" si="3"/>
        <v>-19877877</v>
      </c>
      <c r="J42" s="61">
        <f t="shared" si="3"/>
        <v>91506334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91506334</v>
      </c>
      <c r="X42" s="61">
        <f t="shared" si="3"/>
        <v>54445700</v>
      </c>
      <c r="Y42" s="61">
        <f t="shared" si="3"/>
        <v>37060634</v>
      </c>
      <c r="Z42" s="62">
        <f>+IF(X42&lt;&gt;0,+(Y42/X42)*100,0)</f>
        <v>68.06898249081195</v>
      </c>
      <c r="AA42" s="59">
        <f>SUM(AA38:AA41)</f>
        <v>-133461922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24918946</v>
      </c>
      <c r="D44" s="67">
        <f>+D42-D43</f>
        <v>0</v>
      </c>
      <c r="E44" s="68">
        <f t="shared" si="4"/>
        <v>-84024284</v>
      </c>
      <c r="F44" s="69">
        <f t="shared" si="4"/>
        <v>-133461922</v>
      </c>
      <c r="G44" s="69">
        <f t="shared" si="4"/>
        <v>127733614</v>
      </c>
      <c r="H44" s="69">
        <f t="shared" si="4"/>
        <v>-16349403</v>
      </c>
      <c r="I44" s="69">
        <f t="shared" si="4"/>
        <v>-19877877</v>
      </c>
      <c r="J44" s="69">
        <f t="shared" si="4"/>
        <v>91506334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91506334</v>
      </c>
      <c r="X44" s="69">
        <f t="shared" si="4"/>
        <v>54445700</v>
      </c>
      <c r="Y44" s="69">
        <f t="shared" si="4"/>
        <v>37060634</v>
      </c>
      <c r="Z44" s="70">
        <f>+IF(X44&lt;&gt;0,+(Y44/X44)*100,0)</f>
        <v>68.06898249081195</v>
      </c>
      <c r="AA44" s="67">
        <f>+AA42-AA43</f>
        <v>-133461922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24918946</v>
      </c>
      <c r="D46" s="59">
        <f>SUM(D44:D45)</f>
        <v>0</v>
      </c>
      <c r="E46" s="60">
        <f t="shared" si="5"/>
        <v>-84024284</v>
      </c>
      <c r="F46" s="61">
        <f t="shared" si="5"/>
        <v>-133461922</v>
      </c>
      <c r="G46" s="61">
        <f t="shared" si="5"/>
        <v>127733614</v>
      </c>
      <c r="H46" s="61">
        <f t="shared" si="5"/>
        <v>-16349403</v>
      </c>
      <c r="I46" s="61">
        <f t="shared" si="5"/>
        <v>-19877877</v>
      </c>
      <c r="J46" s="61">
        <f t="shared" si="5"/>
        <v>91506334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91506334</v>
      </c>
      <c r="X46" s="61">
        <f t="shared" si="5"/>
        <v>54445700</v>
      </c>
      <c r="Y46" s="61">
        <f t="shared" si="5"/>
        <v>37060634</v>
      </c>
      <c r="Z46" s="62">
        <f>+IF(X46&lt;&gt;0,+(Y46/X46)*100,0)</f>
        <v>68.06898249081195</v>
      </c>
      <c r="AA46" s="59">
        <f>SUM(AA44:AA45)</f>
        <v>-133461922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24918946</v>
      </c>
      <c r="D48" s="75">
        <f>SUM(D46:D47)</f>
        <v>0</v>
      </c>
      <c r="E48" s="76">
        <f t="shared" si="6"/>
        <v>-84024284</v>
      </c>
      <c r="F48" s="77">
        <f t="shared" si="6"/>
        <v>-133461922</v>
      </c>
      <c r="G48" s="77">
        <f t="shared" si="6"/>
        <v>127733614</v>
      </c>
      <c r="H48" s="78">
        <f t="shared" si="6"/>
        <v>-16349403</v>
      </c>
      <c r="I48" s="78">
        <f t="shared" si="6"/>
        <v>-19877877</v>
      </c>
      <c r="J48" s="78">
        <f t="shared" si="6"/>
        <v>91506334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91506334</v>
      </c>
      <c r="X48" s="78">
        <f t="shared" si="6"/>
        <v>54445700</v>
      </c>
      <c r="Y48" s="78">
        <f t="shared" si="6"/>
        <v>37060634</v>
      </c>
      <c r="Z48" s="79">
        <f>+IF(X48&lt;&gt;0,+(Y48/X48)*100,0)</f>
        <v>68.06898249081195</v>
      </c>
      <c r="AA48" s="80">
        <f>SUM(AA46:AA47)</f>
        <v>-133461922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92514074</v>
      </c>
      <c r="D5" s="6">
        <v>0</v>
      </c>
      <c r="E5" s="7">
        <v>89437570</v>
      </c>
      <c r="F5" s="8">
        <v>89437570</v>
      </c>
      <c r="G5" s="8">
        <v>87731842</v>
      </c>
      <c r="H5" s="8">
        <v>-21670</v>
      </c>
      <c r="I5" s="8">
        <v>-61889</v>
      </c>
      <c r="J5" s="8">
        <v>87648283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87648283</v>
      </c>
      <c r="X5" s="8">
        <v>89438000</v>
      </c>
      <c r="Y5" s="8">
        <v>-1789717</v>
      </c>
      <c r="Z5" s="2">
        <v>-2</v>
      </c>
      <c r="AA5" s="6">
        <v>89437570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115469401</v>
      </c>
      <c r="D7" s="6">
        <v>0</v>
      </c>
      <c r="E7" s="7">
        <v>157782101</v>
      </c>
      <c r="F7" s="8">
        <v>157782101</v>
      </c>
      <c r="G7" s="8">
        <v>12336646</v>
      </c>
      <c r="H7" s="8">
        <v>13045778</v>
      </c>
      <c r="I7" s="8">
        <v>11585614</v>
      </c>
      <c r="J7" s="8">
        <v>36968038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36968038</v>
      </c>
      <c r="X7" s="8">
        <v>39784935</v>
      </c>
      <c r="Y7" s="8">
        <v>-2816897</v>
      </c>
      <c r="Z7" s="2">
        <v>-7.08</v>
      </c>
      <c r="AA7" s="6">
        <v>157782101</v>
      </c>
    </row>
    <row r="8" spans="1:27" ht="12.75">
      <c r="A8" s="29" t="s">
        <v>35</v>
      </c>
      <c r="B8" s="28"/>
      <c r="C8" s="6">
        <v>35762868</v>
      </c>
      <c r="D8" s="6">
        <v>0</v>
      </c>
      <c r="E8" s="7">
        <v>30852024</v>
      </c>
      <c r="F8" s="8">
        <v>30852024</v>
      </c>
      <c r="G8" s="8">
        <v>3828513</v>
      </c>
      <c r="H8" s="8">
        <v>2930373</v>
      </c>
      <c r="I8" s="8">
        <v>2593460</v>
      </c>
      <c r="J8" s="8">
        <v>9352346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9352346</v>
      </c>
      <c r="X8" s="8">
        <v>7713006</v>
      </c>
      <c r="Y8" s="8">
        <v>1639340</v>
      </c>
      <c r="Z8" s="2">
        <v>21.25</v>
      </c>
      <c r="AA8" s="6">
        <v>30852024</v>
      </c>
    </row>
    <row r="9" spans="1:27" ht="12.75">
      <c r="A9" s="29" t="s">
        <v>36</v>
      </c>
      <c r="B9" s="28"/>
      <c r="C9" s="6">
        <v>11255930</v>
      </c>
      <c r="D9" s="6">
        <v>0</v>
      </c>
      <c r="E9" s="7">
        <v>13015017</v>
      </c>
      <c r="F9" s="8">
        <v>13015017</v>
      </c>
      <c r="G9" s="8">
        <v>1140412</v>
      </c>
      <c r="H9" s="8">
        <v>1131708</v>
      </c>
      <c r="I9" s="8">
        <v>1104356</v>
      </c>
      <c r="J9" s="8">
        <v>3376476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3376476</v>
      </c>
      <c r="X9" s="8">
        <v>3253755</v>
      </c>
      <c r="Y9" s="8">
        <v>122721</v>
      </c>
      <c r="Z9" s="2">
        <v>3.77</v>
      </c>
      <c r="AA9" s="6">
        <v>13015017</v>
      </c>
    </row>
    <row r="10" spans="1:27" ht="12.75">
      <c r="A10" s="29" t="s">
        <v>37</v>
      </c>
      <c r="B10" s="28"/>
      <c r="C10" s="6">
        <v>13724775</v>
      </c>
      <c r="D10" s="6">
        <v>0</v>
      </c>
      <c r="E10" s="7">
        <v>17073647</v>
      </c>
      <c r="F10" s="30">
        <v>17073647</v>
      </c>
      <c r="G10" s="30">
        <v>1358066</v>
      </c>
      <c r="H10" s="30">
        <v>1352902</v>
      </c>
      <c r="I10" s="30">
        <v>1368517</v>
      </c>
      <c r="J10" s="30">
        <v>4079485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4079485</v>
      </c>
      <c r="X10" s="30">
        <v>4268412</v>
      </c>
      <c r="Y10" s="30">
        <v>-188927</v>
      </c>
      <c r="Z10" s="31">
        <v>-4.43</v>
      </c>
      <c r="AA10" s="32">
        <v>17073647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145541</v>
      </c>
      <c r="F11" s="8">
        <v>145541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36384</v>
      </c>
      <c r="Y11" s="8">
        <v>-36384</v>
      </c>
      <c r="Z11" s="2">
        <v>-100</v>
      </c>
      <c r="AA11" s="6">
        <v>145541</v>
      </c>
    </row>
    <row r="12" spans="1:27" ht="12.75">
      <c r="A12" s="29" t="s">
        <v>39</v>
      </c>
      <c r="B12" s="33"/>
      <c r="C12" s="6">
        <v>2804639</v>
      </c>
      <c r="D12" s="6">
        <v>0</v>
      </c>
      <c r="E12" s="7">
        <v>3041090</v>
      </c>
      <c r="F12" s="8">
        <v>3041090</v>
      </c>
      <c r="G12" s="8">
        <v>245528</v>
      </c>
      <c r="H12" s="8">
        <v>244633</v>
      </c>
      <c r="I12" s="8">
        <v>251537</v>
      </c>
      <c r="J12" s="8">
        <v>741698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741698</v>
      </c>
      <c r="X12" s="8">
        <v>760182</v>
      </c>
      <c r="Y12" s="8">
        <v>-18484</v>
      </c>
      <c r="Z12" s="2">
        <v>-2.43</v>
      </c>
      <c r="AA12" s="6">
        <v>3041090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616281</v>
      </c>
      <c r="F13" s="8">
        <v>616281</v>
      </c>
      <c r="G13" s="8">
        <v>17866</v>
      </c>
      <c r="H13" s="8">
        <v>77354</v>
      </c>
      <c r="I13" s="8">
        <v>24599</v>
      </c>
      <c r="J13" s="8">
        <v>119819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119819</v>
      </c>
      <c r="X13" s="8">
        <v>154071</v>
      </c>
      <c r="Y13" s="8">
        <v>-34252</v>
      </c>
      <c r="Z13" s="2">
        <v>-22.23</v>
      </c>
      <c r="AA13" s="6">
        <v>616281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17483651</v>
      </c>
      <c r="F14" s="8">
        <v>17483651</v>
      </c>
      <c r="G14" s="8">
        <v>1318062</v>
      </c>
      <c r="H14" s="8">
        <v>1322947</v>
      </c>
      <c r="I14" s="8">
        <v>1414212</v>
      </c>
      <c r="J14" s="8">
        <v>4055221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4055221</v>
      </c>
      <c r="X14" s="8">
        <v>4370913</v>
      </c>
      <c r="Y14" s="8">
        <v>-315692</v>
      </c>
      <c r="Z14" s="2">
        <v>-7.22</v>
      </c>
      <c r="AA14" s="6">
        <v>17483651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2524400</v>
      </c>
      <c r="F16" s="8">
        <v>2524400</v>
      </c>
      <c r="G16" s="8">
        <v>129627</v>
      </c>
      <c r="H16" s="8">
        <v>86703</v>
      </c>
      <c r="I16" s="8">
        <v>77528</v>
      </c>
      <c r="J16" s="8">
        <v>293858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293858</v>
      </c>
      <c r="X16" s="8">
        <v>631101</v>
      </c>
      <c r="Y16" s="8">
        <v>-337243</v>
      </c>
      <c r="Z16" s="2">
        <v>-53.44</v>
      </c>
      <c r="AA16" s="6">
        <v>2524400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19135953</v>
      </c>
      <c r="D18" s="6">
        <v>0</v>
      </c>
      <c r="E18" s="7">
        <v>32994716</v>
      </c>
      <c r="F18" s="8">
        <v>32994716</v>
      </c>
      <c r="G18" s="8">
        <v>2000</v>
      </c>
      <c r="H18" s="8">
        <v>6728</v>
      </c>
      <c r="I18" s="8">
        <v>-8097</v>
      </c>
      <c r="J18" s="8">
        <v>631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631</v>
      </c>
      <c r="X18" s="8">
        <v>8248413</v>
      </c>
      <c r="Y18" s="8">
        <v>-8247782</v>
      </c>
      <c r="Z18" s="2">
        <v>-99.99</v>
      </c>
      <c r="AA18" s="6">
        <v>32994716</v>
      </c>
    </row>
    <row r="19" spans="1:27" ht="12.75">
      <c r="A19" s="27" t="s">
        <v>46</v>
      </c>
      <c r="B19" s="33"/>
      <c r="C19" s="6">
        <v>108813000</v>
      </c>
      <c r="D19" s="6">
        <v>0</v>
      </c>
      <c r="E19" s="7">
        <v>118547304</v>
      </c>
      <c r="F19" s="8">
        <v>118547304</v>
      </c>
      <c r="G19" s="8">
        <v>47939000</v>
      </c>
      <c r="H19" s="8">
        <v>0</v>
      </c>
      <c r="I19" s="8">
        <v>0</v>
      </c>
      <c r="J19" s="8">
        <v>47939000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47939000</v>
      </c>
      <c r="X19" s="8">
        <v>29636751</v>
      </c>
      <c r="Y19" s="8">
        <v>18302249</v>
      </c>
      <c r="Z19" s="2">
        <v>61.76</v>
      </c>
      <c r="AA19" s="6">
        <v>118547304</v>
      </c>
    </row>
    <row r="20" spans="1:27" ht="12.75">
      <c r="A20" s="27" t="s">
        <v>47</v>
      </c>
      <c r="B20" s="33"/>
      <c r="C20" s="6">
        <v>40120718</v>
      </c>
      <c r="D20" s="6">
        <v>0</v>
      </c>
      <c r="E20" s="7">
        <v>2989540</v>
      </c>
      <c r="F20" s="30">
        <v>2989540</v>
      </c>
      <c r="G20" s="30">
        <v>334094</v>
      </c>
      <c r="H20" s="30">
        <v>413959</v>
      </c>
      <c r="I20" s="30">
        <v>183386</v>
      </c>
      <c r="J20" s="30">
        <v>931439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931439</v>
      </c>
      <c r="X20" s="30">
        <v>747201</v>
      </c>
      <c r="Y20" s="30">
        <v>184238</v>
      </c>
      <c r="Z20" s="31">
        <v>24.66</v>
      </c>
      <c r="AA20" s="32">
        <v>2989540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105000</v>
      </c>
      <c r="H21" s="8">
        <v>228797</v>
      </c>
      <c r="I21" s="34">
        <v>0</v>
      </c>
      <c r="J21" s="8">
        <v>333797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333797</v>
      </c>
      <c r="X21" s="8"/>
      <c r="Y21" s="8">
        <v>333797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439601358</v>
      </c>
      <c r="D22" s="37">
        <f>SUM(D5:D21)</f>
        <v>0</v>
      </c>
      <c r="E22" s="38">
        <f t="shared" si="0"/>
        <v>486502882</v>
      </c>
      <c r="F22" s="39">
        <f t="shared" si="0"/>
        <v>486502882</v>
      </c>
      <c r="G22" s="39">
        <f t="shared" si="0"/>
        <v>156486656</v>
      </c>
      <c r="H22" s="39">
        <f t="shared" si="0"/>
        <v>20820212</v>
      </c>
      <c r="I22" s="39">
        <f t="shared" si="0"/>
        <v>18533223</v>
      </c>
      <c r="J22" s="39">
        <f t="shared" si="0"/>
        <v>195840091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195840091</v>
      </c>
      <c r="X22" s="39">
        <f t="shared" si="0"/>
        <v>189043124</v>
      </c>
      <c r="Y22" s="39">
        <f t="shared" si="0"/>
        <v>6796967</v>
      </c>
      <c r="Z22" s="40">
        <f>+IF(X22&lt;&gt;0,+(Y22/X22)*100,0)</f>
        <v>3.5954584626944697</v>
      </c>
      <c r="AA22" s="37">
        <f>SUM(AA5:AA21)</f>
        <v>486502882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139919982</v>
      </c>
      <c r="D25" s="6">
        <v>0</v>
      </c>
      <c r="E25" s="7">
        <v>132902885</v>
      </c>
      <c r="F25" s="8">
        <v>132902885</v>
      </c>
      <c r="G25" s="8">
        <v>11537559</v>
      </c>
      <c r="H25" s="8">
        <v>13252324</v>
      </c>
      <c r="I25" s="8">
        <v>12884342</v>
      </c>
      <c r="J25" s="8">
        <v>37674225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37674225</v>
      </c>
      <c r="X25" s="8">
        <v>33225936</v>
      </c>
      <c r="Y25" s="8">
        <v>4448289</v>
      </c>
      <c r="Z25" s="2">
        <v>13.39</v>
      </c>
      <c r="AA25" s="6">
        <v>132902885</v>
      </c>
    </row>
    <row r="26" spans="1:27" ht="12.75">
      <c r="A26" s="29" t="s">
        <v>52</v>
      </c>
      <c r="B26" s="28"/>
      <c r="C26" s="6">
        <v>9485112</v>
      </c>
      <c r="D26" s="6">
        <v>0</v>
      </c>
      <c r="E26" s="7">
        <v>8857011</v>
      </c>
      <c r="F26" s="8">
        <v>8857011</v>
      </c>
      <c r="G26" s="8">
        <v>760789</v>
      </c>
      <c r="H26" s="8">
        <v>651206</v>
      </c>
      <c r="I26" s="8">
        <v>756750</v>
      </c>
      <c r="J26" s="8">
        <v>2168745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2168745</v>
      </c>
      <c r="X26" s="8">
        <v>2214252</v>
      </c>
      <c r="Y26" s="8">
        <v>-45507</v>
      </c>
      <c r="Z26" s="2">
        <v>-2.06</v>
      </c>
      <c r="AA26" s="6">
        <v>8857011</v>
      </c>
    </row>
    <row r="27" spans="1:27" ht="12.75">
      <c r="A27" s="29" t="s">
        <v>53</v>
      </c>
      <c r="B27" s="28"/>
      <c r="C27" s="6">
        <v>70771341</v>
      </c>
      <c r="D27" s="6">
        <v>0</v>
      </c>
      <c r="E27" s="7">
        <v>14191444</v>
      </c>
      <c r="F27" s="8">
        <v>14191444</v>
      </c>
      <c r="G27" s="8">
        <v>0</v>
      </c>
      <c r="H27" s="8">
        <v>-500</v>
      </c>
      <c r="I27" s="8">
        <v>8116</v>
      </c>
      <c r="J27" s="8">
        <v>7616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7616</v>
      </c>
      <c r="X27" s="8">
        <v>3547860</v>
      </c>
      <c r="Y27" s="8">
        <v>-3540244</v>
      </c>
      <c r="Z27" s="2">
        <v>-99.79</v>
      </c>
      <c r="AA27" s="6">
        <v>14191444</v>
      </c>
    </row>
    <row r="28" spans="1:27" ht="12.75">
      <c r="A28" s="29" t="s">
        <v>54</v>
      </c>
      <c r="B28" s="28"/>
      <c r="C28" s="6">
        <v>83774183</v>
      </c>
      <c r="D28" s="6">
        <v>0</v>
      </c>
      <c r="E28" s="7">
        <v>33595902</v>
      </c>
      <c r="F28" s="8">
        <v>33595902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8398977</v>
      </c>
      <c r="Y28" s="8">
        <v>-8398977</v>
      </c>
      <c r="Z28" s="2">
        <v>-100</v>
      </c>
      <c r="AA28" s="6">
        <v>33595902</v>
      </c>
    </row>
    <row r="29" spans="1:27" ht="12.75">
      <c r="A29" s="29" t="s">
        <v>55</v>
      </c>
      <c r="B29" s="28"/>
      <c r="C29" s="6">
        <v>45088567</v>
      </c>
      <c r="D29" s="6">
        <v>0</v>
      </c>
      <c r="E29" s="7">
        <v>17934393</v>
      </c>
      <c r="F29" s="8">
        <v>17934393</v>
      </c>
      <c r="G29" s="8">
        <v>100648</v>
      </c>
      <c r="H29" s="8">
        <v>390110</v>
      </c>
      <c r="I29" s="8">
        <v>100648</v>
      </c>
      <c r="J29" s="8">
        <v>591406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591406</v>
      </c>
      <c r="X29" s="8">
        <v>4948008</v>
      </c>
      <c r="Y29" s="8">
        <v>-4356602</v>
      </c>
      <c r="Z29" s="2">
        <v>-88.05</v>
      </c>
      <c r="AA29" s="6">
        <v>17934393</v>
      </c>
    </row>
    <row r="30" spans="1:27" ht="12.75">
      <c r="A30" s="29" t="s">
        <v>56</v>
      </c>
      <c r="B30" s="28"/>
      <c r="C30" s="6">
        <v>145403536</v>
      </c>
      <c r="D30" s="6">
        <v>0</v>
      </c>
      <c r="E30" s="7">
        <v>138478575</v>
      </c>
      <c r="F30" s="8">
        <v>138478575</v>
      </c>
      <c r="G30" s="8">
        <v>1124411</v>
      </c>
      <c r="H30" s="8">
        <v>15888505</v>
      </c>
      <c r="I30" s="8">
        <v>9017697</v>
      </c>
      <c r="J30" s="8">
        <v>26030613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26030613</v>
      </c>
      <c r="X30" s="8">
        <v>34619643</v>
      </c>
      <c r="Y30" s="8">
        <v>-8589030</v>
      </c>
      <c r="Z30" s="2">
        <v>-24.81</v>
      </c>
      <c r="AA30" s="6">
        <v>138478575</v>
      </c>
    </row>
    <row r="31" spans="1:27" ht="12.75">
      <c r="A31" s="29" t="s">
        <v>57</v>
      </c>
      <c r="B31" s="28"/>
      <c r="C31" s="6">
        <v>30377350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46353030</v>
      </c>
      <c r="D32" s="6">
        <v>0</v>
      </c>
      <c r="E32" s="7">
        <v>50481558</v>
      </c>
      <c r="F32" s="8">
        <v>50481558</v>
      </c>
      <c r="G32" s="8">
        <v>2351036</v>
      </c>
      <c r="H32" s="8">
        <v>2741945</v>
      </c>
      <c r="I32" s="8">
        <v>7952368</v>
      </c>
      <c r="J32" s="8">
        <v>13045349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13045349</v>
      </c>
      <c r="X32" s="8">
        <v>12620253</v>
      </c>
      <c r="Y32" s="8">
        <v>425096</v>
      </c>
      <c r="Z32" s="2">
        <v>3.37</v>
      </c>
      <c r="AA32" s="6">
        <v>50481558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8730208</v>
      </c>
      <c r="F33" s="8">
        <v>8730208</v>
      </c>
      <c r="G33" s="8">
        <v>0</v>
      </c>
      <c r="H33" s="8">
        <v>0</v>
      </c>
      <c r="I33" s="8">
        <v>215442</v>
      </c>
      <c r="J33" s="8">
        <v>215442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215442</v>
      </c>
      <c r="X33" s="8"/>
      <c r="Y33" s="8">
        <v>215442</v>
      </c>
      <c r="Z33" s="2">
        <v>0</v>
      </c>
      <c r="AA33" s="6">
        <v>8730208</v>
      </c>
    </row>
    <row r="34" spans="1:27" ht="12.75">
      <c r="A34" s="29" t="s">
        <v>60</v>
      </c>
      <c r="B34" s="28"/>
      <c r="C34" s="6">
        <v>54731534</v>
      </c>
      <c r="D34" s="6">
        <v>0</v>
      </c>
      <c r="E34" s="7">
        <v>99967122</v>
      </c>
      <c r="F34" s="8">
        <v>99967122</v>
      </c>
      <c r="G34" s="8">
        <v>4855216</v>
      </c>
      <c r="H34" s="8">
        <v>10555525</v>
      </c>
      <c r="I34" s="8">
        <v>15648534</v>
      </c>
      <c r="J34" s="8">
        <v>31059275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31059275</v>
      </c>
      <c r="X34" s="8">
        <v>24866469</v>
      </c>
      <c r="Y34" s="8">
        <v>6192806</v>
      </c>
      <c r="Z34" s="2">
        <v>24.9</v>
      </c>
      <c r="AA34" s="6">
        <v>99967122</v>
      </c>
    </row>
    <row r="35" spans="1:27" ht="12.75">
      <c r="A35" s="27" t="s">
        <v>61</v>
      </c>
      <c r="B35" s="33"/>
      <c r="C35" s="6">
        <v>20321784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646226419</v>
      </c>
      <c r="D36" s="37">
        <f>SUM(D25:D35)</f>
        <v>0</v>
      </c>
      <c r="E36" s="38">
        <f t="shared" si="1"/>
        <v>505139098</v>
      </c>
      <c r="F36" s="39">
        <f t="shared" si="1"/>
        <v>505139098</v>
      </c>
      <c r="G36" s="39">
        <f t="shared" si="1"/>
        <v>20729659</v>
      </c>
      <c r="H36" s="39">
        <f t="shared" si="1"/>
        <v>43479115</v>
      </c>
      <c r="I36" s="39">
        <f t="shared" si="1"/>
        <v>46583897</v>
      </c>
      <c r="J36" s="39">
        <f t="shared" si="1"/>
        <v>110792671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110792671</v>
      </c>
      <c r="X36" s="39">
        <f t="shared" si="1"/>
        <v>124441398</v>
      </c>
      <c r="Y36" s="39">
        <f t="shared" si="1"/>
        <v>-13648727</v>
      </c>
      <c r="Z36" s="40">
        <f>+IF(X36&lt;&gt;0,+(Y36/X36)*100,0)</f>
        <v>-10.967995554019733</v>
      </c>
      <c r="AA36" s="37">
        <f>SUM(AA25:AA35)</f>
        <v>505139098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-206625061</v>
      </c>
      <c r="D38" s="50">
        <f>+D22-D36</f>
        <v>0</v>
      </c>
      <c r="E38" s="51">
        <f t="shared" si="2"/>
        <v>-18636216</v>
      </c>
      <c r="F38" s="52">
        <f t="shared" si="2"/>
        <v>-18636216</v>
      </c>
      <c r="G38" s="52">
        <f t="shared" si="2"/>
        <v>135756997</v>
      </c>
      <c r="H38" s="52">
        <f t="shared" si="2"/>
        <v>-22658903</v>
      </c>
      <c r="I38" s="52">
        <f t="shared" si="2"/>
        <v>-28050674</v>
      </c>
      <c r="J38" s="52">
        <f t="shared" si="2"/>
        <v>85047420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85047420</v>
      </c>
      <c r="X38" s="52">
        <f>IF(F22=F36,0,X22-X36)</f>
        <v>64601726</v>
      </c>
      <c r="Y38" s="52">
        <f t="shared" si="2"/>
        <v>20445694</v>
      </c>
      <c r="Z38" s="53">
        <f>+IF(X38&lt;&gt;0,+(Y38/X38)*100,0)</f>
        <v>31.648835512537232</v>
      </c>
      <c r="AA38" s="50">
        <f>+AA22-AA36</f>
        <v>-18636216</v>
      </c>
    </row>
    <row r="39" spans="1:27" ht="12.75">
      <c r="A39" s="27" t="s">
        <v>64</v>
      </c>
      <c r="B39" s="33"/>
      <c r="C39" s="6">
        <v>84759471</v>
      </c>
      <c r="D39" s="6">
        <v>0</v>
      </c>
      <c r="E39" s="7">
        <v>66023174</v>
      </c>
      <c r="F39" s="8">
        <v>66023174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16506249</v>
      </c>
      <c r="Y39" s="8">
        <v>-16506249</v>
      </c>
      <c r="Z39" s="2">
        <v>-100</v>
      </c>
      <c r="AA39" s="6">
        <v>66023174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-121865590</v>
      </c>
      <c r="D42" s="59">
        <f>SUM(D38:D41)</f>
        <v>0</v>
      </c>
      <c r="E42" s="60">
        <f t="shared" si="3"/>
        <v>47386958</v>
      </c>
      <c r="F42" s="61">
        <f t="shared" si="3"/>
        <v>47386958</v>
      </c>
      <c r="G42" s="61">
        <f t="shared" si="3"/>
        <v>135756997</v>
      </c>
      <c r="H42" s="61">
        <f t="shared" si="3"/>
        <v>-22658903</v>
      </c>
      <c r="I42" s="61">
        <f t="shared" si="3"/>
        <v>-28050674</v>
      </c>
      <c r="J42" s="61">
        <f t="shared" si="3"/>
        <v>85047420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85047420</v>
      </c>
      <c r="X42" s="61">
        <f t="shared" si="3"/>
        <v>81107975</v>
      </c>
      <c r="Y42" s="61">
        <f t="shared" si="3"/>
        <v>3939445</v>
      </c>
      <c r="Z42" s="62">
        <f>+IF(X42&lt;&gt;0,+(Y42/X42)*100,0)</f>
        <v>4.857037794372255</v>
      </c>
      <c r="AA42" s="59">
        <f>SUM(AA38:AA41)</f>
        <v>47386958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-121865590</v>
      </c>
      <c r="D44" s="67">
        <f>+D42-D43</f>
        <v>0</v>
      </c>
      <c r="E44" s="68">
        <f t="shared" si="4"/>
        <v>47386958</v>
      </c>
      <c r="F44" s="69">
        <f t="shared" si="4"/>
        <v>47386958</v>
      </c>
      <c r="G44" s="69">
        <f t="shared" si="4"/>
        <v>135756997</v>
      </c>
      <c r="H44" s="69">
        <f t="shared" si="4"/>
        <v>-22658903</v>
      </c>
      <c r="I44" s="69">
        <f t="shared" si="4"/>
        <v>-28050674</v>
      </c>
      <c r="J44" s="69">
        <f t="shared" si="4"/>
        <v>85047420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85047420</v>
      </c>
      <c r="X44" s="69">
        <f t="shared" si="4"/>
        <v>81107975</v>
      </c>
      <c r="Y44" s="69">
        <f t="shared" si="4"/>
        <v>3939445</v>
      </c>
      <c r="Z44" s="70">
        <f>+IF(X44&lt;&gt;0,+(Y44/X44)*100,0)</f>
        <v>4.857037794372255</v>
      </c>
      <c r="AA44" s="67">
        <f>+AA42-AA43</f>
        <v>47386958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-121865590</v>
      </c>
      <c r="D46" s="59">
        <f>SUM(D44:D45)</f>
        <v>0</v>
      </c>
      <c r="E46" s="60">
        <f t="shared" si="5"/>
        <v>47386958</v>
      </c>
      <c r="F46" s="61">
        <f t="shared" si="5"/>
        <v>47386958</v>
      </c>
      <c r="G46" s="61">
        <f t="shared" si="5"/>
        <v>135756997</v>
      </c>
      <c r="H46" s="61">
        <f t="shared" si="5"/>
        <v>-22658903</v>
      </c>
      <c r="I46" s="61">
        <f t="shared" si="5"/>
        <v>-28050674</v>
      </c>
      <c r="J46" s="61">
        <f t="shared" si="5"/>
        <v>85047420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85047420</v>
      </c>
      <c r="X46" s="61">
        <f t="shared" si="5"/>
        <v>81107975</v>
      </c>
      <c r="Y46" s="61">
        <f t="shared" si="5"/>
        <v>3939445</v>
      </c>
      <c r="Z46" s="62">
        <f>+IF(X46&lt;&gt;0,+(Y46/X46)*100,0)</f>
        <v>4.857037794372255</v>
      </c>
      <c r="AA46" s="59">
        <f>SUM(AA44:AA45)</f>
        <v>47386958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-121865590</v>
      </c>
      <c r="D48" s="75">
        <f>SUM(D46:D47)</f>
        <v>0</v>
      </c>
      <c r="E48" s="76">
        <f t="shared" si="6"/>
        <v>47386958</v>
      </c>
      <c r="F48" s="77">
        <f t="shared" si="6"/>
        <v>47386958</v>
      </c>
      <c r="G48" s="77">
        <f t="shared" si="6"/>
        <v>135756997</v>
      </c>
      <c r="H48" s="78">
        <f t="shared" si="6"/>
        <v>-22658903</v>
      </c>
      <c r="I48" s="78">
        <f t="shared" si="6"/>
        <v>-28050674</v>
      </c>
      <c r="J48" s="78">
        <f t="shared" si="6"/>
        <v>85047420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85047420</v>
      </c>
      <c r="X48" s="78">
        <f t="shared" si="6"/>
        <v>81107975</v>
      </c>
      <c r="Y48" s="78">
        <f t="shared" si="6"/>
        <v>3939445</v>
      </c>
      <c r="Z48" s="79">
        <f>+IF(X48&lt;&gt;0,+(Y48/X48)*100,0)</f>
        <v>4.857037794372255</v>
      </c>
      <c r="AA48" s="80">
        <f>SUM(AA46:AA47)</f>
        <v>47386958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107043649</v>
      </c>
      <c r="D5" s="6">
        <v>0</v>
      </c>
      <c r="E5" s="7">
        <v>117928960</v>
      </c>
      <c r="F5" s="8">
        <v>117928960</v>
      </c>
      <c r="G5" s="8">
        <v>8370729</v>
      </c>
      <c r="H5" s="8">
        <v>9283855</v>
      </c>
      <c r="I5" s="8">
        <v>9439594</v>
      </c>
      <c r="J5" s="8">
        <v>27094178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27094178</v>
      </c>
      <c r="X5" s="8">
        <v>31840819</v>
      </c>
      <c r="Y5" s="8">
        <v>-4746641</v>
      </c>
      <c r="Z5" s="2">
        <v>-14.91</v>
      </c>
      <c r="AA5" s="6">
        <v>117928960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782578</v>
      </c>
      <c r="I6" s="8">
        <v>776109</v>
      </c>
      <c r="J6" s="8">
        <v>1558687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1558687</v>
      </c>
      <c r="X6" s="8"/>
      <c r="Y6" s="8">
        <v>1558687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76804421</v>
      </c>
      <c r="D7" s="6">
        <v>0</v>
      </c>
      <c r="E7" s="7">
        <v>86410944</v>
      </c>
      <c r="F7" s="8">
        <v>86410944</v>
      </c>
      <c r="G7" s="8">
        <v>6625296</v>
      </c>
      <c r="H7" s="8">
        <v>6018359</v>
      </c>
      <c r="I7" s="8">
        <v>7020610</v>
      </c>
      <c r="J7" s="8">
        <v>19664265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19664265</v>
      </c>
      <c r="X7" s="8">
        <v>19401548</v>
      </c>
      <c r="Y7" s="8">
        <v>262717</v>
      </c>
      <c r="Z7" s="2">
        <v>1.35</v>
      </c>
      <c r="AA7" s="6">
        <v>86410944</v>
      </c>
    </row>
    <row r="8" spans="1:27" ht="12.75">
      <c r="A8" s="29" t="s">
        <v>35</v>
      </c>
      <c r="B8" s="28"/>
      <c r="C8" s="6">
        <v>18296225</v>
      </c>
      <c r="D8" s="6">
        <v>0</v>
      </c>
      <c r="E8" s="7">
        <v>18394014</v>
      </c>
      <c r="F8" s="8">
        <v>18394014</v>
      </c>
      <c r="G8" s="8">
        <v>1500280</v>
      </c>
      <c r="H8" s="8">
        <v>1629529</v>
      </c>
      <c r="I8" s="8">
        <v>2148188</v>
      </c>
      <c r="J8" s="8">
        <v>5277997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5277997</v>
      </c>
      <c r="X8" s="8">
        <v>4777940</v>
      </c>
      <c r="Y8" s="8">
        <v>500057</v>
      </c>
      <c r="Z8" s="2">
        <v>10.47</v>
      </c>
      <c r="AA8" s="6">
        <v>18394014</v>
      </c>
    </row>
    <row r="9" spans="1:27" ht="12.75">
      <c r="A9" s="29" t="s">
        <v>36</v>
      </c>
      <c r="B9" s="28"/>
      <c r="C9" s="6">
        <v>4264264</v>
      </c>
      <c r="D9" s="6">
        <v>0</v>
      </c>
      <c r="E9" s="7">
        <v>4581021</v>
      </c>
      <c r="F9" s="8">
        <v>4581021</v>
      </c>
      <c r="G9" s="8">
        <v>391870</v>
      </c>
      <c r="H9" s="8">
        <v>387185</v>
      </c>
      <c r="I9" s="8">
        <v>374046</v>
      </c>
      <c r="J9" s="8">
        <v>1153101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1153101</v>
      </c>
      <c r="X9" s="8">
        <v>1147443</v>
      </c>
      <c r="Y9" s="8">
        <v>5658</v>
      </c>
      <c r="Z9" s="2">
        <v>0.49</v>
      </c>
      <c r="AA9" s="6">
        <v>4581021</v>
      </c>
    </row>
    <row r="10" spans="1:27" ht="12.75">
      <c r="A10" s="29" t="s">
        <v>37</v>
      </c>
      <c r="B10" s="28"/>
      <c r="C10" s="6">
        <v>5878133</v>
      </c>
      <c r="D10" s="6">
        <v>0</v>
      </c>
      <c r="E10" s="7">
        <v>7179893</v>
      </c>
      <c r="F10" s="30">
        <v>7179893</v>
      </c>
      <c r="G10" s="30">
        <v>550660</v>
      </c>
      <c r="H10" s="30">
        <v>535164</v>
      </c>
      <c r="I10" s="30">
        <v>559613</v>
      </c>
      <c r="J10" s="30">
        <v>1645437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1645437</v>
      </c>
      <c r="X10" s="30">
        <v>1805850</v>
      </c>
      <c r="Y10" s="30">
        <v>-160413</v>
      </c>
      <c r="Z10" s="31">
        <v>-8.88</v>
      </c>
      <c r="AA10" s="32">
        <v>7179893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5788012</v>
      </c>
      <c r="D12" s="6">
        <v>0</v>
      </c>
      <c r="E12" s="7">
        <v>8475369</v>
      </c>
      <c r="F12" s="8">
        <v>8475369</v>
      </c>
      <c r="G12" s="8">
        <v>111681</v>
      </c>
      <c r="H12" s="8">
        <v>116449</v>
      </c>
      <c r="I12" s="8">
        <v>111681</v>
      </c>
      <c r="J12" s="8">
        <v>339811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339811</v>
      </c>
      <c r="X12" s="8">
        <v>5375994</v>
      </c>
      <c r="Y12" s="8">
        <v>-5036183</v>
      </c>
      <c r="Z12" s="2">
        <v>-93.68</v>
      </c>
      <c r="AA12" s="6">
        <v>8475369</v>
      </c>
    </row>
    <row r="13" spans="1:27" ht="12.75">
      <c r="A13" s="27" t="s">
        <v>40</v>
      </c>
      <c r="B13" s="33"/>
      <c r="C13" s="6">
        <v>7002653</v>
      </c>
      <c r="D13" s="6">
        <v>0</v>
      </c>
      <c r="E13" s="7">
        <v>4310174</v>
      </c>
      <c r="F13" s="8">
        <v>4310174</v>
      </c>
      <c r="G13" s="8">
        <v>49431</v>
      </c>
      <c r="H13" s="8">
        <v>376561</v>
      </c>
      <c r="I13" s="8">
        <v>301893</v>
      </c>
      <c r="J13" s="8">
        <v>727885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727885</v>
      </c>
      <c r="X13" s="8"/>
      <c r="Y13" s="8">
        <v>727885</v>
      </c>
      <c r="Z13" s="2">
        <v>0</v>
      </c>
      <c r="AA13" s="6">
        <v>4310174</v>
      </c>
    </row>
    <row r="14" spans="1:27" ht="12.75">
      <c r="A14" s="27" t="s">
        <v>41</v>
      </c>
      <c r="B14" s="33"/>
      <c r="C14" s="6">
        <v>7186530</v>
      </c>
      <c r="D14" s="6">
        <v>0</v>
      </c>
      <c r="E14" s="7">
        <v>4920739</v>
      </c>
      <c r="F14" s="8">
        <v>4920739</v>
      </c>
      <c r="G14" s="8">
        <v>394936</v>
      </c>
      <c r="H14" s="8">
        <v>0</v>
      </c>
      <c r="I14" s="8">
        <v>0</v>
      </c>
      <c r="J14" s="8">
        <v>394936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394936</v>
      </c>
      <c r="X14" s="8">
        <v>1230186</v>
      </c>
      <c r="Y14" s="8">
        <v>-835250</v>
      </c>
      <c r="Z14" s="2">
        <v>-67.9</v>
      </c>
      <c r="AA14" s="6">
        <v>4920739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36555216</v>
      </c>
      <c r="D16" s="6">
        <v>0</v>
      </c>
      <c r="E16" s="7">
        <v>5943799</v>
      </c>
      <c r="F16" s="8">
        <v>5943799</v>
      </c>
      <c r="G16" s="8">
        <v>1085602</v>
      </c>
      <c r="H16" s="8">
        <v>729688</v>
      </c>
      <c r="I16" s="8">
        <v>649173</v>
      </c>
      <c r="J16" s="8">
        <v>2464463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2464463</v>
      </c>
      <c r="X16" s="8">
        <v>1244619</v>
      </c>
      <c r="Y16" s="8">
        <v>1219844</v>
      </c>
      <c r="Z16" s="2">
        <v>98.01</v>
      </c>
      <c r="AA16" s="6">
        <v>5943799</v>
      </c>
    </row>
    <row r="17" spans="1:27" ht="12.75">
      <c r="A17" s="27" t="s">
        <v>44</v>
      </c>
      <c r="B17" s="33"/>
      <c r="C17" s="6">
        <v>5676</v>
      </c>
      <c r="D17" s="6">
        <v>0</v>
      </c>
      <c r="E17" s="7">
        <v>24045</v>
      </c>
      <c r="F17" s="8">
        <v>24045</v>
      </c>
      <c r="G17" s="8">
        <v>433</v>
      </c>
      <c r="H17" s="8">
        <v>510</v>
      </c>
      <c r="I17" s="8">
        <v>0</v>
      </c>
      <c r="J17" s="8">
        <v>943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943</v>
      </c>
      <c r="X17" s="8">
        <v>2029</v>
      </c>
      <c r="Y17" s="8">
        <v>-1086</v>
      </c>
      <c r="Z17" s="2">
        <v>-53.52</v>
      </c>
      <c r="AA17" s="6">
        <v>24045</v>
      </c>
    </row>
    <row r="18" spans="1:27" ht="12.75">
      <c r="A18" s="29" t="s">
        <v>45</v>
      </c>
      <c r="B18" s="28"/>
      <c r="C18" s="6">
        <v>8026260</v>
      </c>
      <c r="D18" s="6">
        <v>0</v>
      </c>
      <c r="E18" s="7">
        <v>15693679</v>
      </c>
      <c r="F18" s="8">
        <v>15693679</v>
      </c>
      <c r="G18" s="8">
        <v>2261588</v>
      </c>
      <c r="H18" s="8">
        <v>0</v>
      </c>
      <c r="I18" s="8">
        <v>0</v>
      </c>
      <c r="J18" s="8">
        <v>2261588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2261588</v>
      </c>
      <c r="X18" s="8">
        <v>3996403</v>
      </c>
      <c r="Y18" s="8">
        <v>-1734815</v>
      </c>
      <c r="Z18" s="2">
        <v>-43.41</v>
      </c>
      <c r="AA18" s="6">
        <v>15693679</v>
      </c>
    </row>
    <row r="19" spans="1:27" ht="12.75">
      <c r="A19" s="27" t="s">
        <v>46</v>
      </c>
      <c r="B19" s="33"/>
      <c r="C19" s="6">
        <v>438983009</v>
      </c>
      <c r="D19" s="6">
        <v>0</v>
      </c>
      <c r="E19" s="7">
        <v>460207165</v>
      </c>
      <c r="F19" s="8">
        <v>460207165</v>
      </c>
      <c r="G19" s="8">
        <v>186537000</v>
      </c>
      <c r="H19" s="8">
        <v>0</v>
      </c>
      <c r="I19" s="8">
        <v>0</v>
      </c>
      <c r="J19" s="8">
        <v>186537000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186537000</v>
      </c>
      <c r="X19" s="8">
        <v>185057866</v>
      </c>
      <c r="Y19" s="8">
        <v>1479134</v>
      </c>
      <c r="Z19" s="2">
        <v>0.8</v>
      </c>
      <c r="AA19" s="6">
        <v>460207165</v>
      </c>
    </row>
    <row r="20" spans="1:27" ht="12.75">
      <c r="A20" s="27" t="s">
        <v>47</v>
      </c>
      <c r="B20" s="33"/>
      <c r="C20" s="6">
        <v>32684567</v>
      </c>
      <c r="D20" s="6">
        <v>0</v>
      </c>
      <c r="E20" s="7">
        <v>9060038</v>
      </c>
      <c r="F20" s="30">
        <v>9060038</v>
      </c>
      <c r="G20" s="30">
        <v>481242</v>
      </c>
      <c r="H20" s="30">
        <v>2917634</v>
      </c>
      <c r="I20" s="30">
        <v>1511527</v>
      </c>
      <c r="J20" s="30">
        <v>4910403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4910403</v>
      </c>
      <c r="X20" s="30">
        <v>1820389</v>
      </c>
      <c r="Y20" s="30">
        <v>3090014</v>
      </c>
      <c r="Z20" s="31">
        <v>169.74</v>
      </c>
      <c r="AA20" s="32">
        <v>9060038</v>
      </c>
    </row>
    <row r="21" spans="1:27" ht="12.75">
      <c r="A21" s="27" t="s">
        <v>48</v>
      </c>
      <c r="B21" s="33"/>
      <c r="C21" s="6">
        <v>349872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748868487</v>
      </c>
      <c r="D22" s="37">
        <f>SUM(D5:D21)</f>
        <v>0</v>
      </c>
      <c r="E22" s="38">
        <f t="shared" si="0"/>
        <v>743129840</v>
      </c>
      <c r="F22" s="39">
        <f t="shared" si="0"/>
        <v>743129840</v>
      </c>
      <c r="G22" s="39">
        <f t="shared" si="0"/>
        <v>208360748</v>
      </c>
      <c r="H22" s="39">
        <f t="shared" si="0"/>
        <v>22777512</v>
      </c>
      <c r="I22" s="39">
        <f t="shared" si="0"/>
        <v>22892434</v>
      </c>
      <c r="J22" s="39">
        <f t="shared" si="0"/>
        <v>254030694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254030694</v>
      </c>
      <c r="X22" s="39">
        <f t="shared" si="0"/>
        <v>257701086</v>
      </c>
      <c r="Y22" s="39">
        <f t="shared" si="0"/>
        <v>-3670392</v>
      </c>
      <c r="Z22" s="40">
        <f>+IF(X22&lt;&gt;0,+(Y22/X22)*100,0)</f>
        <v>-1.4242827055839415</v>
      </c>
      <c r="AA22" s="37">
        <f>SUM(AA5:AA21)</f>
        <v>743129840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288629512</v>
      </c>
      <c r="D25" s="6">
        <v>0</v>
      </c>
      <c r="E25" s="7">
        <v>287455314</v>
      </c>
      <c r="F25" s="8">
        <v>287455314</v>
      </c>
      <c r="G25" s="8">
        <v>23714243</v>
      </c>
      <c r="H25" s="8">
        <v>23825230</v>
      </c>
      <c r="I25" s="8">
        <v>23502819</v>
      </c>
      <c r="J25" s="8">
        <v>71042292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71042292</v>
      </c>
      <c r="X25" s="8">
        <v>68191428</v>
      </c>
      <c r="Y25" s="8">
        <v>2850864</v>
      </c>
      <c r="Z25" s="2">
        <v>4.18</v>
      </c>
      <c r="AA25" s="6">
        <v>287455314</v>
      </c>
    </row>
    <row r="26" spans="1:27" ht="12.75">
      <c r="A26" s="29" t="s">
        <v>52</v>
      </c>
      <c r="B26" s="28"/>
      <c r="C26" s="6">
        <v>21329483</v>
      </c>
      <c r="D26" s="6">
        <v>0</v>
      </c>
      <c r="E26" s="7">
        <v>24298639</v>
      </c>
      <c r="F26" s="8">
        <v>24298639</v>
      </c>
      <c r="G26" s="8">
        <v>2294507</v>
      </c>
      <c r="H26" s="8">
        <v>2495488</v>
      </c>
      <c r="I26" s="8">
        <v>2181118</v>
      </c>
      <c r="J26" s="8">
        <v>6971113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6971113</v>
      </c>
      <c r="X26" s="8">
        <v>6074661</v>
      </c>
      <c r="Y26" s="8">
        <v>896452</v>
      </c>
      <c r="Z26" s="2">
        <v>14.76</v>
      </c>
      <c r="AA26" s="6">
        <v>24298639</v>
      </c>
    </row>
    <row r="27" spans="1:27" ht="12.75">
      <c r="A27" s="29" t="s">
        <v>53</v>
      </c>
      <c r="B27" s="28"/>
      <c r="C27" s="6">
        <v>27710886</v>
      </c>
      <c r="D27" s="6">
        <v>0</v>
      </c>
      <c r="E27" s="7">
        <v>18935753</v>
      </c>
      <c r="F27" s="8">
        <v>18935753</v>
      </c>
      <c r="G27" s="8">
        <v>124693</v>
      </c>
      <c r="H27" s="8">
        <v>0</v>
      </c>
      <c r="I27" s="8">
        <v>0</v>
      </c>
      <c r="J27" s="8">
        <v>124693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124693</v>
      </c>
      <c r="X27" s="8">
        <v>4733937</v>
      </c>
      <c r="Y27" s="8">
        <v>-4609244</v>
      </c>
      <c r="Z27" s="2">
        <v>-97.37</v>
      </c>
      <c r="AA27" s="6">
        <v>18935753</v>
      </c>
    </row>
    <row r="28" spans="1:27" ht="12.75">
      <c r="A28" s="29" t="s">
        <v>54</v>
      </c>
      <c r="B28" s="28"/>
      <c r="C28" s="6">
        <v>63805399</v>
      </c>
      <c r="D28" s="6">
        <v>0</v>
      </c>
      <c r="E28" s="7">
        <v>69067809</v>
      </c>
      <c r="F28" s="8">
        <v>69067809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17266953</v>
      </c>
      <c r="Y28" s="8">
        <v>-17266953</v>
      </c>
      <c r="Z28" s="2">
        <v>-100</v>
      </c>
      <c r="AA28" s="6">
        <v>69067809</v>
      </c>
    </row>
    <row r="29" spans="1:27" ht="12.75">
      <c r="A29" s="29" t="s">
        <v>55</v>
      </c>
      <c r="B29" s="28"/>
      <c r="C29" s="6">
        <v>8387914</v>
      </c>
      <c r="D29" s="6">
        <v>0</v>
      </c>
      <c r="E29" s="7">
        <v>469251</v>
      </c>
      <c r="F29" s="8">
        <v>469251</v>
      </c>
      <c r="G29" s="8">
        <v>8925</v>
      </c>
      <c r="H29" s="8">
        <v>41660</v>
      </c>
      <c r="I29" s="8">
        <v>251015</v>
      </c>
      <c r="J29" s="8">
        <v>301600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301600</v>
      </c>
      <c r="X29" s="8">
        <v>117312</v>
      </c>
      <c r="Y29" s="8">
        <v>184288</v>
      </c>
      <c r="Z29" s="2">
        <v>157.09</v>
      </c>
      <c r="AA29" s="6">
        <v>469251</v>
      </c>
    </row>
    <row r="30" spans="1:27" ht="12.75">
      <c r="A30" s="29" t="s">
        <v>56</v>
      </c>
      <c r="B30" s="28"/>
      <c r="C30" s="6">
        <v>84652027</v>
      </c>
      <c r="D30" s="6">
        <v>0</v>
      </c>
      <c r="E30" s="7">
        <v>88048004</v>
      </c>
      <c r="F30" s="8">
        <v>88048004</v>
      </c>
      <c r="G30" s="8">
        <v>1276</v>
      </c>
      <c r="H30" s="8">
        <v>10853094</v>
      </c>
      <c r="I30" s="8">
        <v>11957713</v>
      </c>
      <c r="J30" s="8">
        <v>22812083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22812083</v>
      </c>
      <c r="X30" s="8">
        <v>22012002</v>
      </c>
      <c r="Y30" s="8">
        <v>800081</v>
      </c>
      <c r="Z30" s="2">
        <v>3.63</v>
      </c>
      <c r="AA30" s="6">
        <v>88048004</v>
      </c>
    </row>
    <row r="31" spans="1:27" ht="12.75">
      <c r="A31" s="29" t="s">
        <v>57</v>
      </c>
      <c r="B31" s="28"/>
      <c r="C31" s="6">
        <v>1534711</v>
      </c>
      <c r="D31" s="6">
        <v>0</v>
      </c>
      <c r="E31" s="7">
        <v>2369029</v>
      </c>
      <c r="F31" s="8">
        <v>2369029</v>
      </c>
      <c r="G31" s="8">
        <v>24834</v>
      </c>
      <c r="H31" s="8">
        <v>170954</v>
      </c>
      <c r="I31" s="8">
        <v>375771</v>
      </c>
      <c r="J31" s="8">
        <v>571559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571559</v>
      </c>
      <c r="X31" s="8">
        <v>592257</v>
      </c>
      <c r="Y31" s="8">
        <v>-20698</v>
      </c>
      <c r="Z31" s="2">
        <v>-3.49</v>
      </c>
      <c r="AA31" s="6">
        <v>2369029</v>
      </c>
    </row>
    <row r="32" spans="1:27" ht="12.75">
      <c r="A32" s="29" t="s">
        <v>58</v>
      </c>
      <c r="B32" s="28"/>
      <c r="C32" s="6">
        <v>29847955</v>
      </c>
      <c r="D32" s="6">
        <v>0</v>
      </c>
      <c r="E32" s="7">
        <v>33221188</v>
      </c>
      <c r="F32" s="8">
        <v>33221188</v>
      </c>
      <c r="G32" s="8">
        <v>8824</v>
      </c>
      <c r="H32" s="8">
        <v>5135081</v>
      </c>
      <c r="I32" s="8">
        <v>2728644</v>
      </c>
      <c r="J32" s="8">
        <v>7872549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7872549</v>
      </c>
      <c r="X32" s="8">
        <v>8305296</v>
      </c>
      <c r="Y32" s="8">
        <v>-432747</v>
      </c>
      <c r="Z32" s="2">
        <v>-5.21</v>
      </c>
      <c r="AA32" s="6">
        <v>33221188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234625</v>
      </c>
      <c r="F33" s="8">
        <v>234625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234625</v>
      </c>
    </row>
    <row r="34" spans="1:27" ht="12.75">
      <c r="A34" s="29" t="s">
        <v>60</v>
      </c>
      <c r="B34" s="28"/>
      <c r="C34" s="6">
        <v>211421795</v>
      </c>
      <c r="D34" s="6">
        <v>0</v>
      </c>
      <c r="E34" s="7">
        <v>185844837</v>
      </c>
      <c r="F34" s="8">
        <v>185844837</v>
      </c>
      <c r="G34" s="8">
        <v>4663366</v>
      </c>
      <c r="H34" s="8">
        <v>7998749</v>
      </c>
      <c r="I34" s="8">
        <v>17224067</v>
      </c>
      <c r="J34" s="8">
        <v>29886182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29886182</v>
      </c>
      <c r="X34" s="8">
        <v>46461210</v>
      </c>
      <c r="Y34" s="8">
        <v>-16575028</v>
      </c>
      <c r="Z34" s="2">
        <v>-35.67</v>
      </c>
      <c r="AA34" s="6">
        <v>185844837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737319682</v>
      </c>
      <c r="D36" s="37">
        <f>SUM(D25:D35)</f>
        <v>0</v>
      </c>
      <c r="E36" s="38">
        <f t="shared" si="1"/>
        <v>709944449</v>
      </c>
      <c r="F36" s="39">
        <f t="shared" si="1"/>
        <v>709944449</v>
      </c>
      <c r="G36" s="39">
        <f t="shared" si="1"/>
        <v>30840668</v>
      </c>
      <c r="H36" s="39">
        <f t="shared" si="1"/>
        <v>50520256</v>
      </c>
      <c r="I36" s="39">
        <f t="shared" si="1"/>
        <v>58221147</v>
      </c>
      <c r="J36" s="39">
        <f t="shared" si="1"/>
        <v>139582071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139582071</v>
      </c>
      <c r="X36" s="39">
        <f t="shared" si="1"/>
        <v>173755056</v>
      </c>
      <c r="Y36" s="39">
        <f t="shared" si="1"/>
        <v>-34172985</v>
      </c>
      <c r="Z36" s="40">
        <f>+IF(X36&lt;&gt;0,+(Y36/X36)*100,0)</f>
        <v>-19.667332730737918</v>
      </c>
      <c r="AA36" s="37">
        <f>SUM(AA25:AA35)</f>
        <v>709944449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11548805</v>
      </c>
      <c r="D38" s="50">
        <f>+D22-D36</f>
        <v>0</v>
      </c>
      <c r="E38" s="51">
        <f t="shared" si="2"/>
        <v>33185391</v>
      </c>
      <c r="F38" s="52">
        <f t="shared" si="2"/>
        <v>33185391</v>
      </c>
      <c r="G38" s="52">
        <f t="shared" si="2"/>
        <v>177520080</v>
      </c>
      <c r="H38" s="52">
        <f t="shared" si="2"/>
        <v>-27742744</v>
      </c>
      <c r="I38" s="52">
        <f t="shared" si="2"/>
        <v>-35328713</v>
      </c>
      <c r="J38" s="52">
        <f t="shared" si="2"/>
        <v>114448623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114448623</v>
      </c>
      <c r="X38" s="52">
        <f>IF(F22=F36,0,X22-X36)</f>
        <v>83946030</v>
      </c>
      <c r="Y38" s="52">
        <f t="shared" si="2"/>
        <v>30502593</v>
      </c>
      <c r="Z38" s="53">
        <f>+IF(X38&lt;&gt;0,+(Y38/X38)*100,0)</f>
        <v>36.335956566379615</v>
      </c>
      <c r="AA38" s="50">
        <f>+AA22-AA36</f>
        <v>33185391</v>
      </c>
    </row>
    <row r="39" spans="1:27" ht="12.75">
      <c r="A39" s="27" t="s">
        <v>64</v>
      </c>
      <c r="B39" s="33"/>
      <c r="C39" s="6">
        <v>298915928</v>
      </c>
      <c r="D39" s="6">
        <v>0</v>
      </c>
      <c r="E39" s="7">
        <v>324570835</v>
      </c>
      <c r="F39" s="8">
        <v>324570835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129828334</v>
      </c>
      <c r="Y39" s="8">
        <v>-129828334</v>
      </c>
      <c r="Z39" s="2">
        <v>-100</v>
      </c>
      <c r="AA39" s="6">
        <v>324570835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310464733</v>
      </c>
      <c r="D42" s="59">
        <f>SUM(D38:D41)</f>
        <v>0</v>
      </c>
      <c r="E42" s="60">
        <f t="shared" si="3"/>
        <v>357756226</v>
      </c>
      <c r="F42" s="61">
        <f t="shared" si="3"/>
        <v>357756226</v>
      </c>
      <c r="G42" s="61">
        <f t="shared" si="3"/>
        <v>177520080</v>
      </c>
      <c r="H42" s="61">
        <f t="shared" si="3"/>
        <v>-27742744</v>
      </c>
      <c r="I42" s="61">
        <f t="shared" si="3"/>
        <v>-35328713</v>
      </c>
      <c r="J42" s="61">
        <f t="shared" si="3"/>
        <v>114448623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114448623</v>
      </c>
      <c r="X42" s="61">
        <f t="shared" si="3"/>
        <v>213774364</v>
      </c>
      <c r="Y42" s="61">
        <f t="shared" si="3"/>
        <v>-99325741</v>
      </c>
      <c r="Z42" s="62">
        <f>+IF(X42&lt;&gt;0,+(Y42/X42)*100,0)</f>
        <v>-46.46288691566403</v>
      </c>
      <c r="AA42" s="59">
        <f>SUM(AA38:AA41)</f>
        <v>357756226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310464733</v>
      </c>
      <c r="D44" s="67">
        <f>+D42-D43</f>
        <v>0</v>
      </c>
      <c r="E44" s="68">
        <f t="shared" si="4"/>
        <v>357756226</v>
      </c>
      <c r="F44" s="69">
        <f t="shared" si="4"/>
        <v>357756226</v>
      </c>
      <c r="G44" s="69">
        <f t="shared" si="4"/>
        <v>177520080</v>
      </c>
      <c r="H44" s="69">
        <f t="shared" si="4"/>
        <v>-27742744</v>
      </c>
      <c r="I44" s="69">
        <f t="shared" si="4"/>
        <v>-35328713</v>
      </c>
      <c r="J44" s="69">
        <f t="shared" si="4"/>
        <v>114448623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114448623</v>
      </c>
      <c r="X44" s="69">
        <f t="shared" si="4"/>
        <v>213774364</v>
      </c>
      <c r="Y44" s="69">
        <f t="shared" si="4"/>
        <v>-99325741</v>
      </c>
      <c r="Z44" s="70">
        <f>+IF(X44&lt;&gt;0,+(Y44/X44)*100,0)</f>
        <v>-46.46288691566403</v>
      </c>
      <c r="AA44" s="67">
        <f>+AA42-AA43</f>
        <v>357756226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310464733</v>
      </c>
      <c r="D46" s="59">
        <f>SUM(D44:D45)</f>
        <v>0</v>
      </c>
      <c r="E46" s="60">
        <f t="shared" si="5"/>
        <v>357756226</v>
      </c>
      <c r="F46" s="61">
        <f t="shared" si="5"/>
        <v>357756226</v>
      </c>
      <c r="G46" s="61">
        <f t="shared" si="5"/>
        <v>177520080</v>
      </c>
      <c r="H46" s="61">
        <f t="shared" si="5"/>
        <v>-27742744</v>
      </c>
      <c r="I46" s="61">
        <f t="shared" si="5"/>
        <v>-35328713</v>
      </c>
      <c r="J46" s="61">
        <f t="shared" si="5"/>
        <v>114448623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114448623</v>
      </c>
      <c r="X46" s="61">
        <f t="shared" si="5"/>
        <v>213774364</v>
      </c>
      <c r="Y46" s="61">
        <f t="shared" si="5"/>
        <v>-99325741</v>
      </c>
      <c r="Z46" s="62">
        <f>+IF(X46&lt;&gt;0,+(Y46/X46)*100,0)</f>
        <v>-46.46288691566403</v>
      </c>
      <c r="AA46" s="59">
        <f>SUM(AA44:AA45)</f>
        <v>357756226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310464733</v>
      </c>
      <c r="D48" s="75">
        <f>SUM(D46:D47)</f>
        <v>0</v>
      </c>
      <c r="E48" s="76">
        <f t="shared" si="6"/>
        <v>357756226</v>
      </c>
      <c r="F48" s="77">
        <f t="shared" si="6"/>
        <v>357756226</v>
      </c>
      <c r="G48" s="77">
        <f t="shared" si="6"/>
        <v>177520080</v>
      </c>
      <c r="H48" s="78">
        <f t="shared" si="6"/>
        <v>-27742744</v>
      </c>
      <c r="I48" s="78">
        <f t="shared" si="6"/>
        <v>-35328713</v>
      </c>
      <c r="J48" s="78">
        <f t="shared" si="6"/>
        <v>114448623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114448623</v>
      </c>
      <c r="X48" s="78">
        <f t="shared" si="6"/>
        <v>213774364</v>
      </c>
      <c r="Y48" s="78">
        <f t="shared" si="6"/>
        <v>-99325741</v>
      </c>
      <c r="Z48" s="79">
        <f>+IF(X48&lt;&gt;0,+(Y48/X48)*100,0)</f>
        <v>-46.46288691566403</v>
      </c>
      <c r="AA48" s="80">
        <f>SUM(AA46:AA47)</f>
        <v>357756226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168493460</v>
      </c>
      <c r="D5" s="6">
        <v>0</v>
      </c>
      <c r="E5" s="7">
        <v>180000000</v>
      </c>
      <c r="F5" s="8">
        <v>180000000</v>
      </c>
      <c r="G5" s="8">
        <v>0</v>
      </c>
      <c r="H5" s="8">
        <v>127638989</v>
      </c>
      <c r="I5" s="8">
        <v>4611070</v>
      </c>
      <c r="J5" s="8">
        <v>132250059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132250059</v>
      </c>
      <c r="X5" s="8">
        <v>139300000</v>
      </c>
      <c r="Y5" s="8">
        <v>-7049941</v>
      </c>
      <c r="Z5" s="2">
        <v>-5.06</v>
      </c>
      <c r="AA5" s="6">
        <v>180000000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20487882</v>
      </c>
      <c r="D8" s="6">
        <v>0</v>
      </c>
      <c r="E8" s="7">
        <v>44248000</v>
      </c>
      <c r="F8" s="8">
        <v>44248000</v>
      </c>
      <c r="G8" s="8">
        <v>10299</v>
      </c>
      <c r="H8" s="8">
        <v>1756874</v>
      </c>
      <c r="I8" s="8">
        <v>1578443</v>
      </c>
      <c r="J8" s="8">
        <v>3345616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3345616</v>
      </c>
      <c r="X8" s="8">
        <v>8982000</v>
      </c>
      <c r="Y8" s="8">
        <v>-5636384</v>
      </c>
      <c r="Z8" s="2">
        <v>-62.75</v>
      </c>
      <c r="AA8" s="6">
        <v>44248000</v>
      </c>
    </row>
    <row r="9" spans="1:27" ht="12.75">
      <c r="A9" s="29" t="s">
        <v>36</v>
      </c>
      <c r="B9" s="28"/>
      <c r="C9" s="6">
        <v>2243108</v>
      </c>
      <c r="D9" s="6">
        <v>0</v>
      </c>
      <c r="E9" s="7">
        <v>3223000</v>
      </c>
      <c r="F9" s="8">
        <v>3223000</v>
      </c>
      <c r="G9" s="8">
        <v>1011</v>
      </c>
      <c r="H9" s="8">
        <v>0</v>
      </c>
      <c r="I9" s="8">
        <v>262000</v>
      </c>
      <c r="J9" s="8">
        <v>263011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263011</v>
      </c>
      <c r="X9" s="8">
        <v>821000</v>
      </c>
      <c r="Y9" s="8">
        <v>-557989</v>
      </c>
      <c r="Z9" s="2">
        <v>-67.96</v>
      </c>
      <c r="AA9" s="6">
        <v>3223000</v>
      </c>
    </row>
    <row r="10" spans="1:27" ht="12.75">
      <c r="A10" s="29" t="s">
        <v>37</v>
      </c>
      <c r="B10" s="28"/>
      <c r="C10" s="6">
        <v>5992593</v>
      </c>
      <c r="D10" s="6">
        <v>0</v>
      </c>
      <c r="E10" s="7">
        <v>6492000</v>
      </c>
      <c r="F10" s="30">
        <v>6492000</v>
      </c>
      <c r="G10" s="30">
        <v>0</v>
      </c>
      <c r="H10" s="30">
        <v>0</v>
      </c>
      <c r="I10" s="30">
        <v>561944</v>
      </c>
      <c r="J10" s="30">
        <v>561944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561944</v>
      </c>
      <c r="X10" s="30">
        <v>1375000</v>
      </c>
      <c r="Y10" s="30">
        <v>-813056</v>
      </c>
      <c r="Z10" s="31">
        <v>-59.13</v>
      </c>
      <c r="AA10" s="32">
        <v>6492000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822908</v>
      </c>
      <c r="D12" s="6">
        <v>0</v>
      </c>
      <c r="E12" s="7">
        <v>1018000</v>
      </c>
      <c r="F12" s="8">
        <v>1018000</v>
      </c>
      <c r="G12" s="8">
        <v>2000</v>
      </c>
      <c r="H12" s="8">
        <v>9000</v>
      </c>
      <c r="I12" s="8">
        <v>6000</v>
      </c>
      <c r="J12" s="8">
        <v>17000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17000</v>
      </c>
      <c r="X12" s="8">
        <v>243000</v>
      </c>
      <c r="Y12" s="8">
        <v>-226000</v>
      </c>
      <c r="Z12" s="2">
        <v>-93</v>
      </c>
      <c r="AA12" s="6">
        <v>1018000</v>
      </c>
    </row>
    <row r="13" spans="1:27" ht="12.75">
      <c r="A13" s="27" t="s">
        <v>40</v>
      </c>
      <c r="B13" s="33"/>
      <c r="C13" s="6">
        <v>13803987</v>
      </c>
      <c r="D13" s="6">
        <v>0</v>
      </c>
      <c r="E13" s="7">
        <v>11893000</v>
      </c>
      <c r="F13" s="8">
        <v>11893000</v>
      </c>
      <c r="G13" s="8">
        <v>955016</v>
      </c>
      <c r="H13" s="8">
        <v>823967</v>
      </c>
      <c r="I13" s="8">
        <v>1126246</v>
      </c>
      <c r="J13" s="8">
        <v>2905229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2905229</v>
      </c>
      <c r="X13" s="8">
        <v>2792000</v>
      </c>
      <c r="Y13" s="8">
        <v>113229</v>
      </c>
      <c r="Z13" s="2">
        <v>4.06</v>
      </c>
      <c r="AA13" s="6">
        <v>11893000</v>
      </c>
    </row>
    <row r="14" spans="1:27" ht="12.75">
      <c r="A14" s="27" t="s">
        <v>41</v>
      </c>
      <c r="B14" s="33"/>
      <c r="C14" s="6">
        <v>100259186</v>
      </c>
      <c r="D14" s="6">
        <v>0</v>
      </c>
      <c r="E14" s="7">
        <v>26000000</v>
      </c>
      <c r="F14" s="8">
        <v>26000000</v>
      </c>
      <c r="G14" s="8">
        <v>0</v>
      </c>
      <c r="H14" s="8">
        <v>8113924</v>
      </c>
      <c r="I14" s="8">
        <v>9743967</v>
      </c>
      <c r="J14" s="8">
        <v>17857891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17857891</v>
      </c>
      <c r="X14" s="8">
        <v>6600000</v>
      </c>
      <c r="Y14" s="8">
        <v>11257891</v>
      </c>
      <c r="Z14" s="2">
        <v>170.57</v>
      </c>
      <c r="AA14" s="6">
        <v>26000000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6224388</v>
      </c>
      <c r="D16" s="6">
        <v>0</v>
      </c>
      <c r="E16" s="7">
        <v>2625000</v>
      </c>
      <c r="F16" s="8">
        <v>2625000</v>
      </c>
      <c r="G16" s="8">
        <v>0</v>
      </c>
      <c r="H16" s="8">
        <v>900</v>
      </c>
      <c r="I16" s="8">
        <v>0</v>
      </c>
      <c r="J16" s="8">
        <v>900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900</v>
      </c>
      <c r="X16" s="8">
        <v>516000</v>
      </c>
      <c r="Y16" s="8">
        <v>-515100</v>
      </c>
      <c r="Z16" s="2">
        <v>-99.83</v>
      </c>
      <c r="AA16" s="6">
        <v>2625000</v>
      </c>
    </row>
    <row r="17" spans="1:27" ht="12.75">
      <c r="A17" s="27" t="s">
        <v>44</v>
      </c>
      <c r="B17" s="33"/>
      <c r="C17" s="6">
        <v>472929</v>
      </c>
      <c r="D17" s="6">
        <v>0</v>
      </c>
      <c r="E17" s="7">
        <v>17767000</v>
      </c>
      <c r="F17" s="8">
        <v>17767000</v>
      </c>
      <c r="G17" s="8">
        <v>2838476</v>
      </c>
      <c r="H17" s="8">
        <v>2439341</v>
      </c>
      <c r="I17" s="8">
        <v>2385982</v>
      </c>
      <c r="J17" s="8">
        <v>7663799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7663799</v>
      </c>
      <c r="X17" s="8">
        <v>3877000</v>
      </c>
      <c r="Y17" s="8">
        <v>3786799</v>
      </c>
      <c r="Z17" s="2">
        <v>97.67</v>
      </c>
      <c r="AA17" s="6">
        <v>17767000</v>
      </c>
    </row>
    <row r="18" spans="1:27" ht="12.75">
      <c r="A18" s="29" t="s">
        <v>45</v>
      </c>
      <c r="B18" s="28"/>
      <c r="C18" s="6">
        <v>8756843</v>
      </c>
      <c r="D18" s="6">
        <v>0</v>
      </c>
      <c r="E18" s="7">
        <v>9549540</v>
      </c>
      <c r="F18" s="8">
        <v>9549540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2167000</v>
      </c>
      <c r="Y18" s="8">
        <v>-2167000</v>
      </c>
      <c r="Z18" s="2">
        <v>-100</v>
      </c>
      <c r="AA18" s="6">
        <v>9549540</v>
      </c>
    </row>
    <row r="19" spans="1:27" ht="12.75">
      <c r="A19" s="27" t="s">
        <v>46</v>
      </c>
      <c r="B19" s="33"/>
      <c r="C19" s="6">
        <v>658595566</v>
      </c>
      <c r="D19" s="6">
        <v>0</v>
      </c>
      <c r="E19" s="7">
        <v>654266000</v>
      </c>
      <c r="F19" s="8">
        <v>654266000</v>
      </c>
      <c r="G19" s="8">
        <v>269708000</v>
      </c>
      <c r="H19" s="8">
        <v>2755000</v>
      </c>
      <c r="I19" s="8">
        <v>0</v>
      </c>
      <c r="J19" s="8">
        <v>272463000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272463000</v>
      </c>
      <c r="X19" s="8">
        <v>352532000</v>
      </c>
      <c r="Y19" s="8">
        <v>-80069000</v>
      </c>
      <c r="Z19" s="2">
        <v>-22.71</v>
      </c>
      <c r="AA19" s="6">
        <v>654266000</v>
      </c>
    </row>
    <row r="20" spans="1:27" ht="12.75">
      <c r="A20" s="27" t="s">
        <v>47</v>
      </c>
      <c r="B20" s="33"/>
      <c r="C20" s="6">
        <v>2680159</v>
      </c>
      <c r="D20" s="6">
        <v>0</v>
      </c>
      <c r="E20" s="7">
        <v>3998000</v>
      </c>
      <c r="F20" s="30">
        <v>3998000</v>
      </c>
      <c r="G20" s="30">
        <v>87862</v>
      </c>
      <c r="H20" s="30">
        <v>1911220</v>
      </c>
      <c r="I20" s="30">
        <v>125758</v>
      </c>
      <c r="J20" s="30">
        <v>2124840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2124840</v>
      </c>
      <c r="X20" s="30">
        <v>977000</v>
      </c>
      <c r="Y20" s="30">
        <v>1147840</v>
      </c>
      <c r="Z20" s="31">
        <v>117.49</v>
      </c>
      <c r="AA20" s="32">
        <v>3998000</v>
      </c>
    </row>
    <row r="21" spans="1:27" ht="12.75">
      <c r="A21" s="27" t="s">
        <v>48</v>
      </c>
      <c r="B21" s="33"/>
      <c r="C21" s="6">
        <v>1672126</v>
      </c>
      <c r="D21" s="6">
        <v>0</v>
      </c>
      <c r="E21" s="7">
        <v>525000</v>
      </c>
      <c r="F21" s="8">
        <v>525000</v>
      </c>
      <c r="G21" s="8">
        <v>0</v>
      </c>
      <c r="H21" s="8">
        <v>70000</v>
      </c>
      <c r="I21" s="34">
        <v>0</v>
      </c>
      <c r="J21" s="8">
        <v>70000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70000</v>
      </c>
      <c r="X21" s="8"/>
      <c r="Y21" s="8">
        <v>70000</v>
      </c>
      <c r="Z21" s="2">
        <v>0</v>
      </c>
      <c r="AA21" s="6">
        <v>525000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990505135</v>
      </c>
      <c r="D22" s="37">
        <f>SUM(D5:D21)</f>
        <v>0</v>
      </c>
      <c r="E22" s="38">
        <f t="shared" si="0"/>
        <v>961604540</v>
      </c>
      <c r="F22" s="39">
        <f t="shared" si="0"/>
        <v>961604540</v>
      </c>
      <c r="G22" s="39">
        <f t="shared" si="0"/>
        <v>273602664</v>
      </c>
      <c r="H22" s="39">
        <f t="shared" si="0"/>
        <v>145519215</v>
      </c>
      <c r="I22" s="39">
        <f t="shared" si="0"/>
        <v>20401410</v>
      </c>
      <c r="J22" s="39">
        <f t="shared" si="0"/>
        <v>439523289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439523289</v>
      </c>
      <c r="X22" s="39">
        <f t="shared" si="0"/>
        <v>520182000</v>
      </c>
      <c r="Y22" s="39">
        <f t="shared" si="0"/>
        <v>-80658711</v>
      </c>
      <c r="Z22" s="40">
        <f>+IF(X22&lt;&gt;0,+(Y22/X22)*100,0)</f>
        <v>-15.505863524689437</v>
      </c>
      <c r="AA22" s="37">
        <f>SUM(AA5:AA21)</f>
        <v>961604540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326242396</v>
      </c>
      <c r="D25" s="6">
        <v>0</v>
      </c>
      <c r="E25" s="7">
        <v>338150000</v>
      </c>
      <c r="F25" s="8">
        <v>338150000</v>
      </c>
      <c r="G25" s="8">
        <v>27923000</v>
      </c>
      <c r="H25" s="8">
        <v>29725000</v>
      </c>
      <c r="I25" s="8">
        <v>27497000</v>
      </c>
      <c r="J25" s="8">
        <v>85145000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85145000</v>
      </c>
      <c r="X25" s="8">
        <v>78930000</v>
      </c>
      <c r="Y25" s="8">
        <v>6215000</v>
      </c>
      <c r="Z25" s="2">
        <v>7.87</v>
      </c>
      <c r="AA25" s="6">
        <v>338150000</v>
      </c>
    </row>
    <row r="26" spans="1:27" ht="12.75">
      <c r="A26" s="29" t="s">
        <v>52</v>
      </c>
      <c r="B26" s="28"/>
      <c r="C26" s="6">
        <v>28182050</v>
      </c>
      <c r="D26" s="6">
        <v>0</v>
      </c>
      <c r="E26" s="7">
        <v>31841000</v>
      </c>
      <c r="F26" s="8">
        <v>31841000</v>
      </c>
      <c r="G26" s="8">
        <v>2170286</v>
      </c>
      <c r="H26" s="8">
        <v>0</v>
      </c>
      <c r="I26" s="8">
        <v>1920000</v>
      </c>
      <c r="J26" s="8">
        <v>4090286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4090286</v>
      </c>
      <c r="X26" s="8">
        <v>7959000</v>
      </c>
      <c r="Y26" s="8">
        <v>-3868714</v>
      </c>
      <c r="Z26" s="2">
        <v>-48.61</v>
      </c>
      <c r="AA26" s="6">
        <v>31841000</v>
      </c>
    </row>
    <row r="27" spans="1:27" ht="12.75">
      <c r="A27" s="29" t="s">
        <v>53</v>
      </c>
      <c r="B27" s="28"/>
      <c r="C27" s="6">
        <v>114749428</v>
      </c>
      <c r="D27" s="6">
        <v>0</v>
      </c>
      <c r="E27" s="7">
        <v>83000000</v>
      </c>
      <c r="F27" s="8">
        <v>83000000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21500000</v>
      </c>
      <c r="Y27" s="8">
        <v>-21500000</v>
      </c>
      <c r="Z27" s="2">
        <v>-100</v>
      </c>
      <c r="AA27" s="6">
        <v>83000000</v>
      </c>
    </row>
    <row r="28" spans="1:27" ht="12.75">
      <c r="A28" s="29" t="s">
        <v>54</v>
      </c>
      <c r="B28" s="28"/>
      <c r="C28" s="6">
        <v>77330324</v>
      </c>
      <c r="D28" s="6">
        <v>0</v>
      </c>
      <c r="E28" s="7">
        <v>45150000</v>
      </c>
      <c r="F28" s="8">
        <v>45150000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11500000</v>
      </c>
      <c r="Y28" s="8">
        <v>-11500000</v>
      </c>
      <c r="Z28" s="2">
        <v>-100</v>
      </c>
      <c r="AA28" s="6">
        <v>45150000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131000</v>
      </c>
      <c r="Y29" s="8">
        <v>-131000</v>
      </c>
      <c r="Z29" s="2">
        <v>-100</v>
      </c>
      <c r="AA29" s="6">
        <v>0</v>
      </c>
    </row>
    <row r="30" spans="1:27" ht="12.75">
      <c r="A30" s="29" t="s">
        <v>56</v>
      </c>
      <c r="B30" s="28"/>
      <c r="C30" s="6">
        <v>206124842</v>
      </c>
      <c r="D30" s="6">
        <v>0</v>
      </c>
      <c r="E30" s="7">
        <v>185000000</v>
      </c>
      <c r="F30" s="8">
        <v>185000000</v>
      </c>
      <c r="G30" s="8">
        <v>0</v>
      </c>
      <c r="H30" s="8">
        <v>25331593</v>
      </c>
      <c r="I30" s="8">
        <v>0</v>
      </c>
      <c r="J30" s="8">
        <v>25331593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25331593</v>
      </c>
      <c r="X30" s="8">
        <v>46500000</v>
      </c>
      <c r="Y30" s="8">
        <v>-21168407</v>
      </c>
      <c r="Z30" s="2">
        <v>-45.52</v>
      </c>
      <c r="AA30" s="6">
        <v>185000000</v>
      </c>
    </row>
    <row r="31" spans="1:27" ht="12.75">
      <c r="A31" s="29" t="s">
        <v>57</v>
      </c>
      <c r="B31" s="28"/>
      <c r="C31" s="6">
        <v>44430540</v>
      </c>
      <c r="D31" s="6">
        <v>0</v>
      </c>
      <c r="E31" s="7">
        <v>44485000</v>
      </c>
      <c r="F31" s="8">
        <v>44485000</v>
      </c>
      <c r="G31" s="8">
        <v>1439971</v>
      </c>
      <c r="H31" s="8">
        <v>4422986</v>
      </c>
      <c r="I31" s="8">
        <v>535081</v>
      </c>
      <c r="J31" s="8">
        <v>6398038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6398038</v>
      </c>
      <c r="X31" s="8"/>
      <c r="Y31" s="8">
        <v>6398038</v>
      </c>
      <c r="Z31" s="2">
        <v>0</v>
      </c>
      <c r="AA31" s="6">
        <v>44485000</v>
      </c>
    </row>
    <row r="32" spans="1:27" ht="12.75">
      <c r="A32" s="29" t="s">
        <v>58</v>
      </c>
      <c r="B32" s="28"/>
      <c r="C32" s="6">
        <v>40487705</v>
      </c>
      <c r="D32" s="6">
        <v>0</v>
      </c>
      <c r="E32" s="7">
        <v>42271000</v>
      </c>
      <c r="F32" s="8">
        <v>42271000</v>
      </c>
      <c r="G32" s="8">
        <v>2938138</v>
      </c>
      <c r="H32" s="8">
        <v>3701071</v>
      </c>
      <c r="I32" s="8">
        <v>3206707</v>
      </c>
      <c r="J32" s="8">
        <v>9845916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9845916</v>
      </c>
      <c r="X32" s="8">
        <v>7255000</v>
      </c>
      <c r="Y32" s="8">
        <v>2590916</v>
      </c>
      <c r="Z32" s="2">
        <v>35.71</v>
      </c>
      <c r="AA32" s="6">
        <v>42271000</v>
      </c>
    </row>
    <row r="33" spans="1:27" ht="12.75">
      <c r="A33" s="29" t="s">
        <v>59</v>
      </c>
      <c r="B33" s="28"/>
      <c r="C33" s="6">
        <v>37093952</v>
      </c>
      <c r="D33" s="6">
        <v>0</v>
      </c>
      <c r="E33" s="7">
        <v>11120000</v>
      </c>
      <c r="F33" s="8">
        <v>11120000</v>
      </c>
      <c r="G33" s="8">
        <v>0</v>
      </c>
      <c r="H33" s="8">
        <v>3214498</v>
      </c>
      <c r="I33" s="8">
        <v>0</v>
      </c>
      <c r="J33" s="8">
        <v>3214498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3214498</v>
      </c>
      <c r="X33" s="8">
        <v>2832000</v>
      </c>
      <c r="Y33" s="8">
        <v>382498</v>
      </c>
      <c r="Z33" s="2">
        <v>13.51</v>
      </c>
      <c r="AA33" s="6">
        <v>11120000</v>
      </c>
    </row>
    <row r="34" spans="1:27" ht="12.75">
      <c r="A34" s="29" t="s">
        <v>60</v>
      </c>
      <c r="B34" s="28"/>
      <c r="C34" s="6">
        <v>81106796</v>
      </c>
      <c r="D34" s="6">
        <v>0</v>
      </c>
      <c r="E34" s="7">
        <v>98443146</v>
      </c>
      <c r="F34" s="8">
        <v>98443146</v>
      </c>
      <c r="G34" s="8">
        <v>1833864</v>
      </c>
      <c r="H34" s="8">
        <v>4301099</v>
      </c>
      <c r="I34" s="8">
        <v>4040702</v>
      </c>
      <c r="J34" s="8">
        <v>10175665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10175665</v>
      </c>
      <c r="X34" s="8">
        <v>13919000</v>
      </c>
      <c r="Y34" s="8">
        <v>-3743335</v>
      </c>
      <c r="Z34" s="2">
        <v>-26.89</v>
      </c>
      <c r="AA34" s="6">
        <v>98443146</v>
      </c>
    </row>
    <row r="35" spans="1:27" ht="12.75">
      <c r="A35" s="27" t="s">
        <v>61</v>
      </c>
      <c r="B35" s="33"/>
      <c r="C35" s="6">
        <v>2465994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958214027</v>
      </c>
      <c r="D36" s="37">
        <f>SUM(D25:D35)</f>
        <v>0</v>
      </c>
      <c r="E36" s="38">
        <f t="shared" si="1"/>
        <v>879460146</v>
      </c>
      <c r="F36" s="39">
        <f t="shared" si="1"/>
        <v>879460146</v>
      </c>
      <c r="G36" s="39">
        <f t="shared" si="1"/>
        <v>36305259</v>
      </c>
      <c r="H36" s="39">
        <f t="shared" si="1"/>
        <v>70696247</v>
      </c>
      <c r="I36" s="39">
        <f t="shared" si="1"/>
        <v>37199490</v>
      </c>
      <c r="J36" s="39">
        <f t="shared" si="1"/>
        <v>144200996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144200996</v>
      </c>
      <c r="X36" s="39">
        <f t="shared" si="1"/>
        <v>190526000</v>
      </c>
      <c r="Y36" s="39">
        <f t="shared" si="1"/>
        <v>-46325004</v>
      </c>
      <c r="Z36" s="40">
        <f>+IF(X36&lt;&gt;0,+(Y36/X36)*100,0)</f>
        <v>-24.314268918677765</v>
      </c>
      <c r="AA36" s="37">
        <f>SUM(AA25:AA35)</f>
        <v>879460146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32291108</v>
      </c>
      <c r="D38" s="50">
        <f>+D22-D36</f>
        <v>0</v>
      </c>
      <c r="E38" s="51">
        <f t="shared" si="2"/>
        <v>82144394</v>
      </c>
      <c r="F38" s="52">
        <f t="shared" si="2"/>
        <v>82144394</v>
      </c>
      <c r="G38" s="52">
        <f t="shared" si="2"/>
        <v>237297405</v>
      </c>
      <c r="H38" s="52">
        <f t="shared" si="2"/>
        <v>74822968</v>
      </c>
      <c r="I38" s="52">
        <f t="shared" si="2"/>
        <v>-16798080</v>
      </c>
      <c r="J38" s="52">
        <f t="shared" si="2"/>
        <v>295322293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295322293</v>
      </c>
      <c r="X38" s="52">
        <f>IF(F22=F36,0,X22-X36)</f>
        <v>329656000</v>
      </c>
      <c r="Y38" s="52">
        <f t="shared" si="2"/>
        <v>-34333707</v>
      </c>
      <c r="Z38" s="53">
        <f>+IF(X38&lt;&gt;0,+(Y38/X38)*100,0)</f>
        <v>-10.41501049578955</v>
      </c>
      <c r="AA38" s="50">
        <f>+AA22-AA36</f>
        <v>82144394</v>
      </c>
    </row>
    <row r="39" spans="1:27" ht="12.75">
      <c r="A39" s="27" t="s">
        <v>64</v>
      </c>
      <c r="B39" s="33"/>
      <c r="C39" s="6">
        <v>422643137</v>
      </c>
      <c r="D39" s="6">
        <v>0</v>
      </c>
      <c r="E39" s="7">
        <v>655073000</v>
      </c>
      <c r="F39" s="8">
        <v>655073000</v>
      </c>
      <c r="G39" s="8">
        <v>100002000</v>
      </c>
      <c r="H39" s="8">
        <v>0</v>
      </c>
      <c r="I39" s="8">
        <v>83000000</v>
      </c>
      <c r="J39" s="8">
        <v>183002000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183002000</v>
      </c>
      <c r="X39" s="8">
        <v>235000000</v>
      </c>
      <c r="Y39" s="8">
        <v>-51998000</v>
      </c>
      <c r="Z39" s="2">
        <v>-22.13</v>
      </c>
      <c r="AA39" s="6">
        <v>655073000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454934245</v>
      </c>
      <c r="D42" s="59">
        <f>SUM(D38:D41)</f>
        <v>0</v>
      </c>
      <c r="E42" s="60">
        <f t="shared" si="3"/>
        <v>737217394</v>
      </c>
      <c r="F42" s="61">
        <f t="shared" si="3"/>
        <v>737217394</v>
      </c>
      <c r="G42" s="61">
        <f t="shared" si="3"/>
        <v>337299405</v>
      </c>
      <c r="H42" s="61">
        <f t="shared" si="3"/>
        <v>74822968</v>
      </c>
      <c r="I42" s="61">
        <f t="shared" si="3"/>
        <v>66201920</v>
      </c>
      <c r="J42" s="61">
        <f t="shared" si="3"/>
        <v>478324293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478324293</v>
      </c>
      <c r="X42" s="61">
        <f t="shared" si="3"/>
        <v>564656000</v>
      </c>
      <c r="Y42" s="61">
        <f t="shared" si="3"/>
        <v>-86331707</v>
      </c>
      <c r="Z42" s="62">
        <f>+IF(X42&lt;&gt;0,+(Y42/X42)*100,0)</f>
        <v>-15.289256998951576</v>
      </c>
      <c r="AA42" s="59">
        <f>SUM(AA38:AA41)</f>
        <v>737217394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454934245</v>
      </c>
      <c r="D44" s="67">
        <f>+D42-D43</f>
        <v>0</v>
      </c>
      <c r="E44" s="68">
        <f t="shared" si="4"/>
        <v>737217394</v>
      </c>
      <c r="F44" s="69">
        <f t="shared" si="4"/>
        <v>737217394</v>
      </c>
      <c r="G44" s="69">
        <f t="shared" si="4"/>
        <v>337299405</v>
      </c>
      <c r="H44" s="69">
        <f t="shared" si="4"/>
        <v>74822968</v>
      </c>
      <c r="I44" s="69">
        <f t="shared" si="4"/>
        <v>66201920</v>
      </c>
      <c r="J44" s="69">
        <f t="shared" si="4"/>
        <v>478324293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478324293</v>
      </c>
      <c r="X44" s="69">
        <f t="shared" si="4"/>
        <v>564656000</v>
      </c>
      <c r="Y44" s="69">
        <f t="shared" si="4"/>
        <v>-86331707</v>
      </c>
      <c r="Z44" s="70">
        <f>+IF(X44&lt;&gt;0,+(Y44/X44)*100,0)</f>
        <v>-15.289256998951576</v>
      </c>
      <c r="AA44" s="67">
        <f>+AA42-AA43</f>
        <v>737217394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454934245</v>
      </c>
      <c r="D46" s="59">
        <f>SUM(D44:D45)</f>
        <v>0</v>
      </c>
      <c r="E46" s="60">
        <f t="shared" si="5"/>
        <v>737217394</v>
      </c>
      <c r="F46" s="61">
        <f t="shared" si="5"/>
        <v>737217394</v>
      </c>
      <c r="G46" s="61">
        <f t="shared" si="5"/>
        <v>337299405</v>
      </c>
      <c r="H46" s="61">
        <f t="shared" si="5"/>
        <v>74822968</v>
      </c>
      <c r="I46" s="61">
        <f t="shared" si="5"/>
        <v>66201920</v>
      </c>
      <c r="J46" s="61">
        <f t="shared" si="5"/>
        <v>478324293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478324293</v>
      </c>
      <c r="X46" s="61">
        <f t="shared" si="5"/>
        <v>564656000</v>
      </c>
      <c r="Y46" s="61">
        <f t="shared" si="5"/>
        <v>-86331707</v>
      </c>
      <c r="Z46" s="62">
        <f>+IF(X46&lt;&gt;0,+(Y46/X46)*100,0)</f>
        <v>-15.289256998951576</v>
      </c>
      <c r="AA46" s="59">
        <f>SUM(AA44:AA45)</f>
        <v>737217394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454934245</v>
      </c>
      <c r="D48" s="75">
        <f>SUM(D46:D47)</f>
        <v>0</v>
      </c>
      <c r="E48" s="76">
        <f t="shared" si="6"/>
        <v>737217394</v>
      </c>
      <c r="F48" s="77">
        <f t="shared" si="6"/>
        <v>737217394</v>
      </c>
      <c r="G48" s="77">
        <f t="shared" si="6"/>
        <v>337299405</v>
      </c>
      <c r="H48" s="78">
        <f t="shared" si="6"/>
        <v>74822968</v>
      </c>
      <c r="I48" s="78">
        <f t="shared" si="6"/>
        <v>66201920</v>
      </c>
      <c r="J48" s="78">
        <f t="shared" si="6"/>
        <v>478324293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478324293</v>
      </c>
      <c r="X48" s="78">
        <f t="shared" si="6"/>
        <v>564656000</v>
      </c>
      <c r="Y48" s="78">
        <f t="shared" si="6"/>
        <v>-86331707</v>
      </c>
      <c r="Z48" s="79">
        <f>+IF(X48&lt;&gt;0,+(Y48/X48)*100,0)</f>
        <v>-15.289256998951576</v>
      </c>
      <c r="AA48" s="80">
        <f>SUM(AA46:AA47)</f>
        <v>737217394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427805145</v>
      </c>
      <c r="F5" s="8">
        <v>427805145</v>
      </c>
      <c r="G5" s="8">
        <v>0</v>
      </c>
      <c r="H5" s="8">
        <v>80469120</v>
      </c>
      <c r="I5" s="8">
        <v>35010482</v>
      </c>
      <c r="J5" s="8">
        <v>115479602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115479602</v>
      </c>
      <c r="X5" s="8">
        <v>88742385</v>
      </c>
      <c r="Y5" s="8">
        <v>26737217</v>
      </c>
      <c r="Z5" s="2">
        <v>30.13</v>
      </c>
      <c r="AA5" s="6">
        <v>427805145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933229221</v>
      </c>
      <c r="F7" s="8">
        <v>933229221</v>
      </c>
      <c r="G7" s="8">
        <v>0</v>
      </c>
      <c r="H7" s="8">
        <v>138401266</v>
      </c>
      <c r="I7" s="8">
        <v>60644959</v>
      </c>
      <c r="J7" s="8">
        <v>199046225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199046225</v>
      </c>
      <c r="X7" s="8">
        <v>194165610</v>
      </c>
      <c r="Y7" s="8">
        <v>4880615</v>
      </c>
      <c r="Z7" s="2">
        <v>2.51</v>
      </c>
      <c r="AA7" s="6">
        <v>933229221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91244054</v>
      </c>
      <c r="F8" s="8">
        <v>91244054</v>
      </c>
      <c r="G8" s="8">
        <v>0</v>
      </c>
      <c r="H8" s="8">
        <v>13161673</v>
      </c>
      <c r="I8" s="8">
        <v>5234338</v>
      </c>
      <c r="J8" s="8">
        <v>18396011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18396011</v>
      </c>
      <c r="X8" s="8">
        <v>7883964</v>
      </c>
      <c r="Y8" s="8">
        <v>10512047</v>
      </c>
      <c r="Z8" s="2">
        <v>133.33</v>
      </c>
      <c r="AA8" s="6">
        <v>91244054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20565155</v>
      </c>
      <c r="F9" s="8">
        <v>20565155</v>
      </c>
      <c r="G9" s="8">
        <v>0</v>
      </c>
      <c r="H9" s="8">
        <v>3183440</v>
      </c>
      <c r="I9" s="8">
        <v>1856902</v>
      </c>
      <c r="J9" s="8">
        <v>5040342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5040342</v>
      </c>
      <c r="X9" s="8">
        <v>3684513</v>
      </c>
      <c r="Y9" s="8">
        <v>1355829</v>
      </c>
      <c r="Z9" s="2">
        <v>36.8</v>
      </c>
      <c r="AA9" s="6">
        <v>20565155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100348227</v>
      </c>
      <c r="F10" s="30">
        <v>100348227</v>
      </c>
      <c r="G10" s="30">
        <v>0</v>
      </c>
      <c r="H10" s="30">
        <v>16870971</v>
      </c>
      <c r="I10" s="30">
        <v>7036419</v>
      </c>
      <c r="J10" s="30">
        <v>23907390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23907390</v>
      </c>
      <c r="X10" s="30">
        <v>18501535</v>
      </c>
      <c r="Y10" s="30">
        <v>5405855</v>
      </c>
      <c r="Z10" s="31">
        <v>29.22</v>
      </c>
      <c r="AA10" s="32">
        <v>100348227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28854686</v>
      </c>
      <c r="F12" s="8">
        <v>28854686</v>
      </c>
      <c r="G12" s="8">
        <v>0</v>
      </c>
      <c r="H12" s="8">
        <v>2204300</v>
      </c>
      <c r="I12" s="8">
        <v>1353539</v>
      </c>
      <c r="J12" s="8">
        <v>3557839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3557839</v>
      </c>
      <c r="X12" s="8">
        <v>2755715</v>
      </c>
      <c r="Y12" s="8">
        <v>802124</v>
      </c>
      <c r="Z12" s="2">
        <v>29.11</v>
      </c>
      <c r="AA12" s="6">
        <v>28854686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9735001</v>
      </c>
      <c r="F13" s="8">
        <v>9735001</v>
      </c>
      <c r="G13" s="8">
        <v>0</v>
      </c>
      <c r="H13" s="8">
        <v>174777</v>
      </c>
      <c r="I13" s="8">
        <v>235170</v>
      </c>
      <c r="J13" s="8">
        <v>409947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409947</v>
      </c>
      <c r="X13" s="8">
        <v>1504553</v>
      </c>
      <c r="Y13" s="8">
        <v>-1094606</v>
      </c>
      <c r="Z13" s="2">
        <v>-72.75</v>
      </c>
      <c r="AA13" s="6">
        <v>9735001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13690447</v>
      </c>
      <c r="F14" s="8">
        <v>13690447</v>
      </c>
      <c r="G14" s="8">
        <v>0</v>
      </c>
      <c r="H14" s="8">
        <v>3792628</v>
      </c>
      <c r="I14" s="8">
        <v>3354442</v>
      </c>
      <c r="J14" s="8">
        <v>7147070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7147070</v>
      </c>
      <c r="X14" s="8">
        <v>1461964</v>
      </c>
      <c r="Y14" s="8">
        <v>5685106</v>
      </c>
      <c r="Z14" s="2">
        <v>388.87</v>
      </c>
      <c r="AA14" s="6">
        <v>13690447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32739654</v>
      </c>
      <c r="F16" s="8">
        <v>32739654</v>
      </c>
      <c r="G16" s="8">
        <v>0</v>
      </c>
      <c r="H16" s="8">
        <v>309891</v>
      </c>
      <c r="I16" s="8">
        <v>706343</v>
      </c>
      <c r="J16" s="8">
        <v>1016234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1016234</v>
      </c>
      <c r="X16" s="8">
        <v>1006703</v>
      </c>
      <c r="Y16" s="8">
        <v>9531</v>
      </c>
      <c r="Z16" s="2">
        <v>0.95</v>
      </c>
      <c r="AA16" s="6">
        <v>32739654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4733750</v>
      </c>
      <c r="F17" s="8">
        <v>4733750</v>
      </c>
      <c r="G17" s="8">
        <v>0</v>
      </c>
      <c r="H17" s="8">
        <v>0</v>
      </c>
      <c r="I17" s="8">
        <v>418</v>
      </c>
      <c r="J17" s="8">
        <v>418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418</v>
      </c>
      <c r="X17" s="8">
        <v>903538</v>
      </c>
      <c r="Y17" s="8">
        <v>-903120</v>
      </c>
      <c r="Z17" s="2">
        <v>-99.95</v>
      </c>
      <c r="AA17" s="6">
        <v>4733750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172796547</v>
      </c>
      <c r="F18" s="8">
        <v>172796547</v>
      </c>
      <c r="G18" s="8">
        <v>0</v>
      </c>
      <c r="H18" s="8">
        <v>24238488</v>
      </c>
      <c r="I18" s="8">
        <v>13791680</v>
      </c>
      <c r="J18" s="8">
        <v>38030168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38030168</v>
      </c>
      <c r="X18" s="8">
        <v>39206545</v>
      </c>
      <c r="Y18" s="8">
        <v>-1176377</v>
      </c>
      <c r="Z18" s="2">
        <v>-3</v>
      </c>
      <c r="AA18" s="6">
        <v>172796547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707414817</v>
      </c>
      <c r="F19" s="8">
        <v>707414817</v>
      </c>
      <c r="G19" s="8">
        <v>0</v>
      </c>
      <c r="H19" s="8">
        <v>81852460</v>
      </c>
      <c r="I19" s="8">
        <v>141064041</v>
      </c>
      <c r="J19" s="8">
        <v>222916501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222916501</v>
      </c>
      <c r="X19" s="8">
        <v>260784347</v>
      </c>
      <c r="Y19" s="8">
        <v>-37867846</v>
      </c>
      <c r="Z19" s="2">
        <v>-14.52</v>
      </c>
      <c r="AA19" s="6">
        <v>707414817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82271137</v>
      </c>
      <c r="F20" s="30">
        <v>82271137</v>
      </c>
      <c r="G20" s="30">
        <v>0</v>
      </c>
      <c r="H20" s="30">
        <v>6188599</v>
      </c>
      <c r="I20" s="30">
        <v>4115793</v>
      </c>
      <c r="J20" s="30">
        <v>10304392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10304392</v>
      </c>
      <c r="X20" s="30">
        <v>3891530</v>
      </c>
      <c r="Y20" s="30">
        <v>6412862</v>
      </c>
      <c r="Z20" s="31">
        <v>164.79</v>
      </c>
      <c r="AA20" s="32">
        <v>82271137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2625427841</v>
      </c>
      <c r="F22" s="39">
        <f t="shared" si="0"/>
        <v>2625427841</v>
      </c>
      <c r="G22" s="39">
        <f t="shared" si="0"/>
        <v>0</v>
      </c>
      <c r="H22" s="39">
        <f t="shared" si="0"/>
        <v>370847613</v>
      </c>
      <c r="I22" s="39">
        <f t="shared" si="0"/>
        <v>274404526</v>
      </c>
      <c r="J22" s="39">
        <f t="shared" si="0"/>
        <v>645252139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645252139</v>
      </c>
      <c r="X22" s="39">
        <f t="shared" si="0"/>
        <v>624492902</v>
      </c>
      <c r="Y22" s="39">
        <f t="shared" si="0"/>
        <v>20759237</v>
      </c>
      <c r="Z22" s="40">
        <f>+IF(X22&lt;&gt;0,+(Y22/X22)*100,0)</f>
        <v>3.3241750120003766</v>
      </c>
      <c r="AA22" s="37">
        <f>SUM(AA5:AA21)</f>
        <v>2625427841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664986897</v>
      </c>
      <c r="F25" s="8">
        <v>664986897</v>
      </c>
      <c r="G25" s="8">
        <v>0</v>
      </c>
      <c r="H25" s="8">
        <v>105730268</v>
      </c>
      <c r="I25" s="8">
        <v>67410648</v>
      </c>
      <c r="J25" s="8">
        <v>173140916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173140916</v>
      </c>
      <c r="X25" s="8">
        <v>143655353</v>
      </c>
      <c r="Y25" s="8">
        <v>29485563</v>
      </c>
      <c r="Z25" s="2">
        <v>20.53</v>
      </c>
      <c r="AA25" s="6">
        <v>664986897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38919923</v>
      </c>
      <c r="F26" s="8">
        <v>38919923</v>
      </c>
      <c r="G26" s="8">
        <v>0</v>
      </c>
      <c r="H26" s="8">
        <v>4493892</v>
      </c>
      <c r="I26" s="8">
        <v>4178758</v>
      </c>
      <c r="J26" s="8">
        <v>8672650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8672650</v>
      </c>
      <c r="X26" s="8">
        <v>7789128</v>
      </c>
      <c r="Y26" s="8">
        <v>883522</v>
      </c>
      <c r="Z26" s="2">
        <v>11.34</v>
      </c>
      <c r="AA26" s="6">
        <v>38919923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96169430</v>
      </c>
      <c r="F27" s="8">
        <v>96169430</v>
      </c>
      <c r="G27" s="8">
        <v>0</v>
      </c>
      <c r="H27" s="8">
        <v>10015531</v>
      </c>
      <c r="I27" s="8">
        <v>5007765</v>
      </c>
      <c r="J27" s="8">
        <v>15023296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15023296</v>
      </c>
      <c r="X27" s="8">
        <v>19742367</v>
      </c>
      <c r="Y27" s="8">
        <v>-4719071</v>
      </c>
      <c r="Z27" s="2">
        <v>-23.9</v>
      </c>
      <c r="AA27" s="6">
        <v>96169430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257872368</v>
      </c>
      <c r="F28" s="8">
        <v>257872368</v>
      </c>
      <c r="G28" s="8">
        <v>0</v>
      </c>
      <c r="H28" s="8">
        <v>38448531</v>
      </c>
      <c r="I28" s="8">
        <v>17275495</v>
      </c>
      <c r="J28" s="8">
        <v>55724026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55724026</v>
      </c>
      <c r="X28" s="8">
        <v>62397915</v>
      </c>
      <c r="Y28" s="8">
        <v>-6673889</v>
      </c>
      <c r="Z28" s="2">
        <v>-10.7</v>
      </c>
      <c r="AA28" s="6">
        <v>257872368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47392772</v>
      </c>
      <c r="F29" s="8">
        <v>47392772</v>
      </c>
      <c r="G29" s="8">
        <v>0</v>
      </c>
      <c r="H29" s="8">
        <v>9115536</v>
      </c>
      <c r="I29" s="8">
        <v>951686</v>
      </c>
      <c r="J29" s="8">
        <v>10067222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10067222</v>
      </c>
      <c r="X29" s="8"/>
      <c r="Y29" s="8">
        <v>10067222</v>
      </c>
      <c r="Z29" s="2">
        <v>0</v>
      </c>
      <c r="AA29" s="6">
        <v>47392772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640974464</v>
      </c>
      <c r="F30" s="8">
        <v>640974464</v>
      </c>
      <c r="G30" s="8">
        <v>0</v>
      </c>
      <c r="H30" s="8">
        <v>91928957</v>
      </c>
      <c r="I30" s="8">
        <v>22792298</v>
      </c>
      <c r="J30" s="8">
        <v>114721255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114721255</v>
      </c>
      <c r="X30" s="8">
        <v>109333757</v>
      </c>
      <c r="Y30" s="8">
        <v>5387498</v>
      </c>
      <c r="Z30" s="2">
        <v>4.93</v>
      </c>
      <c r="AA30" s="6">
        <v>640974464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50981897</v>
      </c>
      <c r="F31" s="8">
        <v>50981897</v>
      </c>
      <c r="G31" s="8">
        <v>0</v>
      </c>
      <c r="H31" s="8">
        <v>3704908</v>
      </c>
      <c r="I31" s="8">
        <v>2816076</v>
      </c>
      <c r="J31" s="8">
        <v>6520984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6520984</v>
      </c>
      <c r="X31" s="8">
        <v>12444744</v>
      </c>
      <c r="Y31" s="8">
        <v>-5923760</v>
      </c>
      <c r="Z31" s="2">
        <v>-47.6</v>
      </c>
      <c r="AA31" s="6">
        <v>50981897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406902866</v>
      </c>
      <c r="F32" s="8">
        <v>406902866</v>
      </c>
      <c r="G32" s="8">
        <v>0</v>
      </c>
      <c r="H32" s="8">
        <v>50642486</v>
      </c>
      <c r="I32" s="8">
        <v>34300051</v>
      </c>
      <c r="J32" s="8">
        <v>84942537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84942537</v>
      </c>
      <c r="X32" s="8">
        <v>42270440</v>
      </c>
      <c r="Y32" s="8">
        <v>42672097</v>
      </c>
      <c r="Z32" s="2">
        <v>100.95</v>
      </c>
      <c r="AA32" s="6">
        <v>406902866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188452765</v>
      </c>
      <c r="F33" s="8">
        <v>188452765</v>
      </c>
      <c r="G33" s="8">
        <v>0</v>
      </c>
      <c r="H33" s="8">
        <v>2905448</v>
      </c>
      <c r="I33" s="8">
        <v>250206</v>
      </c>
      <c r="J33" s="8">
        <v>3155654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3155654</v>
      </c>
      <c r="X33" s="8">
        <v>22976004</v>
      </c>
      <c r="Y33" s="8">
        <v>-19820350</v>
      </c>
      <c r="Z33" s="2">
        <v>-86.27</v>
      </c>
      <c r="AA33" s="6">
        <v>188452765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282941440</v>
      </c>
      <c r="F34" s="8">
        <v>282941440</v>
      </c>
      <c r="G34" s="8">
        <v>0</v>
      </c>
      <c r="H34" s="8">
        <v>38238960</v>
      </c>
      <c r="I34" s="8">
        <v>27698656</v>
      </c>
      <c r="J34" s="8">
        <v>65937616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65937616</v>
      </c>
      <c r="X34" s="8">
        <v>42348759</v>
      </c>
      <c r="Y34" s="8">
        <v>23588857</v>
      </c>
      <c r="Z34" s="2">
        <v>55.7</v>
      </c>
      <c r="AA34" s="6">
        <v>282941440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2675594822</v>
      </c>
      <c r="F36" s="39">
        <f t="shared" si="1"/>
        <v>2675594822</v>
      </c>
      <c r="G36" s="39">
        <f t="shared" si="1"/>
        <v>0</v>
      </c>
      <c r="H36" s="39">
        <f t="shared" si="1"/>
        <v>355224517</v>
      </c>
      <c r="I36" s="39">
        <f t="shared" si="1"/>
        <v>182681639</v>
      </c>
      <c r="J36" s="39">
        <f t="shared" si="1"/>
        <v>537906156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537906156</v>
      </c>
      <c r="X36" s="39">
        <f t="shared" si="1"/>
        <v>462958467</v>
      </c>
      <c r="Y36" s="39">
        <f t="shared" si="1"/>
        <v>74947689</v>
      </c>
      <c r="Z36" s="40">
        <f>+IF(X36&lt;&gt;0,+(Y36/X36)*100,0)</f>
        <v>16.188858038533294</v>
      </c>
      <c r="AA36" s="37">
        <f>SUM(AA25:AA35)</f>
        <v>2675594822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-50166981</v>
      </c>
      <c r="F38" s="52">
        <f t="shared" si="2"/>
        <v>-50166981</v>
      </c>
      <c r="G38" s="52">
        <f t="shared" si="2"/>
        <v>0</v>
      </c>
      <c r="H38" s="52">
        <f t="shared" si="2"/>
        <v>15623096</v>
      </c>
      <c r="I38" s="52">
        <f t="shared" si="2"/>
        <v>91722887</v>
      </c>
      <c r="J38" s="52">
        <f t="shared" si="2"/>
        <v>107345983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107345983</v>
      </c>
      <c r="X38" s="52">
        <f>IF(F22=F36,0,X22-X36)</f>
        <v>161534435</v>
      </c>
      <c r="Y38" s="52">
        <f t="shared" si="2"/>
        <v>-54188452</v>
      </c>
      <c r="Z38" s="53">
        <f>+IF(X38&lt;&gt;0,+(Y38/X38)*100,0)</f>
        <v>-33.54606836616602</v>
      </c>
      <c r="AA38" s="50">
        <f>+AA22-AA36</f>
        <v>-50166981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581284915</v>
      </c>
      <c r="F39" s="8">
        <v>581284915</v>
      </c>
      <c r="G39" s="8">
        <v>0</v>
      </c>
      <c r="H39" s="8">
        <v>266004</v>
      </c>
      <c r="I39" s="8">
        <v>7927866</v>
      </c>
      <c r="J39" s="8">
        <v>8193870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8193870</v>
      </c>
      <c r="X39" s="8">
        <v>50301333</v>
      </c>
      <c r="Y39" s="8">
        <v>-42107463</v>
      </c>
      <c r="Z39" s="2">
        <v>-83.71</v>
      </c>
      <c r="AA39" s="6">
        <v>581284915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531117934</v>
      </c>
      <c r="F42" s="61">
        <f t="shared" si="3"/>
        <v>531117934</v>
      </c>
      <c r="G42" s="61">
        <f t="shared" si="3"/>
        <v>0</v>
      </c>
      <c r="H42" s="61">
        <f t="shared" si="3"/>
        <v>15889100</v>
      </c>
      <c r="I42" s="61">
        <f t="shared" si="3"/>
        <v>99650753</v>
      </c>
      <c r="J42" s="61">
        <f t="shared" si="3"/>
        <v>115539853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115539853</v>
      </c>
      <c r="X42" s="61">
        <f t="shared" si="3"/>
        <v>211835768</v>
      </c>
      <c r="Y42" s="61">
        <f t="shared" si="3"/>
        <v>-96295915</v>
      </c>
      <c r="Z42" s="62">
        <f>+IF(X42&lt;&gt;0,+(Y42/X42)*100,0)</f>
        <v>-45.45781664218292</v>
      </c>
      <c r="AA42" s="59">
        <f>SUM(AA38:AA41)</f>
        <v>531117934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531117934</v>
      </c>
      <c r="F44" s="69">
        <f t="shared" si="4"/>
        <v>531117934</v>
      </c>
      <c r="G44" s="69">
        <f t="shared" si="4"/>
        <v>0</v>
      </c>
      <c r="H44" s="69">
        <f t="shared" si="4"/>
        <v>15889100</v>
      </c>
      <c r="I44" s="69">
        <f t="shared" si="4"/>
        <v>99650753</v>
      </c>
      <c r="J44" s="69">
        <f t="shared" si="4"/>
        <v>115539853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115539853</v>
      </c>
      <c r="X44" s="69">
        <f t="shared" si="4"/>
        <v>211835768</v>
      </c>
      <c r="Y44" s="69">
        <f t="shared" si="4"/>
        <v>-96295915</v>
      </c>
      <c r="Z44" s="70">
        <f>+IF(X44&lt;&gt;0,+(Y44/X44)*100,0)</f>
        <v>-45.45781664218292</v>
      </c>
      <c r="AA44" s="67">
        <f>+AA42-AA43</f>
        <v>531117934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531117934</v>
      </c>
      <c r="F46" s="61">
        <f t="shared" si="5"/>
        <v>531117934</v>
      </c>
      <c r="G46" s="61">
        <f t="shared" si="5"/>
        <v>0</v>
      </c>
      <c r="H46" s="61">
        <f t="shared" si="5"/>
        <v>15889100</v>
      </c>
      <c r="I46" s="61">
        <f t="shared" si="5"/>
        <v>99650753</v>
      </c>
      <c r="J46" s="61">
        <f t="shared" si="5"/>
        <v>115539853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115539853</v>
      </c>
      <c r="X46" s="61">
        <f t="shared" si="5"/>
        <v>211835768</v>
      </c>
      <c r="Y46" s="61">
        <f t="shared" si="5"/>
        <v>-96295915</v>
      </c>
      <c r="Z46" s="62">
        <f>+IF(X46&lt;&gt;0,+(Y46/X46)*100,0)</f>
        <v>-45.45781664218292</v>
      </c>
      <c r="AA46" s="59">
        <f>SUM(AA44:AA45)</f>
        <v>531117934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531117934</v>
      </c>
      <c r="F48" s="77">
        <f t="shared" si="6"/>
        <v>531117934</v>
      </c>
      <c r="G48" s="77">
        <f t="shared" si="6"/>
        <v>0</v>
      </c>
      <c r="H48" s="78">
        <f t="shared" si="6"/>
        <v>15889100</v>
      </c>
      <c r="I48" s="78">
        <f t="shared" si="6"/>
        <v>99650753</v>
      </c>
      <c r="J48" s="78">
        <f t="shared" si="6"/>
        <v>115539853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115539853</v>
      </c>
      <c r="X48" s="78">
        <f t="shared" si="6"/>
        <v>211835768</v>
      </c>
      <c r="Y48" s="78">
        <f t="shared" si="6"/>
        <v>-96295915</v>
      </c>
      <c r="Z48" s="79">
        <f>+IF(X48&lt;&gt;0,+(Y48/X48)*100,0)</f>
        <v>-45.45781664218292</v>
      </c>
      <c r="AA48" s="80">
        <f>SUM(AA46:AA47)</f>
        <v>531117934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91895139</v>
      </c>
      <c r="F5" s="8">
        <v>91895139</v>
      </c>
      <c r="G5" s="8">
        <v>7807264</v>
      </c>
      <c r="H5" s="8">
        <v>7789163</v>
      </c>
      <c r="I5" s="8">
        <v>7790547</v>
      </c>
      <c r="J5" s="8">
        <v>23386974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23386974</v>
      </c>
      <c r="X5" s="8">
        <v>19523241</v>
      </c>
      <c r="Y5" s="8">
        <v>3863733</v>
      </c>
      <c r="Z5" s="2">
        <v>19.79</v>
      </c>
      <c r="AA5" s="6">
        <v>91895139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225446065</v>
      </c>
      <c r="F7" s="8">
        <v>225446065</v>
      </c>
      <c r="G7" s="8">
        <v>18002928</v>
      </c>
      <c r="H7" s="8">
        <v>19242369</v>
      </c>
      <c r="I7" s="8">
        <v>14730924</v>
      </c>
      <c r="J7" s="8">
        <v>51976221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51976221</v>
      </c>
      <c r="X7" s="8">
        <v>50874183</v>
      </c>
      <c r="Y7" s="8">
        <v>1102038</v>
      </c>
      <c r="Z7" s="2">
        <v>2.17</v>
      </c>
      <c r="AA7" s="6">
        <v>225446065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52392515</v>
      </c>
      <c r="F8" s="8">
        <v>52392515</v>
      </c>
      <c r="G8" s="8">
        <v>5270235</v>
      </c>
      <c r="H8" s="8">
        <v>4810150</v>
      </c>
      <c r="I8" s="8">
        <v>5047441</v>
      </c>
      <c r="J8" s="8">
        <v>15127826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15127826</v>
      </c>
      <c r="X8" s="8">
        <v>16353108</v>
      </c>
      <c r="Y8" s="8">
        <v>-1225282</v>
      </c>
      <c r="Z8" s="2">
        <v>-7.49</v>
      </c>
      <c r="AA8" s="6">
        <v>52392515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23698604</v>
      </c>
      <c r="F9" s="8">
        <v>23698604</v>
      </c>
      <c r="G9" s="8">
        <v>2000725</v>
      </c>
      <c r="H9" s="8">
        <v>2007946</v>
      </c>
      <c r="I9" s="8">
        <v>2007658</v>
      </c>
      <c r="J9" s="8">
        <v>6016329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6016329</v>
      </c>
      <c r="X9" s="8">
        <v>5403171</v>
      </c>
      <c r="Y9" s="8">
        <v>613158</v>
      </c>
      <c r="Z9" s="2">
        <v>11.35</v>
      </c>
      <c r="AA9" s="6">
        <v>23698604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19822688</v>
      </c>
      <c r="F10" s="30">
        <v>19822688</v>
      </c>
      <c r="G10" s="30">
        <v>1745342</v>
      </c>
      <c r="H10" s="30">
        <v>1752939</v>
      </c>
      <c r="I10" s="30">
        <v>1751465</v>
      </c>
      <c r="J10" s="30">
        <v>5249746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5249746</v>
      </c>
      <c r="X10" s="30">
        <v>4731243</v>
      </c>
      <c r="Y10" s="30">
        <v>518503</v>
      </c>
      <c r="Z10" s="31">
        <v>10.96</v>
      </c>
      <c r="AA10" s="32">
        <v>19822688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2561790</v>
      </c>
      <c r="F11" s="8">
        <v>2561790</v>
      </c>
      <c r="G11" s="8">
        <v>172000</v>
      </c>
      <c r="H11" s="8">
        <v>288800</v>
      </c>
      <c r="I11" s="8">
        <v>627302</v>
      </c>
      <c r="J11" s="8">
        <v>1088102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1088102</v>
      </c>
      <c r="X11" s="8">
        <v>3667638</v>
      </c>
      <c r="Y11" s="8">
        <v>-2579536</v>
      </c>
      <c r="Z11" s="2">
        <v>-70.33</v>
      </c>
      <c r="AA11" s="6">
        <v>2561790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2386514</v>
      </c>
      <c r="F12" s="8">
        <v>2386514</v>
      </c>
      <c r="G12" s="8">
        <v>186486</v>
      </c>
      <c r="H12" s="8">
        <v>183044</v>
      </c>
      <c r="I12" s="8">
        <v>166563</v>
      </c>
      <c r="J12" s="8">
        <v>536093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536093</v>
      </c>
      <c r="X12" s="8">
        <v>633156</v>
      </c>
      <c r="Y12" s="8">
        <v>-97063</v>
      </c>
      <c r="Z12" s="2">
        <v>-15.33</v>
      </c>
      <c r="AA12" s="6">
        <v>2386514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900000</v>
      </c>
      <c r="F13" s="8">
        <v>900000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52950</v>
      </c>
      <c r="Y13" s="8">
        <v>-52950</v>
      </c>
      <c r="Z13" s="2">
        <v>-100</v>
      </c>
      <c r="AA13" s="6">
        <v>900000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22500000</v>
      </c>
      <c r="F14" s="8">
        <v>22500000</v>
      </c>
      <c r="G14" s="8">
        <v>1728287</v>
      </c>
      <c r="H14" s="8">
        <v>1759912</v>
      </c>
      <c r="I14" s="8">
        <v>1814688</v>
      </c>
      <c r="J14" s="8">
        <v>5302887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5302887</v>
      </c>
      <c r="X14" s="8">
        <v>5641029</v>
      </c>
      <c r="Y14" s="8">
        <v>-338142</v>
      </c>
      <c r="Z14" s="2">
        <v>-5.99</v>
      </c>
      <c r="AA14" s="6">
        <v>22500000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5736456</v>
      </c>
      <c r="F16" s="8">
        <v>5736456</v>
      </c>
      <c r="G16" s="8">
        <v>946</v>
      </c>
      <c r="H16" s="8">
        <v>208</v>
      </c>
      <c r="I16" s="8">
        <v>1183</v>
      </c>
      <c r="J16" s="8">
        <v>2337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2337</v>
      </c>
      <c r="X16" s="8">
        <v>409401</v>
      </c>
      <c r="Y16" s="8">
        <v>-407064</v>
      </c>
      <c r="Z16" s="2">
        <v>-99.43</v>
      </c>
      <c r="AA16" s="6">
        <v>5736456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3671000</v>
      </c>
      <c r="F17" s="8">
        <v>3671000</v>
      </c>
      <c r="G17" s="8">
        <v>0</v>
      </c>
      <c r="H17" s="8">
        <v>260047</v>
      </c>
      <c r="I17" s="8">
        <v>0</v>
      </c>
      <c r="J17" s="8">
        <v>260047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260047</v>
      </c>
      <c r="X17" s="8">
        <v>1059000</v>
      </c>
      <c r="Y17" s="8">
        <v>-798953</v>
      </c>
      <c r="Z17" s="2">
        <v>-75.44</v>
      </c>
      <c r="AA17" s="6">
        <v>3671000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7200000</v>
      </c>
      <c r="F18" s="8">
        <v>7200000</v>
      </c>
      <c r="G18" s="8">
        <v>0</v>
      </c>
      <c r="H18" s="8">
        <v>575429</v>
      </c>
      <c r="I18" s="8">
        <v>0</v>
      </c>
      <c r="J18" s="8">
        <v>575429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575429</v>
      </c>
      <c r="X18" s="8">
        <v>1588500</v>
      </c>
      <c r="Y18" s="8">
        <v>-1013071</v>
      </c>
      <c r="Z18" s="2">
        <v>-63.78</v>
      </c>
      <c r="AA18" s="6">
        <v>7200000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129007190</v>
      </c>
      <c r="F19" s="8">
        <v>129007190</v>
      </c>
      <c r="G19" s="8">
        <v>50601000</v>
      </c>
      <c r="H19" s="8">
        <v>344138</v>
      </c>
      <c r="I19" s="8">
        <v>1810000</v>
      </c>
      <c r="J19" s="8">
        <v>52755138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52755138</v>
      </c>
      <c r="X19" s="8">
        <v>32098473</v>
      </c>
      <c r="Y19" s="8">
        <v>20656665</v>
      </c>
      <c r="Z19" s="2">
        <v>64.35</v>
      </c>
      <c r="AA19" s="6">
        <v>129007190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-1317722</v>
      </c>
      <c r="F20" s="30">
        <v>-1317722</v>
      </c>
      <c r="G20" s="30">
        <v>555212</v>
      </c>
      <c r="H20" s="30">
        <v>587209</v>
      </c>
      <c r="I20" s="30">
        <v>526458</v>
      </c>
      <c r="J20" s="30">
        <v>1668879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1668879</v>
      </c>
      <c r="X20" s="30">
        <v>1904208</v>
      </c>
      <c r="Y20" s="30">
        <v>-235329</v>
      </c>
      <c r="Z20" s="31">
        <v>-12.36</v>
      </c>
      <c r="AA20" s="32">
        <v>-1317722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1100000</v>
      </c>
      <c r="F21" s="8">
        <v>1100000</v>
      </c>
      <c r="G21" s="8">
        <v>700000</v>
      </c>
      <c r="H21" s="8">
        <v>0</v>
      </c>
      <c r="I21" s="34">
        <v>0</v>
      </c>
      <c r="J21" s="8">
        <v>700000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700000</v>
      </c>
      <c r="X21" s="8">
        <v>132375</v>
      </c>
      <c r="Y21" s="8">
        <v>567625</v>
      </c>
      <c r="Z21" s="2">
        <v>428.8</v>
      </c>
      <c r="AA21" s="6">
        <v>1100000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587000239</v>
      </c>
      <c r="F22" s="39">
        <f t="shared" si="0"/>
        <v>587000239</v>
      </c>
      <c r="G22" s="39">
        <f t="shared" si="0"/>
        <v>88770425</v>
      </c>
      <c r="H22" s="39">
        <f t="shared" si="0"/>
        <v>39601354</v>
      </c>
      <c r="I22" s="39">
        <f t="shared" si="0"/>
        <v>36274229</v>
      </c>
      <c r="J22" s="39">
        <f t="shared" si="0"/>
        <v>164646008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164646008</v>
      </c>
      <c r="X22" s="39">
        <f t="shared" si="0"/>
        <v>144071676</v>
      </c>
      <c r="Y22" s="39">
        <f t="shared" si="0"/>
        <v>20574332</v>
      </c>
      <c r="Z22" s="40">
        <f>+IF(X22&lt;&gt;0,+(Y22/X22)*100,0)</f>
        <v>14.280622375768019</v>
      </c>
      <c r="AA22" s="37">
        <f>SUM(AA5:AA21)</f>
        <v>587000239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168076824</v>
      </c>
      <c r="F25" s="8">
        <v>168076824</v>
      </c>
      <c r="G25" s="8">
        <v>11179713</v>
      </c>
      <c r="H25" s="8">
        <v>13332490</v>
      </c>
      <c r="I25" s="8">
        <v>13586846</v>
      </c>
      <c r="J25" s="8">
        <v>38099049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38099049</v>
      </c>
      <c r="X25" s="8">
        <v>43384761</v>
      </c>
      <c r="Y25" s="8">
        <v>-5285712</v>
      </c>
      <c r="Z25" s="2">
        <v>-12.18</v>
      </c>
      <c r="AA25" s="6">
        <v>168076824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13090445</v>
      </c>
      <c r="F26" s="8">
        <v>13090445</v>
      </c>
      <c r="G26" s="8">
        <v>1029240</v>
      </c>
      <c r="H26" s="8">
        <v>854898</v>
      </c>
      <c r="I26" s="8">
        <v>1024936</v>
      </c>
      <c r="J26" s="8">
        <v>2909074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2909074</v>
      </c>
      <c r="X26" s="8">
        <v>3281382</v>
      </c>
      <c r="Y26" s="8">
        <v>-372308</v>
      </c>
      <c r="Z26" s="2">
        <v>-11.35</v>
      </c>
      <c r="AA26" s="6">
        <v>13090445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68507200</v>
      </c>
      <c r="F27" s="8">
        <v>68507200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21180609</v>
      </c>
      <c r="Y27" s="8">
        <v>-21180609</v>
      </c>
      <c r="Z27" s="2">
        <v>-100</v>
      </c>
      <c r="AA27" s="6">
        <v>68507200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85982143</v>
      </c>
      <c r="F28" s="8">
        <v>85982143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15976107</v>
      </c>
      <c r="Y28" s="8">
        <v>-15976107</v>
      </c>
      <c r="Z28" s="2">
        <v>-100</v>
      </c>
      <c r="AA28" s="6">
        <v>85982143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71484</v>
      </c>
      <c r="Y29" s="8">
        <v>-71484</v>
      </c>
      <c r="Z29" s="2">
        <v>-100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247520000</v>
      </c>
      <c r="F30" s="8">
        <v>247520000</v>
      </c>
      <c r="G30" s="8">
        <v>7963039</v>
      </c>
      <c r="H30" s="8">
        <v>11263301</v>
      </c>
      <c r="I30" s="8">
        <v>7448814</v>
      </c>
      <c r="J30" s="8">
        <v>26675154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26675154</v>
      </c>
      <c r="X30" s="8">
        <v>52299297</v>
      </c>
      <c r="Y30" s="8">
        <v>-25624143</v>
      </c>
      <c r="Z30" s="2">
        <v>-49</v>
      </c>
      <c r="AA30" s="6">
        <v>247520000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33214902</v>
      </c>
      <c r="F31" s="8">
        <v>33214902</v>
      </c>
      <c r="G31" s="8">
        <v>2147760</v>
      </c>
      <c r="H31" s="8">
        <v>2276899</v>
      </c>
      <c r="I31" s="8">
        <v>986426</v>
      </c>
      <c r="J31" s="8">
        <v>5411085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5411085</v>
      </c>
      <c r="X31" s="8"/>
      <c r="Y31" s="8">
        <v>5411085</v>
      </c>
      <c r="Z31" s="2">
        <v>0</v>
      </c>
      <c r="AA31" s="6">
        <v>33214902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71343152</v>
      </c>
      <c r="F32" s="8">
        <v>71343152</v>
      </c>
      <c r="G32" s="8">
        <v>3379581</v>
      </c>
      <c r="H32" s="8">
        <v>3390090</v>
      </c>
      <c r="I32" s="8">
        <v>5655967</v>
      </c>
      <c r="J32" s="8">
        <v>12425638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12425638</v>
      </c>
      <c r="X32" s="8">
        <v>15797898</v>
      </c>
      <c r="Y32" s="8">
        <v>-3372260</v>
      </c>
      <c r="Z32" s="2">
        <v>-21.35</v>
      </c>
      <c r="AA32" s="6">
        <v>71343152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50489176</v>
      </c>
      <c r="F34" s="8">
        <v>50489176</v>
      </c>
      <c r="G34" s="8">
        <v>2430535</v>
      </c>
      <c r="H34" s="8">
        <v>4225079</v>
      </c>
      <c r="I34" s="8">
        <v>5271098</v>
      </c>
      <c r="J34" s="8">
        <v>11926712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11926712</v>
      </c>
      <c r="X34" s="8">
        <v>23923734</v>
      </c>
      <c r="Y34" s="8">
        <v>-11997022</v>
      </c>
      <c r="Z34" s="2">
        <v>-50.15</v>
      </c>
      <c r="AA34" s="6">
        <v>50489176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738223842</v>
      </c>
      <c r="F36" s="39">
        <f t="shared" si="1"/>
        <v>738223842</v>
      </c>
      <c r="G36" s="39">
        <f t="shared" si="1"/>
        <v>28129868</v>
      </c>
      <c r="H36" s="39">
        <f t="shared" si="1"/>
        <v>35342757</v>
      </c>
      <c r="I36" s="39">
        <f t="shared" si="1"/>
        <v>33974087</v>
      </c>
      <c r="J36" s="39">
        <f t="shared" si="1"/>
        <v>97446712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97446712</v>
      </c>
      <c r="X36" s="39">
        <f t="shared" si="1"/>
        <v>175915272</v>
      </c>
      <c r="Y36" s="39">
        <f t="shared" si="1"/>
        <v>-78468560</v>
      </c>
      <c r="Z36" s="40">
        <f>+IF(X36&lt;&gt;0,+(Y36/X36)*100,0)</f>
        <v>-44.60588276838182</v>
      </c>
      <c r="AA36" s="37">
        <f>SUM(AA25:AA35)</f>
        <v>738223842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-151223603</v>
      </c>
      <c r="F38" s="52">
        <f t="shared" si="2"/>
        <v>-151223603</v>
      </c>
      <c r="G38" s="52">
        <f t="shared" si="2"/>
        <v>60640557</v>
      </c>
      <c r="H38" s="52">
        <f t="shared" si="2"/>
        <v>4258597</v>
      </c>
      <c r="I38" s="52">
        <f t="shared" si="2"/>
        <v>2300142</v>
      </c>
      <c r="J38" s="52">
        <f t="shared" si="2"/>
        <v>67199296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67199296</v>
      </c>
      <c r="X38" s="52">
        <f>IF(F22=F36,0,X22-X36)</f>
        <v>-31843596</v>
      </c>
      <c r="Y38" s="52">
        <f t="shared" si="2"/>
        <v>99042892</v>
      </c>
      <c r="Z38" s="53">
        <f>+IF(X38&lt;&gt;0,+(Y38/X38)*100,0)</f>
        <v>-311.02923174882636</v>
      </c>
      <c r="AA38" s="50">
        <f>+AA22-AA36</f>
        <v>-151223603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69563810</v>
      </c>
      <c r="F39" s="8">
        <v>69563810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15078237</v>
      </c>
      <c r="Y39" s="8">
        <v>-15078237</v>
      </c>
      <c r="Z39" s="2">
        <v>-100</v>
      </c>
      <c r="AA39" s="6">
        <v>69563810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-671187</v>
      </c>
      <c r="Y41" s="55">
        <v>671187</v>
      </c>
      <c r="Z41" s="56">
        <v>-100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-81659793</v>
      </c>
      <c r="F42" s="61">
        <f t="shared" si="3"/>
        <v>-81659793</v>
      </c>
      <c r="G42" s="61">
        <f t="shared" si="3"/>
        <v>60640557</v>
      </c>
      <c r="H42" s="61">
        <f t="shared" si="3"/>
        <v>4258597</v>
      </c>
      <c r="I42" s="61">
        <f t="shared" si="3"/>
        <v>2300142</v>
      </c>
      <c r="J42" s="61">
        <f t="shared" si="3"/>
        <v>67199296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67199296</v>
      </c>
      <c r="X42" s="61">
        <f t="shared" si="3"/>
        <v>-17436546</v>
      </c>
      <c r="Y42" s="61">
        <f t="shared" si="3"/>
        <v>84635842</v>
      </c>
      <c r="Z42" s="62">
        <f>+IF(X42&lt;&gt;0,+(Y42/X42)*100,0)</f>
        <v>-485.3933915581675</v>
      </c>
      <c r="AA42" s="59">
        <f>SUM(AA38:AA41)</f>
        <v>-81659793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-81659793</v>
      </c>
      <c r="F44" s="69">
        <f t="shared" si="4"/>
        <v>-81659793</v>
      </c>
      <c r="G44" s="69">
        <f t="shared" si="4"/>
        <v>60640557</v>
      </c>
      <c r="H44" s="69">
        <f t="shared" si="4"/>
        <v>4258597</v>
      </c>
      <c r="I44" s="69">
        <f t="shared" si="4"/>
        <v>2300142</v>
      </c>
      <c r="J44" s="69">
        <f t="shared" si="4"/>
        <v>67199296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67199296</v>
      </c>
      <c r="X44" s="69">
        <f t="shared" si="4"/>
        <v>-17436546</v>
      </c>
      <c r="Y44" s="69">
        <f t="shared" si="4"/>
        <v>84635842</v>
      </c>
      <c r="Z44" s="70">
        <f>+IF(X44&lt;&gt;0,+(Y44/X44)*100,0)</f>
        <v>-485.3933915581675</v>
      </c>
      <c r="AA44" s="67">
        <f>+AA42-AA43</f>
        <v>-81659793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-81659793</v>
      </c>
      <c r="F46" s="61">
        <f t="shared" si="5"/>
        <v>-81659793</v>
      </c>
      <c r="G46" s="61">
        <f t="shared" si="5"/>
        <v>60640557</v>
      </c>
      <c r="H46" s="61">
        <f t="shared" si="5"/>
        <v>4258597</v>
      </c>
      <c r="I46" s="61">
        <f t="shared" si="5"/>
        <v>2300142</v>
      </c>
      <c r="J46" s="61">
        <f t="shared" si="5"/>
        <v>67199296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67199296</v>
      </c>
      <c r="X46" s="61">
        <f t="shared" si="5"/>
        <v>-17436546</v>
      </c>
      <c r="Y46" s="61">
        <f t="shared" si="5"/>
        <v>84635842</v>
      </c>
      <c r="Z46" s="62">
        <f>+IF(X46&lt;&gt;0,+(Y46/X46)*100,0)</f>
        <v>-485.3933915581675</v>
      </c>
      <c r="AA46" s="59">
        <f>SUM(AA44:AA45)</f>
        <v>-81659793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-81659793</v>
      </c>
      <c r="F48" s="77">
        <f t="shared" si="6"/>
        <v>-81659793</v>
      </c>
      <c r="G48" s="77">
        <f t="shared" si="6"/>
        <v>60640557</v>
      </c>
      <c r="H48" s="78">
        <f t="shared" si="6"/>
        <v>4258597</v>
      </c>
      <c r="I48" s="78">
        <f t="shared" si="6"/>
        <v>2300142</v>
      </c>
      <c r="J48" s="78">
        <f t="shared" si="6"/>
        <v>67199296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67199296</v>
      </c>
      <c r="X48" s="78">
        <f t="shared" si="6"/>
        <v>-17436546</v>
      </c>
      <c r="Y48" s="78">
        <f t="shared" si="6"/>
        <v>84635842</v>
      </c>
      <c r="Z48" s="79">
        <f>+IF(X48&lt;&gt;0,+(Y48/X48)*100,0)</f>
        <v>-485.3933915581675</v>
      </c>
      <c r="AA48" s="80">
        <f>SUM(AA46:AA47)</f>
        <v>-81659793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387880</v>
      </c>
      <c r="F12" s="8">
        <v>387880</v>
      </c>
      <c r="G12" s="8">
        <v>1803</v>
      </c>
      <c r="H12" s="8">
        <v>1803</v>
      </c>
      <c r="I12" s="8">
        <v>27315</v>
      </c>
      <c r="J12" s="8">
        <v>30921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30921</v>
      </c>
      <c r="X12" s="8">
        <v>96969</v>
      </c>
      <c r="Y12" s="8">
        <v>-66048</v>
      </c>
      <c r="Z12" s="2">
        <v>-68.11</v>
      </c>
      <c r="AA12" s="6">
        <v>387880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6590000</v>
      </c>
      <c r="F13" s="8">
        <v>6590000</v>
      </c>
      <c r="G13" s="8">
        <v>532463</v>
      </c>
      <c r="H13" s="8">
        <v>670999</v>
      </c>
      <c r="I13" s="8">
        <v>609705</v>
      </c>
      <c r="J13" s="8">
        <v>1813167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1813167</v>
      </c>
      <c r="X13" s="8">
        <v>1647498</v>
      </c>
      <c r="Y13" s="8">
        <v>165669</v>
      </c>
      <c r="Z13" s="2">
        <v>10.06</v>
      </c>
      <c r="AA13" s="6">
        <v>6590000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226475000</v>
      </c>
      <c r="F19" s="8">
        <v>226475000</v>
      </c>
      <c r="G19" s="8">
        <v>92358000</v>
      </c>
      <c r="H19" s="8">
        <v>2069000</v>
      </c>
      <c r="I19" s="8">
        <v>0</v>
      </c>
      <c r="J19" s="8">
        <v>94427000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94427000</v>
      </c>
      <c r="X19" s="8">
        <v>88325250</v>
      </c>
      <c r="Y19" s="8">
        <v>6101750</v>
      </c>
      <c r="Z19" s="2">
        <v>6.91</v>
      </c>
      <c r="AA19" s="6">
        <v>226475000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980000</v>
      </c>
      <c r="F20" s="30">
        <v>980000</v>
      </c>
      <c r="G20" s="30">
        <v>58747</v>
      </c>
      <c r="H20" s="30">
        <v>49874</v>
      </c>
      <c r="I20" s="30">
        <v>32278</v>
      </c>
      <c r="J20" s="30">
        <v>140899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140899</v>
      </c>
      <c r="X20" s="30">
        <v>212499</v>
      </c>
      <c r="Y20" s="30">
        <v>-71600</v>
      </c>
      <c r="Z20" s="31">
        <v>-33.69</v>
      </c>
      <c r="AA20" s="32">
        <v>980000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234432880</v>
      </c>
      <c r="F22" s="39">
        <f t="shared" si="0"/>
        <v>234432880</v>
      </c>
      <c r="G22" s="39">
        <f t="shared" si="0"/>
        <v>92951013</v>
      </c>
      <c r="H22" s="39">
        <f t="shared" si="0"/>
        <v>2791676</v>
      </c>
      <c r="I22" s="39">
        <f t="shared" si="0"/>
        <v>669298</v>
      </c>
      <c r="J22" s="39">
        <f t="shared" si="0"/>
        <v>96411987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96411987</v>
      </c>
      <c r="X22" s="39">
        <f t="shared" si="0"/>
        <v>90282216</v>
      </c>
      <c r="Y22" s="39">
        <f t="shared" si="0"/>
        <v>6129771</v>
      </c>
      <c r="Z22" s="40">
        <f>+IF(X22&lt;&gt;0,+(Y22/X22)*100,0)</f>
        <v>6.789566396996724</v>
      </c>
      <c r="AA22" s="37">
        <f>SUM(AA5:AA21)</f>
        <v>234432880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103353538</v>
      </c>
      <c r="F25" s="8">
        <v>103353538</v>
      </c>
      <c r="G25" s="8">
        <v>7500151</v>
      </c>
      <c r="H25" s="8">
        <v>7849358</v>
      </c>
      <c r="I25" s="8">
        <v>7425259</v>
      </c>
      <c r="J25" s="8">
        <v>22774768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22774768</v>
      </c>
      <c r="X25" s="8">
        <v>25838382</v>
      </c>
      <c r="Y25" s="8">
        <v>-3063614</v>
      </c>
      <c r="Z25" s="2">
        <v>-11.86</v>
      </c>
      <c r="AA25" s="6">
        <v>103353538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15851034</v>
      </c>
      <c r="F26" s="8">
        <v>15851034</v>
      </c>
      <c r="G26" s="8">
        <v>1171154</v>
      </c>
      <c r="H26" s="8">
        <v>1097812</v>
      </c>
      <c r="I26" s="8">
        <v>1186624</v>
      </c>
      <c r="J26" s="8">
        <v>3455590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3455590</v>
      </c>
      <c r="X26" s="8">
        <v>3962757</v>
      </c>
      <c r="Y26" s="8">
        <v>-507167</v>
      </c>
      <c r="Z26" s="2">
        <v>-12.8</v>
      </c>
      <c r="AA26" s="6">
        <v>15851034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10595487</v>
      </c>
      <c r="F28" s="8">
        <v>10595487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10595487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12</v>
      </c>
      <c r="I29" s="8">
        <v>12</v>
      </c>
      <c r="J29" s="8">
        <v>24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</v>
      </c>
      <c r="X29" s="8"/>
      <c r="Y29" s="8">
        <v>24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330000</v>
      </c>
      <c r="Y32" s="8">
        <v>-330000</v>
      </c>
      <c r="Z32" s="2">
        <v>-100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80128309</v>
      </c>
      <c r="F34" s="8">
        <v>80128309</v>
      </c>
      <c r="G34" s="8">
        <v>4953635</v>
      </c>
      <c r="H34" s="8">
        <v>4006363</v>
      </c>
      <c r="I34" s="8">
        <v>3036644</v>
      </c>
      <c r="J34" s="8">
        <v>11996642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11996642</v>
      </c>
      <c r="X34" s="8">
        <v>14352999</v>
      </c>
      <c r="Y34" s="8">
        <v>-2356357</v>
      </c>
      <c r="Z34" s="2">
        <v>-16.42</v>
      </c>
      <c r="AA34" s="6">
        <v>80128309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209928368</v>
      </c>
      <c r="F36" s="39">
        <f t="shared" si="1"/>
        <v>209928368</v>
      </c>
      <c r="G36" s="39">
        <f t="shared" si="1"/>
        <v>13624940</v>
      </c>
      <c r="H36" s="39">
        <f t="shared" si="1"/>
        <v>12953545</v>
      </c>
      <c r="I36" s="39">
        <f t="shared" si="1"/>
        <v>11648539</v>
      </c>
      <c r="J36" s="39">
        <f t="shared" si="1"/>
        <v>38227024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38227024</v>
      </c>
      <c r="X36" s="39">
        <f t="shared" si="1"/>
        <v>44484138</v>
      </c>
      <c r="Y36" s="39">
        <f t="shared" si="1"/>
        <v>-6257114</v>
      </c>
      <c r="Z36" s="40">
        <f>+IF(X36&lt;&gt;0,+(Y36/X36)*100,0)</f>
        <v>-14.065944134963344</v>
      </c>
      <c r="AA36" s="37">
        <f>SUM(AA25:AA35)</f>
        <v>209928368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24504512</v>
      </c>
      <c r="F38" s="52">
        <f t="shared" si="2"/>
        <v>24504512</v>
      </c>
      <c r="G38" s="52">
        <f t="shared" si="2"/>
        <v>79326073</v>
      </c>
      <c r="H38" s="52">
        <f t="shared" si="2"/>
        <v>-10161869</v>
      </c>
      <c r="I38" s="52">
        <f t="shared" si="2"/>
        <v>-10979241</v>
      </c>
      <c r="J38" s="52">
        <f t="shared" si="2"/>
        <v>58184963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58184963</v>
      </c>
      <c r="X38" s="52">
        <f>IF(F22=F36,0,X22-X36)</f>
        <v>45798078</v>
      </c>
      <c r="Y38" s="52">
        <f t="shared" si="2"/>
        <v>12386885</v>
      </c>
      <c r="Z38" s="53">
        <f>+IF(X38&lt;&gt;0,+(Y38/X38)*100,0)</f>
        <v>27.0467354547062</v>
      </c>
      <c r="AA38" s="50">
        <f>+AA22-AA36</f>
        <v>24504512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1958000</v>
      </c>
      <c r="F39" s="8">
        <v>1958000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356000</v>
      </c>
      <c r="Y39" s="8">
        <v>-356000</v>
      </c>
      <c r="Z39" s="2">
        <v>-100</v>
      </c>
      <c r="AA39" s="6">
        <v>1958000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26462512</v>
      </c>
      <c r="F42" s="61">
        <f t="shared" si="3"/>
        <v>26462512</v>
      </c>
      <c r="G42" s="61">
        <f t="shared" si="3"/>
        <v>79326073</v>
      </c>
      <c r="H42" s="61">
        <f t="shared" si="3"/>
        <v>-10161869</v>
      </c>
      <c r="I42" s="61">
        <f t="shared" si="3"/>
        <v>-10979241</v>
      </c>
      <c r="J42" s="61">
        <f t="shared" si="3"/>
        <v>58184963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58184963</v>
      </c>
      <c r="X42" s="61">
        <f t="shared" si="3"/>
        <v>46154078</v>
      </c>
      <c r="Y42" s="61">
        <f t="shared" si="3"/>
        <v>12030885</v>
      </c>
      <c r="Z42" s="62">
        <f>+IF(X42&lt;&gt;0,+(Y42/X42)*100,0)</f>
        <v>26.066786557842192</v>
      </c>
      <c r="AA42" s="59">
        <f>SUM(AA38:AA41)</f>
        <v>26462512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26462512</v>
      </c>
      <c r="F44" s="69">
        <f t="shared" si="4"/>
        <v>26462512</v>
      </c>
      <c r="G44" s="69">
        <f t="shared" si="4"/>
        <v>79326073</v>
      </c>
      <c r="H44" s="69">
        <f t="shared" si="4"/>
        <v>-10161869</v>
      </c>
      <c r="I44" s="69">
        <f t="shared" si="4"/>
        <v>-10979241</v>
      </c>
      <c r="J44" s="69">
        <f t="shared" si="4"/>
        <v>58184963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58184963</v>
      </c>
      <c r="X44" s="69">
        <f t="shared" si="4"/>
        <v>46154078</v>
      </c>
      <c r="Y44" s="69">
        <f t="shared" si="4"/>
        <v>12030885</v>
      </c>
      <c r="Z44" s="70">
        <f>+IF(X44&lt;&gt;0,+(Y44/X44)*100,0)</f>
        <v>26.066786557842192</v>
      </c>
      <c r="AA44" s="67">
        <f>+AA42-AA43</f>
        <v>26462512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26462512</v>
      </c>
      <c r="F46" s="61">
        <f t="shared" si="5"/>
        <v>26462512</v>
      </c>
      <c r="G46" s="61">
        <f t="shared" si="5"/>
        <v>79326073</v>
      </c>
      <c r="H46" s="61">
        <f t="shared" si="5"/>
        <v>-10161869</v>
      </c>
      <c r="I46" s="61">
        <f t="shared" si="5"/>
        <v>-10979241</v>
      </c>
      <c r="J46" s="61">
        <f t="shared" si="5"/>
        <v>58184963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58184963</v>
      </c>
      <c r="X46" s="61">
        <f t="shared" si="5"/>
        <v>46154078</v>
      </c>
      <c r="Y46" s="61">
        <f t="shared" si="5"/>
        <v>12030885</v>
      </c>
      <c r="Z46" s="62">
        <f>+IF(X46&lt;&gt;0,+(Y46/X46)*100,0)</f>
        <v>26.066786557842192</v>
      </c>
      <c r="AA46" s="59">
        <f>SUM(AA44:AA45)</f>
        <v>26462512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26462512</v>
      </c>
      <c r="F48" s="77">
        <f t="shared" si="6"/>
        <v>26462512</v>
      </c>
      <c r="G48" s="77">
        <f t="shared" si="6"/>
        <v>79326073</v>
      </c>
      <c r="H48" s="78">
        <f t="shared" si="6"/>
        <v>-10161869</v>
      </c>
      <c r="I48" s="78">
        <f t="shared" si="6"/>
        <v>-10979241</v>
      </c>
      <c r="J48" s="78">
        <f t="shared" si="6"/>
        <v>58184963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58184963</v>
      </c>
      <c r="X48" s="78">
        <f t="shared" si="6"/>
        <v>46154078</v>
      </c>
      <c r="Y48" s="78">
        <f t="shared" si="6"/>
        <v>12030885</v>
      </c>
      <c r="Z48" s="79">
        <f>+IF(X48&lt;&gt;0,+(Y48/X48)*100,0)</f>
        <v>26.066786557842192</v>
      </c>
      <c r="AA48" s="80">
        <f>SUM(AA46:AA47)</f>
        <v>26462512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435238220</v>
      </c>
      <c r="D5" s="6">
        <v>0</v>
      </c>
      <c r="E5" s="7">
        <v>2235307257</v>
      </c>
      <c r="F5" s="8">
        <v>2235307257</v>
      </c>
      <c r="G5" s="8">
        <v>284027183</v>
      </c>
      <c r="H5" s="8">
        <v>476234624</v>
      </c>
      <c r="I5" s="8">
        <v>156311317</v>
      </c>
      <c r="J5" s="8">
        <v>916573124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916573124</v>
      </c>
      <c r="X5" s="8">
        <v>704198272</v>
      </c>
      <c r="Y5" s="8">
        <v>212374852</v>
      </c>
      <c r="Z5" s="2">
        <v>30.16</v>
      </c>
      <c r="AA5" s="6">
        <v>2235307257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782578</v>
      </c>
      <c r="I6" s="8">
        <v>776109</v>
      </c>
      <c r="J6" s="8">
        <v>1558687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1558687</v>
      </c>
      <c r="X6" s="8"/>
      <c r="Y6" s="8">
        <v>1558687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281555047</v>
      </c>
      <c r="D7" s="6">
        <v>0</v>
      </c>
      <c r="E7" s="7">
        <v>4431768349</v>
      </c>
      <c r="F7" s="8">
        <v>4431768349</v>
      </c>
      <c r="G7" s="8">
        <v>282127245</v>
      </c>
      <c r="H7" s="8">
        <v>411786396</v>
      </c>
      <c r="I7" s="8">
        <v>328300455</v>
      </c>
      <c r="J7" s="8">
        <v>1022214096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1022214096</v>
      </c>
      <c r="X7" s="8">
        <v>1088344248</v>
      </c>
      <c r="Y7" s="8">
        <v>-66130152</v>
      </c>
      <c r="Z7" s="2">
        <v>-6.08</v>
      </c>
      <c r="AA7" s="6">
        <v>4431768349</v>
      </c>
    </row>
    <row r="8" spans="1:27" ht="12.75">
      <c r="A8" s="29" t="s">
        <v>35</v>
      </c>
      <c r="B8" s="28"/>
      <c r="C8" s="6">
        <v>166681774</v>
      </c>
      <c r="D8" s="6">
        <v>0</v>
      </c>
      <c r="E8" s="7">
        <v>1330879250</v>
      </c>
      <c r="F8" s="8">
        <v>1330879250</v>
      </c>
      <c r="G8" s="8">
        <v>87435972</v>
      </c>
      <c r="H8" s="8">
        <v>98326228</v>
      </c>
      <c r="I8" s="8">
        <v>84573418</v>
      </c>
      <c r="J8" s="8">
        <v>270335618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270335618</v>
      </c>
      <c r="X8" s="8">
        <v>322360926</v>
      </c>
      <c r="Y8" s="8">
        <v>-52025308</v>
      </c>
      <c r="Z8" s="2">
        <v>-16.14</v>
      </c>
      <c r="AA8" s="6">
        <v>1330879250</v>
      </c>
    </row>
    <row r="9" spans="1:27" ht="12.75">
      <c r="A9" s="29" t="s">
        <v>36</v>
      </c>
      <c r="B9" s="28"/>
      <c r="C9" s="6">
        <v>27342869</v>
      </c>
      <c r="D9" s="6">
        <v>0</v>
      </c>
      <c r="E9" s="7">
        <v>463425652</v>
      </c>
      <c r="F9" s="8">
        <v>463425652</v>
      </c>
      <c r="G9" s="8">
        <v>33269162</v>
      </c>
      <c r="H9" s="8">
        <v>39222775</v>
      </c>
      <c r="I9" s="8">
        <v>34228227</v>
      </c>
      <c r="J9" s="8">
        <v>106720164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106720164</v>
      </c>
      <c r="X9" s="8">
        <v>114971603</v>
      </c>
      <c r="Y9" s="8">
        <v>-8251439</v>
      </c>
      <c r="Z9" s="2">
        <v>-7.18</v>
      </c>
      <c r="AA9" s="6">
        <v>463425652</v>
      </c>
    </row>
    <row r="10" spans="1:27" ht="12.75">
      <c r="A10" s="29" t="s">
        <v>37</v>
      </c>
      <c r="B10" s="28"/>
      <c r="C10" s="6">
        <v>58160863</v>
      </c>
      <c r="D10" s="6">
        <v>0</v>
      </c>
      <c r="E10" s="7">
        <v>539757149</v>
      </c>
      <c r="F10" s="30">
        <v>539757149</v>
      </c>
      <c r="G10" s="30">
        <v>27626378</v>
      </c>
      <c r="H10" s="30">
        <v>41294704</v>
      </c>
      <c r="I10" s="30">
        <v>33082844</v>
      </c>
      <c r="J10" s="30">
        <v>102003926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102003926</v>
      </c>
      <c r="X10" s="30">
        <v>128344016</v>
      </c>
      <c r="Y10" s="30">
        <v>-26340090</v>
      </c>
      <c r="Z10" s="31">
        <v>-20.52</v>
      </c>
      <c r="AA10" s="32">
        <v>539757149</v>
      </c>
    </row>
    <row r="11" spans="1:27" ht="12.75">
      <c r="A11" s="29" t="s">
        <v>38</v>
      </c>
      <c r="B11" s="33"/>
      <c r="C11" s="6">
        <v>2023409</v>
      </c>
      <c r="D11" s="6">
        <v>0</v>
      </c>
      <c r="E11" s="7">
        <v>5816024</v>
      </c>
      <c r="F11" s="8">
        <v>5816024</v>
      </c>
      <c r="G11" s="8">
        <v>6581969</v>
      </c>
      <c r="H11" s="8">
        <v>6641406</v>
      </c>
      <c r="I11" s="8">
        <v>7186547</v>
      </c>
      <c r="J11" s="8">
        <v>20409922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20409922</v>
      </c>
      <c r="X11" s="8">
        <v>4202084</v>
      </c>
      <c r="Y11" s="8">
        <v>16207838</v>
      </c>
      <c r="Z11" s="2">
        <v>385.71</v>
      </c>
      <c r="AA11" s="6">
        <v>5816024</v>
      </c>
    </row>
    <row r="12" spans="1:27" ht="12.75">
      <c r="A12" s="29" t="s">
        <v>39</v>
      </c>
      <c r="B12" s="33"/>
      <c r="C12" s="6">
        <v>10897708</v>
      </c>
      <c r="D12" s="6">
        <v>0</v>
      </c>
      <c r="E12" s="7">
        <v>87475095</v>
      </c>
      <c r="F12" s="8">
        <v>87475095</v>
      </c>
      <c r="G12" s="8">
        <v>3729271</v>
      </c>
      <c r="H12" s="8">
        <v>5539711</v>
      </c>
      <c r="I12" s="8">
        <v>5415826</v>
      </c>
      <c r="J12" s="8">
        <v>14684808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14684808</v>
      </c>
      <c r="X12" s="8">
        <v>20667544</v>
      </c>
      <c r="Y12" s="8">
        <v>-5982736</v>
      </c>
      <c r="Z12" s="2">
        <v>-28.95</v>
      </c>
      <c r="AA12" s="6">
        <v>87475095</v>
      </c>
    </row>
    <row r="13" spans="1:27" ht="12.75">
      <c r="A13" s="27" t="s">
        <v>40</v>
      </c>
      <c r="B13" s="33"/>
      <c r="C13" s="6">
        <v>78185732</v>
      </c>
      <c r="D13" s="6">
        <v>0</v>
      </c>
      <c r="E13" s="7">
        <v>152555132</v>
      </c>
      <c r="F13" s="8">
        <v>152555132</v>
      </c>
      <c r="G13" s="8">
        <v>10167811</v>
      </c>
      <c r="H13" s="8">
        <v>11435169</v>
      </c>
      <c r="I13" s="8">
        <v>15913538</v>
      </c>
      <c r="J13" s="8">
        <v>37516518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37516518</v>
      </c>
      <c r="X13" s="8">
        <v>37251058</v>
      </c>
      <c r="Y13" s="8">
        <v>265460</v>
      </c>
      <c r="Z13" s="2">
        <v>0.71</v>
      </c>
      <c r="AA13" s="6">
        <v>152555132</v>
      </c>
    </row>
    <row r="14" spans="1:27" ht="12.75">
      <c r="A14" s="27" t="s">
        <v>41</v>
      </c>
      <c r="B14" s="33"/>
      <c r="C14" s="6">
        <v>135433044</v>
      </c>
      <c r="D14" s="6">
        <v>0</v>
      </c>
      <c r="E14" s="7">
        <v>327486089</v>
      </c>
      <c r="F14" s="8">
        <v>327486089</v>
      </c>
      <c r="G14" s="8">
        <v>19304785</v>
      </c>
      <c r="H14" s="8">
        <v>43063876</v>
      </c>
      <c r="I14" s="8">
        <v>42557388</v>
      </c>
      <c r="J14" s="8">
        <v>104926049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104926049</v>
      </c>
      <c r="X14" s="8">
        <v>67710985</v>
      </c>
      <c r="Y14" s="8">
        <v>37215064</v>
      </c>
      <c r="Z14" s="2">
        <v>54.96</v>
      </c>
      <c r="AA14" s="6">
        <v>327486089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51829</v>
      </c>
      <c r="F15" s="8">
        <v>51829</v>
      </c>
      <c r="G15" s="8">
        <v>0</v>
      </c>
      <c r="H15" s="8">
        <v>3436740</v>
      </c>
      <c r="I15" s="8">
        <v>0</v>
      </c>
      <c r="J15" s="8">
        <v>3436740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3436740</v>
      </c>
      <c r="X15" s="8">
        <v>12957</v>
      </c>
      <c r="Y15" s="8">
        <v>3423783</v>
      </c>
      <c r="Z15" s="2">
        <v>26424.2</v>
      </c>
      <c r="AA15" s="6">
        <v>51829</v>
      </c>
    </row>
    <row r="16" spans="1:27" ht="12.75">
      <c r="A16" s="27" t="s">
        <v>43</v>
      </c>
      <c r="B16" s="33"/>
      <c r="C16" s="6">
        <v>51235583</v>
      </c>
      <c r="D16" s="6">
        <v>0</v>
      </c>
      <c r="E16" s="7">
        <v>109922545</v>
      </c>
      <c r="F16" s="8">
        <v>109922545</v>
      </c>
      <c r="G16" s="8">
        <v>1271086</v>
      </c>
      <c r="H16" s="8">
        <v>2664683</v>
      </c>
      <c r="I16" s="8">
        <v>8297719</v>
      </c>
      <c r="J16" s="8">
        <v>12233488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12233488</v>
      </c>
      <c r="X16" s="8">
        <v>18547302</v>
      </c>
      <c r="Y16" s="8">
        <v>-6313814</v>
      </c>
      <c r="Z16" s="2">
        <v>-34.04</v>
      </c>
      <c r="AA16" s="6">
        <v>109922545</v>
      </c>
    </row>
    <row r="17" spans="1:27" ht="12.75">
      <c r="A17" s="27" t="s">
        <v>44</v>
      </c>
      <c r="B17" s="33"/>
      <c r="C17" s="6">
        <v>763047</v>
      </c>
      <c r="D17" s="6">
        <v>0</v>
      </c>
      <c r="E17" s="7">
        <v>57582504</v>
      </c>
      <c r="F17" s="8">
        <v>57582504</v>
      </c>
      <c r="G17" s="8">
        <v>5707859</v>
      </c>
      <c r="H17" s="8">
        <v>4613003</v>
      </c>
      <c r="I17" s="8">
        <v>4294363</v>
      </c>
      <c r="J17" s="8">
        <v>14615225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14615225</v>
      </c>
      <c r="X17" s="8">
        <v>11896438</v>
      </c>
      <c r="Y17" s="8">
        <v>2718787</v>
      </c>
      <c r="Z17" s="2">
        <v>22.85</v>
      </c>
      <c r="AA17" s="6">
        <v>57582504</v>
      </c>
    </row>
    <row r="18" spans="1:27" ht="12.75">
      <c r="A18" s="29" t="s">
        <v>45</v>
      </c>
      <c r="B18" s="28"/>
      <c r="C18" s="6">
        <v>50561723</v>
      </c>
      <c r="D18" s="6">
        <v>0</v>
      </c>
      <c r="E18" s="7">
        <v>359819864</v>
      </c>
      <c r="F18" s="8">
        <v>359819864</v>
      </c>
      <c r="G18" s="8">
        <v>12121385</v>
      </c>
      <c r="H18" s="8">
        <v>37700627</v>
      </c>
      <c r="I18" s="8">
        <v>39007632</v>
      </c>
      <c r="J18" s="8">
        <v>88829644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88829644</v>
      </c>
      <c r="X18" s="8">
        <v>86988719</v>
      </c>
      <c r="Y18" s="8">
        <v>1840925</v>
      </c>
      <c r="Z18" s="2">
        <v>2.12</v>
      </c>
      <c r="AA18" s="6">
        <v>359819864</v>
      </c>
    </row>
    <row r="19" spans="1:27" ht="12.75">
      <c r="A19" s="27" t="s">
        <v>46</v>
      </c>
      <c r="B19" s="33"/>
      <c r="C19" s="6">
        <v>2392032497</v>
      </c>
      <c r="D19" s="6">
        <v>0</v>
      </c>
      <c r="E19" s="7">
        <v>5131198021</v>
      </c>
      <c r="F19" s="8">
        <v>5131198021</v>
      </c>
      <c r="G19" s="8">
        <v>1458727599</v>
      </c>
      <c r="H19" s="8">
        <v>99955035</v>
      </c>
      <c r="I19" s="8">
        <v>160519595</v>
      </c>
      <c r="J19" s="8">
        <v>1719202229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1719202229</v>
      </c>
      <c r="X19" s="8">
        <v>1786513330</v>
      </c>
      <c r="Y19" s="8">
        <v>-67311101</v>
      </c>
      <c r="Z19" s="2">
        <v>-3.77</v>
      </c>
      <c r="AA19" s="6">
        <v>5131198021</v>
      </c>
    </row>
    <row r="20" spans="1:27" ht="12.75">
      <c r="A20" s="27" t="s">
        <v>47</v>
      </c>
      <c r="B20" s="33"/>
      <c r="C20" s="6">
        <v>129758686</v>
      </c>
      <c r="D20" s="6">
        <v>0</v>
      </c>
      <c r="E20" s="7">
        <v>346165429</v>
      </c>
      <c r="F20" s="30">
        <v>346165429</v>
      </c>
      <c r="G20" s="30">
        <v>25499001</v>
      </c>
      <c r="H20" s="30">
        <v>44722784</v>
      </c>
      <c r="I20" s="30">
        <v>24214296</v>
      </c>
      <c r="J20" s="30">
        <v>94436081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94436081</v>
      </c>
      <c r="X20" s="30">
        <v>39189311</v>
      </c>
      <c r="Y20" s="30">
        <v>55246770</v>
      </c>
      <c r="Z20" s="31">
        <v>140.97</v>
      </c>
      <c r="AA20" s="32">
        <v>346165429</v>
      </c>
    </row>
    <row r="21" spans="1:27" ht="12.75">
      <c r="A21" s="27" t="s">
        <v>48</v>
      </c>
      <c r="B21" s="33"/>
      <c r="C21" s="6">
        <v>3408285</v>
      </c>
      <c r="D21" s="6">
        <v>0</v>
      </c>
      <c r="E21" s="7">
        <v>15268000</v>
      </c>
      <c r="F21" s="8">
        <v>15268000</v>
      </c>
      <c r="G21" s="8">
        <v>1696099</v>
      </c>
      <c r="H21" s="8">
        <v>2224446</v>
      </c>
      <c r="I21" s="34">
        <v>516588</v>
      </c>
      <c r="J21" s="8">
        <v>4437133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4437133</v>
      </c>
      <c r="X21" s="8">
        <v>3032124</v>
      </c>
      <c r="Y21" s="8">
        <v>1405009</v>
      </c>
      <c r="Z21" s="2">
        <v>46.34</v>
      </c>
      <c r="AA21" s="6">
        <v>15268000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3823278487</v>
      </c>
      <c r="D22" s="37">
        <f>SUM(D5:D21)</f>
        <v>0</v>
      </c>
      <c r="E22" s="38">
        <f t="shared" si="0"/>
        <v>15594478189</v>
      </c>
      <c r="F22" s="39">
        <f t="shared" si="0"/>
        <v>15594478189</v>
      </c>
      <c r="G22" s="39">
        <f t="shared" si="0"/>
        <v>2259292805</v>
      </c>
      <c r="H22" s="39">
        <f t="shared" si="0"/>
        <v>1329644785</v>
      </c>
      <c r="I22" s="39">
        <f t="shared" si="0"/>
        <v>945195862</v>
      </c>
      <c r="J22" s="39">
        <f t="shared" si="0"/>
        <v>4534133452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4534133452</v>
      </c>
      <c r="X22" s="39">
        <f t="shared" si="0"/>
        <v>4434230917</v>
      </c>
      <c r="Y22" s="39">
        <f t="shared" si="0"/>
        <v>99902535</v>
      </c>
      <c r="Z22" s="40">
        <f>+IF(X22&lt;&gt;0,+(Y22/X22)*100,0)</f>
        <v>2.252984494266923</v>
      </c>
      <c r="AA22" s="37">
        <f>SUM(AA5:AA21)</f>
        <v>15594478189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1182112525</v>
      </c>
      <c r="D25" s="6">
        <v>0</v>
      </c>
      <c r="E25" s="7">
        <v>4514602068</v>
      </c>
      <c r="F25" s="8">
        <v>4514602068</v>
      </c>
      <c r="G25" s="8">
        <v>288164921</v>
      </c>
      <c r="H25" s="8">
        <v>410070845</v>
      </c>
      <c r="I25" s="8">
        <v>367636005</v>
      </c>
      <c r="J25" s="8">
        <v>1065871771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1065871771</v>
      </c>
      <c r="X25" s="8">
        <v>1090614761</v>
      </c>
      <c r="Y25" s="8">
        <v>-24742990</v>
      </c>
      <c r="Z25" s="2">
        <v>-2.27</v>
      </c>
      <c r="AA25" s="6">
        <v>4514602068</v>
      </c>
    </row>
    <row r="26" spans="1:27" ht="12.75">
      <c r="A26" s="29" t="s">
        <v>52</v>
      </c>
      <c r="B26" s="28"/>
      <c r="C26" s="6">
        <v>116282444</v>
      </c>
      <c r="D26" s="6">
        <v>0</v>
      </c>
      <c r="E26" s="7">
        <v>338232831</v>
      </c>
      <c r="F26" s="8">
        <v>338232831</v>
      </c>
      <c r="G26" s="8">
        <v>21432073</v>
      </c>
      <c r="H26" s="8">
        <v>22023017</v>
      </c>
      <c r="I26" s="8">
        <v>26471517</v>
      </c>
      <c r="J26" s="8">
        <v>69926607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69926607</v>
      </c>
      <c r="X26" s="8">
        <v>81811200</v>
      </c>
      <c r="Y26" s="8">
        <v>-11884593</v>
      </c>
      <c r="Z26" s="2">
        <v>-14.53</v>
      </c>
      <c r="AA26" s="6">
        <v>338232831</v>
      </c>
    </row>
    <row r="27" spans="1:27" ht="12.75">
      <c r="A27" s="29" t="s">
        <v>53</v>
      </c>
      <c r="B27" s="28"/>
      <c r="C27" s="6">
        <v>401835747</v>
      </c>
      <c r="D27" s="6">
        <v>0</v>
      </c>
      <c r="E27" s="7">
        <v>1331901991</v>
      </c>
      <c r="F27" s="8">
        <v>1331901991</v>
      </c>
      <c r="G27" s="8">
        <v>1587147</v>
      </c>
      <c r="H27" s="8">
        <v>11686631</v>
      </c>
      <c r="I27" s="8">
        <v>99322519</v>
      </c>
      <c r="J27" s="8">
        <v>112596297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112596297</v>
      </c>
      <c r="X27" s="8">
        <v>307374008</v>
      </c>
      <c r="Y27" s="8">
        <v>-194777711</v>
      </c>
      <c r="Z27" s="2">
        <v>-63.37</v>
      </c>
      <c r="AA27" s="6">
        <v>1331901991</v>
      </c>
    </row>
    <row r="28" spans="1:27" ht="12.75">
      <c r="A28" s="29" t="s">
        <v>54</v>
      </c>
      <c r="B28" s="28"/>
      <c r="C28" s="6">
        <v>470954584</v>
      </c>
      <c r="D28" s="6">
        <v>0</v>
      </c>
      <c r="E28" s="7">
        <v>1697790178</v>
      </c>
      <c r="F28" s="8">
        <v>1697790178</v>
      </c>
      <c r="G28" s="8">
        <v>16843231</v>
      </c>
      <c r="H28" s="8">
        <v>56923730</v>
      </c>
      <c r="I28" s="8">
        <v>75281226</v>
      </c>
      <c r="J28" s="8">
        <v>149048187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149048187</v>
      </c>
      <c r="X28" s="8">
        <v>336979507</v>
      </c>
      <c r="Y28" s="8">
        <v>-187931320</v>
      </c>
      <c r="Z28" s="2">
        <v>-55.77</v>
      </c>
      <c r="AA28" s="6">
        <v>1697790178</v>
      </c>
    </row>
    <row r="29" spans="1:27" ht="12.75">
      <c r="A29" s="29" t="s">
        <v>55</v>
      </c>
      <c r="B29" s="28"/>
      <c r="C29" s="6">
        <v>68178956</v>
      </c>
      <c r="D29" s="6">
        <v>0</v>
      </c>
      <c r="E29" s="7">
        <v>186766593</v>
      </c>
      <c r="F29" s="8">
        <v>186766593</v>
      </c>
      <c r="G29" s="8">
        <v>6564782</v>
      </c>
      <c r="H29" s="8">
        <v>12187780</v>
      </c>
      <c r="I29" s="8">
        <v>5324991</v>
      </c>
      <c r="J29" s="8">
        <v>24077553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24077553</v>
      </c>
      <c r="X29" s="8">
        <v>31856902</v>
      </c>
      <c r="Y29" s="8">
        <v>-7779349</v>
      </c>
      <c r="Z29" s="2">
        <v>-24.42</v>
      </c>
      <c r="AA29" s="6">
        <v>186766593</v>
      </c>
    </row>
    <row r="30" spans="1:27" ht="12.75">
      <c r="A30" s="29" t="s">
        <v>56</v>
      </c>
      <c r="B30" s="28"/>
      <c r="C30" s="6">
        <v>656727780</v>
      </c>
      <c r="D30" s="6">
        <v>0</v>
      </c>
      <c r="E30" s="7">
        <v>4284583749</v>
      </c>
      <c r="F30" s="8">
        <v>4284583749</v>
      </c>
      <c r="G30" s="8">
        <v>195269172</v>
      </c>
      <c r="H30" s="8">
        <v>432344640</v>
      </c>
      <c r="I30" s="8">
        <v>205655964</v>
      </c>
      <c r="J30" s="8">
        <v>833269776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833269776</v>
      </c>
      <c r="X30" s="8">
        <v>1019941776</v>
      </c>
      <c r="Y30" s="8">
        <v>-186672000</v>
      </c>
      <c r="Z30" s="2">
        <v>-18.3</v>
      </c>
      <c r="AA30" s="6">
        <v>4284583749</v>
      </c>
    </row>
    <row r="31" spans="1:27" ht="12.75">
      <c r="A31" s="29" t="s">
        <v>57</v>
      </c>
      <c r="B31" s="28"/>
      <c r="C31" s="6">
        <v>112127520</v>
      </c>
      <c r="D31" s="6">
        <v>0</v>
      </c>
      <c r="E31" s="7">
        <v>370630098</v>
      </c>
      <c r="F31" s="8">
        <v>370630098</v>
      </c>
      <c r="G31" s="8">
        <v>8634853</v>
      </c>
      <c r="H31" s="8">
        <v>24870513</v>
      </c>
      <c r="I31" s="8">
        <v>24531713</v>
      </c>
      <c r="J31" s="8">
        <v>58037079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58037079</v>
      </c>
      <c r="X31" s="8">
        <v>70564800</v>
      </c>
      <c r="Y31" s="8">
        <v>-12527721</v>
      </c>
      <c r="Z31" s="2">
        <v>-17.75</v>
      </c>
      <c r="AA31" s="6">
        <v>370630098</v>
      </c>
    </row>
    <row r="32" spans="1:27" ht="12.75">
      <c r="A32" s="29" t="s">
        <v>58</v>
      </c>
      <c r="B32" s="28"/>
      <c r="C32" s="6">
        <v>176379151</v>
      </c>
      <c r="D32" s="6">
        <v>0</v>
      </c>
      <c r="E32" s="7">
        <v>982084657</v>
      </c>
      <c r="F32" s="8">
        <v>989657238</v>
      </c>
      <c r="G32" s="8">
        <v>28763981</v>
      </c>
      <c r="H32" s="8">
        <v>95354202</v>
      </c>
      <c r="I32" s="8">
        <v>93705876</v>
      </c>
      <c r="J32" s="8">
        <v>217824059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217824059</v>
      </c>
      <c r="X32" s="8">
        <v>180146570</v>
      </c>
      <c r="Y32" s="8">
        <v>37677489</v>
      </c>
      <c r="Z32" s="2">
        <v>20.91</v>
      </c>
      <c r="AA32" s="6">
        <v>989657238</v>
      </c>
    </row>
    <row r="33" spans="1:27" ht="12.75">
      <c r="A33" s="29" t="s">
        <v>59</v>
      </c>
      <c r="B33" s="28"/>
      <c r="C33" s="6">
        <v>399660385</v>
      </c>
      <c r="D33" s="6">
        <v>0</v>
      </c>
      <c r="E33" s="7">
        <v>789751663</v>
      </c>
      <c r="F33" s="8">
        <v>829498243</v>
      </c>
      <c r="G33" s="8">
        <v>12313356</v>
      </c>
      <c r="H33" s="8">
        <v>15437792</v>
      </c>
      <c r="I33" s="8">
        <v>18682818</v>
      </c>
      <c r="J33" s="8">
        <v>46433966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46433966</v>
      </c>
      <c r="X33" s="8">
        <v>104128808</v>
      </c>
      <c r="Y33" s="8">
        <v>-57694842</v>
      </c>
      <c r="Z33" s="2">
        <v>-55.41</v>
      </c>
      <c r="AA33" s="6">
        <v>829498243</v>
      </c>
    </row>
    <row r="34" spans="1:27" ht="12.75">
      <c r="A34" s="29" t="s">
        <v>60</v>
      </c>
      <c r="B34" s="28"/>
      <c r="C34" s="6">
        <v>604891016</v>
      </c>
      <c r="D34" s="6">
        <v>0</v>
      </c>
      <c r="E34" s="7">
        <v>2143335517</v>
      </c>
      <c r="F34" s="8">
        <v>2145453994</v>
      </c>
      <c r="G34" s="8">
        <v>82347070</v>
      </c>
      <c r="H34" s="8">
        <v>158906735</v>
      </c>
      <c r="I34" s="8">
        <v>185554416</v>
      </c>
      <c r="J34" s="8">
        <v>426808221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426808221</v>
      </c>
      <c r="X34" s="8">
        <v>487582483</v>
      </c>
      <c r="Y34" s="8">
        <v>-60774262</v>
      </c>
      <c r="Z34" s="2">
        <v>-12.46</v>
      </c>
      <c r="AA34" s="6">
        <v>2145453994</v>
      </c>
    </row>
    <row r="35" spans="1:27" ht="12.75">
      <c r="A35" s="27" t="s">
        <v>61</v>
      </c>
      <c r="B35" s="33"/>
      <c r="C35" s="6">
        <v>28062166</v>
      </c>
      <c r="D35" s="6">
        <v>0</v>
      </c>
      <c r="E35" s="7">
        <v>5000</v>
      </c>
      <c r="F35" s="8">
        <v>5000</v>
      </c>
      <c r="G35" s="8">
        <v>3306</v>
      </c>
      <c r="H35" s="8">
        <v>0</v>
      </c>
      <c r="I35" s="8">
        <v>0</v>
      </c>
      <c r="J35" s="8">
        <v>3306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3306</v>
      </c>
      <c r="X35" s="8"/>
      <c r="Y35" s="8">
        <v>3306</v>
      </c>
      <c r="Z35" s="2">
        <v>0</v>
      </c>
      <c r="AA35" s="6">
        <v>5000</v>
      </c>
    </row>
    <row r="36" spans="1:27" ht="12.75">
      <c r="A36" s="44" t="s">
        <v>62</v>
      </c>
      <c r="B36" s="36"/>
      <c r="C36" s="37">
        <f aca="true" t="shared" si="1" ref="C36:Y36">SUM(C25:C35)</f>
        <v>4217212274</v>
      </c>
      <c r="D36" s="37">
        <f>SUM(D25:D35)</f>
        <v>0</v>
      </c>
      <c r="E36" s="38">
        <f t="shared" si="1"/>
        <v>16639684345</v>
      </c>
      <c r="F36" s="39">
        <f t="shared" si="1"/>
        <v>16689121983</v>
      </c>
      <c r="G36" s="39">
        <f t="shared" si="1"/>
        <v>661923892</v>
      </c>
      <c r="H36" s="39">
        <f t="shared" si="1"/>
        <v>1239805885</v>
      </c>
      <c r="I36" s="39">
        <f t="shared" si="1"/>
        <v>1102167045</v>
      </c>
      <c r="J36" s="39">
        <f t="shared" si="1"/>
        <v>3003896822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3003896822</v>
      </c>
      <c r="X36" s="39">
        <f t="shared" si="1"/>
        <v>3711000815</v>
      </c>
      <c r="Y36" s="39">
        <f t="shared" si="1"/>
        <v>-707103993</v>
      </c>
      <c r="Z36" s="40">
        <f>+IF(X36&lt;&gt;0,+(Y36/X36)*100,0)</f>
        <v>-19.05426671268462</v>
      </c>
      <c r="AA36" s="37">
        <f>SUM(AA25:AA35)</f>
        <v>16689121983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-393933787</v>
      </c>
      <c r="D38" s="50">
        <f>+D22-D36</f>
        <v>0</v>
      </c>
      <c r="E38" s="51">
        <f t="shared" si="2"/>
        <v>-1045206156</v>
      </c>
      <c r="F38" s="52">
        <f t="shared" si="2"/>
        <v>-1094643794</v>
      </c>
      <c r="G38" s="52">
        <f t="shared" si="2"/>
        <v>1597368913</v>
      </c>
      <c r="H38" s="52">
        <f t="shared" si="2"/>
        <v>89838900</v>
      </c>
      <c r="I38" s="52">
        <f t="shared" si="2"/>
        <v>-156971183</v>
      </c>
      <c r="J38" s="52">
        <f t="shared" si="2"/>
        <v>1530236630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1530236630</v>
      </c>
      <c r="X38" s="52">
        <f>IF(F22=F36,0,X22-X36)</f>
        <v>723230102</v>
      </c>
      <c r="Y38" s="52">
        <f t="shared" si="2"/>
        <v>807006528</v>
      </c>
      <c r="Z38" s="53">
        <f>+IF(X38&lt;&gt;0,+(Y38/X38)*100,0)</f>
        <v>111.58364755121877</v>
      </c>
      <c r="AA38" s="50">
        <f>+AA22-AA36</f>
        <v>-1094643794</v>
      </c>
    </row>
    <row r="39" spans="1:27" ht="12.75">
      <c r="A39" s="27" t="s">
        <v>64</v>
      </c>
      <c r="B39" s="33"/>
      <c r="C39" s="6">
        <v>1124450753</v>
      </c>
      <c r="D39" s="6">
        <v>0</v>
      </c>
      <c r="E39" s="7">
        <v>2414077089</v>
      </c>
      <c r="F39" s="8">
        <v>2414077089</v>
      </c>
      <c r="G39" s="8">
        <v>158865943</v>
      </c>
      <c r="H39" s="8">
        <v>48934271</v>
      </c>
      <c r="I39" s="8">
        <v>93544609</v>
      </c>
      <c r="J39" s="8">
        <v>301344823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301344823</v>
      </c>
      <c r="X39" s="8">
        <v>604082439</v>
      </c>
      <c r="Y39" s="8">
        <v>-302737616</v>
      </c>
      <c r="Z39" s="2">
        <v>-50.12</v>
      </c>
      <c r="AA39" s="6">
        <v>2414077089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4775106</v>
      </c>
      <c r="Y40" s="30">
        <v>-4775106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-1900428</v>
      </c>
      <c r="F41" s="8">
        <v>-1900428</v>
      </c>
      <c r="G41" s="55">
        <v>659520</v>
      </c>
      <c r="H41" s="55">
        <v>0</v>
      </c>
      <c r="I41" s="55">
        <v>0</v>
      </c>
      <c r="J41" s="8">
        <v>659520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659520</v>
      </c>
      <c r="X41" s="8">
        <v>-671187</v>
      </c>
      <c r="Y41" s="55">
        <v>1330707</v>
      </c>
      <c r="Z41" s="56">
        <v>-198.26</v>
      </c>
      <c r="AA41" s="57">
        <v>-1900428</v>
      </c>
    </row>
    <row r="42" spans="1:27" ht="24.75" customHeight="1">
      <c r="A42" s="58" t="s">
        <v>67</v>
      </c>
      <c r="B42" s="33"/>
      <c r="C42" s="59">
        <f aca="true" t="shared" si="3" ref="C42:Y42">SUM(C38:C41)</f>
        <v>730516966</v>
      </c>
      <c r="D42" s="59">
        <f>SUM(D38:D41)</f>
        <v>0</v>
      </c>
      <c r="E42" s="60">
        <f t="shared" si="3"/>
        <v>1366970505</v>
      </c>
      <c r="F42" s="61">
        <f t="shared" si="3"/>
        <v>1317532867</v>
      </c>
      <c r="G42" s="61">
        <f t="shared" si="3"/>
        <v>1756894376</v>
      </c>
      <c r="H42" s="61">
        <f t="shared" si="3"/>
        <v>138773171</v>
      </c>
      <c r="I42" s="61">
        <f t="shared" si="3"/>
        <v>-63426574</v>
      </c>
      <c r="J42" s="61">
        <f t="shared" si="3"/>
        <v>1832240973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1832240973</v>
      </c>
      <c r="X42" s="61">
        <f t="shared" si="3"/>
        <v>1331416460</v>
      </c>
      <c r="Y42" s="61">
        <f t="shared" si="3"/>
        <v>500824513</v>
      </c>
      <c r="Z42" s="62">
        <f>+IF(X42&lt;&gt;0,+(Y42/X42)*100,0)</f>
        <v>37.61591718642265</v>
      </c>
      <c r="AA42" s="59">
        <f>SUM(AA38:AA41)</f>
        <v>1317532867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730516966</v>
      </c>
      <c r="D44" s="67">
        <f>+D42-D43</f>
        <v>0</v>
      </c>
      <c r="E44" s="68">
        <f t="shared" si="4"/>
        <v>1366970505</v>
      </c>
      <c r="F44" s="69">
        <f t="shared" si="4"/>
        <v>1317532867</v>
      </c>
      <c r="G44" s="69">
        <f t="shared" si="4"/>
        <v>1756894376</v>
      </c>
      <c r="H44" s="69">
        <f t="shared" si="4"/>
        <v>138773171</v>
      </c>
      <c r="I44" s="69">
        <f t="shared" si="4"/>
        <v>-63426574</v>
      </c>
      <c r="J44" s="69">
        <f t="shared" si="4"/>
        <v>1832240973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1832240973</v>
      </c>
      <c r="X44" s="69">
        <f t="shared" si="4"/>
        <v>1331416460</v>
      </c>
      <c r="Y44" s="69">
        <f t="shared" si="4"/>
        <v>500824513</v>
      </c>
      <c r="Z44" s="70">
        <f>+IF(X44&lt;&gt;0,+(Y44/X44)*100,0)</f>
        <v>37.61591718642265</v>
      </c>
      <c r="AA44" s="67">
        <f>+AA42-AA43</f>
        <v>1317532867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730516966</v>
      </c>
      <c r="D46" s="59">
        <f>SUM(D44:D45)</f>
        <v>0</v>
      </c>
      <c r="E46" s="60">
        <f t="shared" si="5"/>
        <v>1366970505</v>
      </c>
      <c r="F46" s="61">
        <f t="shared" si="5"/>
        <v>1317532867</v>
      </c>
      <c r="G46" s="61">
        <f t="shared" si="5"/>
        <v>1756894376</v>
      </c>
      <c r="H46" s="61">
        <f t="shared" si="5"/>
        <v>138773171</v>
      </c>
      <c r="I46" s="61">
        <f t="shared" si="5"/>
        <v>-63426574</v>
      </c>
      <c r="J46" s="61">
        <f t="shared" si="5"/>
        <v>1832240973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1832240973</v>
      </c>
      <c r="X46" s="61">
        <f t="shared" si="5"/>
        <v>1331416460</v>
      </c>
      <c r="Y46" s="61">
        <f t="shared" si="5"/>
        <v>500824513</v>
      </c>
      <c r="Z46" s="62">
        <f>+IF(X46&lt;&gt;0,+(Y46/X46)*100,0)</f>
        <v>37.61591718642265</v>
      </c>
      <c r="AA46" s="59">
        <f>SUM(AA44:AA45)</f>
        <v>1317532867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730516966</v>
      </c>
      <c r="D48" s="75">
        <f>SUM(D46:D47)</f>
        <v>0</v>
      </c>
      <c r="E48" s="76">
        <f t="shared" si="6"/>
        <v>1366970505</v>
      </c>
      <c r="F48" s="77">
        <f t="shared" si="6"/>
        <v>1317532867</v>
      </c>
      <c r="G48" s="77">
        <f t="shared" si="6"/>
        <v>1756894376</v>
      </c>
      <c r="H48" s="78">
        <f t="shared" si="6"/>
        <v>138773171</v>
      </c>
      <c r="I48" s="78">
        <f t="shared" si="6"/>
        <v>-63426574</v>
      </c>
      <c r="J48" s="78">
        <f t="shared" si="6"/>
        <v>1832240973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1832240973</v>
      </c>
      <c r="X48" s="78">
        <f t="shared" si="6"/>
        <v>1331416460</v>
      </c>
      <c r="Y48" s="78">
        <f t="shared" si="6"/>
        <v>500824513</v>
      </c>
      <c r="Z48" s="79">
        <f>+IF(X48&lt;&gt;0,+(Y48/X48)*100,0)</f>
        <v>37.61591718642265</v>
      </c>
      <c r="AA48" s="80">
        <f>SUM(AA46:AA47)</f>
        <v>1317532867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34003480</v>
      </c>
      <c r="D5" s="6">
        <v>0</v>
      </c>
      <c r="E5" s="7">
        <v>44252409</v>
      </c>
      <c r="F5" s="8">
        <v>44252409</v>
      </c>
      <c r="G5" s="8">
        <v>3124659</v>
      </c>
      <c r="H5" s="8">
        <v>3981383</v>
      </c>
      <c r="I5" s="8">
        <v>3423950</v>
      </c>
      <c r="J5" s="8">
        <v>10529992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10529992</v>
      </c>
      <c r="X5" s="8">
        <v>10114476</v>
      </c>
      <c r="Y5" s="8">
        <v>415516</v>
      </c>
      <c r="Z5" s="2">
        <v>4.11</v>
      </c>
      <c r="AA5" s="6">
        <v>44252409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89281225</v>
      </c>
      <c r="D7" s="6">
        <v>0</v>
      </c>
      <c r="E7" s="7">
        <v>93761413</v>
      </c>
      <c r="F7" s="8">
        <v>93761413</v>
      </c>
      <c r="G7" s="8">
        <v>4795059</v>
      </c>
      <c r="H7" s="8">
        <v>5342023</v>
      </c>
      <c r="I7" s="8">
        <v>4950823</v>
      </c>
      <c r="J7" s="8">
        <v>15087905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15087905</v>
      </c>
      <c r="X7" s="8">
        <v>26715978</v>
      </c>
      <c r="Y7" s="8">
        <v>-11628073</v>
      </c>
      <c r="Z7" s="2">
        <v>-43.52</v>
      </c>
      <c r="AA7" s="6">
        <v>93761413</v>
      </c>
    </row>
    <row r="8" spans="1:27" ht="12.75">
      <c r="A8" s="29" t="s">
        <v>35</v>
      </c>
      <c r="B8" s="28"/>
      <c r="C8" s="6">
        <v>15090592</v>
      </c>
      <c r="D8" s="6">
        <v>0</v>
      </c>
      <c r="E8" s="7">
        <v>15925872</v>
      </c>
      <c r="F8" s="8">
        <v>15925872</v>
      </c>
      <c r="G8" s="8">
        <v>1507305</v>
      </c>
      <c r="H8" s="8">
        <v>1483728</v>
      </c>
      <c r="I8" s="8">
        <v>1581096</v>
      </c>
      <c r="J8" s="8">
        <v>4572129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4572129</v>
      </c>
      <c r="X8" s="8">
        <v>3820011</v>
      </c>
      <c r="Y8" s="8">
        <v>752118</v>
      </c>
      <c r="Z8" s="2">
        <v>19.69</v>
      </c>
      <c r="AA8" s="6">
        <v>15925872</v>
      </c>
    </row>
    <row r="9" spans="1:27" ht="12.75">
      <c r="A9" s="29" t="s">
        <v>36</v>
      </c>
      <c r="B9" s="28"/>
      <c r="C9" s="6">
        <v>7702908</v>
      </c>
      <c r="D9" s="6">
        <v>0</v>
      </c>
      <c r="E9" s="7">
        <v>8453943</v>
      </c>
      <c r="F9" s="8">
        <v>8453943</v>
      </c>
      <c r="G9" s="8">
        <v>718556</v>
      </c>
      <c r="H9" s="8">
        <v>716935</v>
      </c>
      <c r="I9" s="8">
        <v>771357</v>
      </c>
      <c r="J9" s="8">
        <v>2206848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2206848</v>
      </c>
      <c r="X9" s="8">
        <v>1969170</v>
      </c>
      <c r="Y9" s="8">
        <v>237678</v>
      </c>
      <c r="Z9" s="2">
        <v>12.07</v>
      </c>
      <c r="AA9" s="6">
        <v>8453943</v>
      </c>
    </row>
    <row r="10" spans="1:27" ht="12.75">
      <c r="A10" s="29" t="s">
        <v>37</v>
      </c>
      <c r="B10" s="28"/>
      <c r="C10" s="6">
        <v>8710661</v>
      </c>
      <c r="D10" s="6">
        <v>0</v>
      </c>
      <c r="E10" s="7">
        <v>9235066</v>
      </c>
      <c r="F10" s="30">
        <v>9235066</v>
      </c>
      <c r="G10" s="30">
        <v>814126</v>
      </c>
      <c r="H10" s="30">
        <v>808540</v>
      </c>
      <c r="I10" s="30">
        <v>819699</v>
      </c>
      <c r="J10" s="30">
        <v>2442365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2442365</v>
      </c>
      <c r="X10" s="30">
        <v>2186634</v>
      </c>
      <c r="Y10" s="30">
        <v>255731</v>
      </c>
      <c r="Z10" s="31">
        <v>11.7</v>
      </c>
      <c r="AA10" s="32">
        <v>9235066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758391</v>
      </c>
      <c r="D12" s="6">
        <v>0</v>
      </c>
      <c r="E12" s="7">
        <v>693417</v>
      </c>
      <c r="F12" s="8">
        <v>693417</v>
      </c>
      <c r="G12" s="8">
        <v>45330</v>
      </c>
      <c r="H12" s="8">
        <v>49916</v>
      </c>
      <c r="I12" s="8">
        <v>48468</v>
      </c>
      <c r="J12" s="8">
        <v>143714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143714</v>
      </c>
      <c r="X12" s="8">
        <v>212601</v>
      </c>
      <c r="Y12" s="8">
        <v>-68887</v>
      </c>
      <c r="Z12" s="2">
        <v>-32.4</v>
      </c>
      <c r="AA12" s="6">
        <v>693417</v>
      </c>
    </row>
    <row r="13" spans="1:27" ht="12.75">
      <c r="A13" s="27" t="s">
        <v>40</v>
      </c>
      <c r="B13" s="33"/>
      <c r="C13" s="6">
        <v>1028297</v>
      </c>
      <c r="D13" s="6">
        <v>0</v>
      </c>
      <c r="E13" s="7">
        <v>947109</v>
      </c>
      <c r="F13" s="8">
        <v>947109</v>
      </c>
      <c r="G13" s="8">
        <v>79429</v>
      </c>
      <c r="H13" s="8">
        <v>91689</v>
      </c>
      <c r="I13" s="8">
        <v>64068</v>
      </c>
      <c r="J13" s="8">
        <v>235186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235186</v>
      </c>
      <c r="X13" s="8">
        <v>133251</v>
      </c>
      <c r="Y13" s="8">
        <v>101935</v>
      </c>
      <c r="Z13" s="2">
        <v>76.5</v>
      </c>
      <c r="AA13" s="6">
        <v>947109</v>
      </c>
    </row>
    <row r="14" spans="1:27" ht="12.75">
      <c r="A14" s="27" t="s">
        <v>41</v>
      </c>
      <c r="B14" s="33"/>
      <c r="C14" s="6">
        <v>10659449</v>
      </c>
      <c r="D14" s="6">
        <v>0</v>
      </c>
      <c r="E14" s="7">
        <v>10574160</v>
      </c>
      <c r="F14" s="8">
        <v>10574160</v>
      </c>
      <c r="G14" s="8">
        <v>1257952</v>
      </c>
      <c r="H14" s="8">
        <v>1287437</v>
      </c>
      <c r="I14" s="8">
        <v>1327966</v>
      </c>
      <c r="J14" s="8">
        <v>3873355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3873355</v>
      </c>
      <c r="X14" s="8">
        <v>2074170</v>
      </c>
      <c r="Y14" s="8">
        <v>1799185</v>
      </c>
      <c r="Z14" s="2">
        <v>86.74</v>
      </c>
      <c r="AA14" s="6">
        <v>10574160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3779036</v>
      </c>
      <c r="D16" s="6">
        <v>0</v>
      </c>
      <c r="E16" s="7">
        <v>760677</v>
      </c>
      <c r="F16" s="8">
        <v>760677</v>
      </c>
      <c r="G16" s="8">
        <v>17808</v>
      </c>
      <c r="H16" s="8">
        <v>60332</v>
      </c>
      <c r="I16" s="8">
        <v>50740</v>
      </c>
      <c r="J16" s="8">
        <v>128880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128880</v>
      </c>
      <c r="X16" s="8">
        <v>305580</v>
      </c>
      <c r="Y16" s="8">
        <v>-176700</v>
      </c>
      <c r="Z16" s="2">
        <v>-57.82</v>
      </c>
      <c r="AA16" s="6">
        <v>760677</v>
      </c>
    </row>
    <row r="17" spans="1:27" ht="12.75">
      <c r="A17" s="27" t="s">
        <v>44</v>
      </c>
      <c r="B17" s="33"/>
      <c r="C17" s="6">
        <v>31508</v>
      </c>
      <c r="D17" s="6">
        <v>0</v>
      </c>
      <c r="E17" s="7">
        <v>37111</v>
      </c>
      <c r="F17" s="8">
        <v>37111</v>
      </c>
      <c r="G17" s="8">
        <v>19861</v>
      </c>
      <c r="H17" s="8">
        <v>11523</v>
      </c>
      <c r="I17" s="8">
        <v>1670</v>
      </c>
      <c r="J17" s="8">
        <v>33054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33054</v>
      </c>
      <c r="X17" s="8">
        <v>10545</v>
      </c>
      <c r="Y17" s="8">
        <v>22509</v>
      </c>
      <c r="Z17" s="2">
        <v>213.46</v>
      </c>
      <c r="AA17" s="6">
        <v>37111</v>
      </c>
    </row>
    <row r="18" spans="1:27" ht="12.75">
      <c r="A18" s="29" t="s">
        <v>45</v>
      </c>
      <c r="B18" s="28"/>
      <c r="C18" s="6">
        <v>9001790</v>
      </c>
      <c r="D18" s="6">
        <v>0</v>
      </c>
      <c r="E18" s="7">
        <v>6458154</v>
      </c>
      <c r="F18" s="8">
        <v>6458154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1810806</v>
      </c>
      <c r="Y18" s="8">
        <v>-1810806</v>
      </c>
      <c r="Z18" s="2">
        <v>-100</v>
      </c>
      <c r="AA18" s="6">
        <v>6458154</v>
      </c>
    </row>
    <row r="19" spans="1:27" ht="12.75">
      <c r="A19" s="27" t="s">
        <v>46</v>
      </c>
      <c r="B19" s="33"/>
      <c r="C19" s="6">
        <v>168294917</v>
      </c>
      <c r="D19" s="6">
        <v>0</v>
      </c>
      <c r="E19" s="7">
        <v>174112000</v>
      </c>
      <c r="F19" s="8">
        <v>174112000</v>
      </c>
      <c r="G19" s="8">
        <v>69168554</v>
      </c>
      <c r="H19" s="8">
        <v>2476858</v>
      </c>
      <c r="I19" s="8">
        <v>135000</v>
      </c>
      <c r="J19" s="8">
        <v>71780412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71780412</v>
      </c>
      <c r="X19" s="8">
        <v>77880000</v>
      </c>
      <c r="Y19" s="8">
        <v>-6099588</v>
      </c>
      <c r="Z19" s="2">
        <v>-7.83</v>
      </c>
      <c r="AA19" s="6">
        <v>174112000</v>
      </c>
    </row>
    <row r="20" spans="1:27" ht="12.75">
      <c r="A20" s="27" t="s">
        <v>47</v>
      </c>
      <c r="B20" s="33"/>
      <c r="C20" s="6">
        <v>37751942</v>
      </c>
      <c r="D20" s="6">
        <v>0</v>
      </c>
      <c r="E20" s="7">
        <v>27159447</v>
      </c>
      <c r="F20" s="30">
        <v>27159447</v>
      </c>
      <c r="G20" s="30">
        <v>5889757</v>
      </c>
      <c r="H20" s="30">
        <v>5596899</v>
      </c>
      <c r="I20" s="30">
        <v>3579069</v>
      </c>
      <c r="J20" s="30">
        <v>15065725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15065725</v>
      </c>
      <c r="X20" s="30">
        <v>6789861</v>
      </c>
      <c r="Y20" s="30">
        <v>8275864</v>
      </c>
      <c r="Z20" s="31">
        <v>121.89</v>
      </c>
      <c r="AA20" s="32">
        <v>27159447</v>
      </c>
    </row>
    <row r="21" spans="1:27" ht="12.75">
      <c r="A21" s="27" t="s">
        <v>48</v>
      </c>
      <c r="B21" s="33"/>
      <c r="C21" s="6">
        <v>1357451</v>
      </c>
      <c r="D21" s="6">
        <v>0</v>
      </c>
      <c r="E21" s="7">
        <v>3500000</v>
      </c>
      <c r="F21" s="8">
        <v>3500000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399750</v>
      </c>
      <c r="Y21" s="8">
        <v>-399750</v>
      </c>
      <c r="Z21" s="2">
        <v>-100</v>
      </c>
      <c r="AA21" s="6">
        <v>3500000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387451647</v>
      </c>
      <c r="D22" s="37">
        <f>SUM(D5:D21)</f>
        <v>0</v>
      </c>
      <c r="E22" s="38">
        <f t="shared" si="0"/>
        <v>395870778</v>
      </c>
      <c r="F22" s="39">
        <f t="shared" si="0"/>
        <v>395870778</v>
      </c>
      <c r="G22" s="39">
        <f t="shared" si="0"/>
        <v>87438396</v>
      </c>
      <c r="H22" s="39">
        <f t="shared" si="0"/>
        <v>21907263</v>
      </c>
      <c r="I22" s="39">
        <f t="shared" si="0"/>
        <v>16753906</v>
      </c>
      <c r="J22" s="39">
        <f t="shared" si="0"/>
        <v>126099565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126099565</v>
      </c>
      <c r="X22" s="39">
        <f t="shared" si="0"/>
        <v>134422833</v>
      </c>
      <c r="Y22" s="39">
        <f t="shared" si="0"/>
        <v>-8323268</v>
      </c>
      <c r="Z22" s="40">
        <f>+IF(X22&lt;&gt;0,+(Y22/X22)*100,0)</f>
        <v>-6.191855813662252</v>
      </c>
      <c r="AA22" s="37">
        <f>SUM(AA5:AA21)</f>
        <v>395870778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128726584</v>
      </c>
      <c r="D25" s="6">
        <v>0</v>
      </c>
      <c r="E25" s="7">
        <v>132738978</v>
      </c>
      <c r="F25" s="8">
        <v>132738978</v>
      </c>
      <c r="G25" s="8">
        <v>11790911</v>
      </c>
      <c r="H25" s="8">
        <v>14258097</v>
      </c>
      <c r="I25" s="8">
        <v>13096683</v>
      </c>
      <c r="J25" s="8">
        <v>39145691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39145691</v>
      </c>
      <c r="X25" s="8">
        <v>33653244</v>
      </c>
      <c r="Y25" s="8">
        <v>5492447</v>
      </c>
      <c r="Z25" s="2">
        <v>16.32</v>
      </c>
      <c r="AA25" s="6">
        <v>132738978</v>
      </c>
    </row>
    <row r="26" spans="1:27" ht="12.75">
      <c r="A26" s="29" t="s">
        <v>52</v>
      </c>
      <c r="B26" s="28"/>
      <c r="C26" s="6">
        <v>13086474</v>
      </c>
      <c r="D26" s="6">
        <v>0</v>
      </c>
      <c r="E26" s="7">
        <v>14652897</v>
      </c>
      <c r="F26" s="8">
        <v>14652897</v>
      </c>
      <c r="G26" s="8">
        <v>1151615</v>
      </c>
      <c r="H26" s="8">
        <v>898901</v>
      </c>
      <c r="I26" s="8">
        <v>991024</v>
      </c>
      <c r="J26" s="8">
        <v>3041540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3041540</v>
      </c>
      <c r="X26" s="8">
        <v>3597750</v>
      </c>
      <c r="Y26" s="8">
        <v>-556210</v>
      </c>
      <c r="Z26" s="2">
        <v>-15.46</v>
      </c>
      <c r="AA26" s="6">
        <v>14652897</v>
      </c>
    </row>
    <row r="27" spans="1:27" ht="12.75">
      <c r="A27" s="29" t="s">
        <v>53</v>
      </c>
      <c r="B27" s="28"/>
      <c r="C27" s="6">
        <v>29265729</v>
      </c>
      <c r="D27" s="6">
        <v>0</v>
      </c>
      <c r="E27" s="7">
        <v>30312900</v>
      </c>
      <c r="F27" s="8">
        <v>30312900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7175001</v>
      </c>
      <c r="Y27" s="8">
        <v>-7175001</v>
      </c>
      <c r="Z27" s="2">
        <v>-100</v>
      </c>
      <c r="AA27" s="6">
        <v>30312900</v>
      </c>
    </row>
    <row r="28" spans="1:27" ht="12.75">
      <c r="A28" s="29" t="s">
        <v>54</v>
      </c>
      <c r="B28" s="28"/>
      <c r="C28" s="6">
        <v>75291408</v>
      </c>
      <c r="D28" s="6">
        <v>0</v>
      </c>
      <c r="E28" s="7">
        <v>75079517</v>
      </c>
      <c r="F28" s="8">
        <v>75079517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18769878</v>
      </c>
      <c r="Y28" s="8">
        <v>-18769878</v>
      </c>
      <c r="Z28" s="2">
        <v>-100</v>
      </c>
      <c r="AA28" s="6">
        <v>75079517</v>
      </c>
    </row>
    <row r="29" spans="1:27" ht="12.75">
      <c r="A29" s="29" t="s">
        <v>55</v>
      </c>
      <c r="B29" s="28"/>
      <c r="C29" s="6">
        <v>12698943</v>
      </c>
      <c r="D29" s="6">
        <v>0</v>
      </c>
      <c r="E29" s="7">
        <v>265532</v>
      </c>
      <c r="F29" s="8">
        <v>265532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66384</v>
      </c>
      <c r="Y29" s="8">
        <v>-66384</v>
      </c>
      <c r="Z29" s="2">
        <v>-100</v>
      </c>
      <c r="AA29" s="6">
        <v>265532</v>
      </c>
    </row>
    <row r="30" spans="1:27" ht="12.75">
      <c r="A30" s="29" t="s">
        <v>56</v>
      </c>
      <c r="B30" s="28"/>
      <c r="C30" s="6">
        <v>101297057</v>
      </c>
      <c r="D30" s="6">
        <v>0</v>
      </c>
      <c r="E30" s="7">
        <v>110193920</v>
      </c>
      <c r="F30" s="8">
        <v>110193920</v>
      </c>
      <c r="G30" s="8">
        <v>14129711</v>
      </c>
      <c r="H30" s="8">
        <v>14391580</v>
      </c>
      <c r="I30" s="8">
        <v>9923941</v>
      </c>
      <c r="J30" s="8">
        <v>38445232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38445232</v>
      </c>
      <c r="X30" s="8">
        <v>29548479</v>
      </c>
      <c r="Y30" s="8">
        <v>8896753</v>
      </c>
      <c r="Z30" s="2">
        <v>30.11</v>
      </c>
      <c r="AA30" s="6">
        <v>110193920</v>
      </c>
    </row>
    <row r="31" spans="1:27" ht="12.75">
      <c r="A31" s="29" t="s">
        <v>57</v>
      </c>
      <c r="B31" s="28"/>
      <c r="C31" s="6">
        <v>34546660</v>
      </c>
      <c r="D31" s="6">
        <v>0</v>
      </c>
      <c r="E31" s="7">
        <v>17496520</v>
      </c>
      <c r="F31" s="8">
        <v>17496520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4931631</v>
      </c>
      <c r="Y31" s="8">
        <v>-4931631</v>
      </c>
      <c r="Z31" s="2">
        <v>-100</v>
      </c>
      <c r="AA31" s="6">
        <v>17496520</v>
      </c>
    </row>
    <row r="32" spans="1:27" ht="12.75">
      <c r="A32" s="29" t="s">
        <v>58</v>
      </c>
      <c r="B32" s="28"/>
      <c r="C32" s="6">
        <v>15272123</v>
      </c>
      <c r="D32" s="6">
        <v>0</v>
      </c>
      <c r="E32" s="7">
        <v>27001756</v>
      </c>
      <c r="F32" s="8">
        <v>27001756</v>
      </c>
      <c r="G32" s="8">
        <v>2669528</v>
      </c>
      <c r="H32" s="8">
        <v>5509718</v>
      </c>
      <c r="I32" s="8">
        <v>2128063</v>
      </c>
      <c r="J32" s="8">
        <v>10307309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10307309</v>
      </c>
      <c r="X32" s="8">
        <v>7987938</v>
      </c>
      <c r="Y32" s="8">
        <v>2319371</v>
      </c>
      <c r="Z32" s="2">
        <v>29.04</v>
      </c>
      <c r="AA32" s="6">
        <v>27001756</v>
      </c>
    </row>
    <row r="33" spans="1:27" ht="12.75">
      <c r="A33" s="29" t="s">
        <v>59</v>
      </c>
      <c r="B33" s="28"/>
      <c r="C33" s="6">
        <v>3929752</v>
      </c>
      <c r="D33" s="6">
        <v>0</v>
      </c>
      <c r="E33" s="7">
        <v>12728396</v>
      </c>
      <c r="F33" s="8">
        <v>12728396</v>
      </c>
      <c r="G33" s="8">
        <v>283484</v>
      </c>
      <c r="H33" s="8">
        <v>807597</v>
      </c>
      <c r="I33" s="8">
        <v>249095</v>
      </c>
      <c r="J33" s="8">
        <v>1340176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1340176</v>
      </c>
      <c r="X33" s="8">
        <v>3182100</v>
      </c>
      <c r="Y33" s="8">
        <v>-1841924</v>
      </c>
      <c r="Z33" s="2">
        <v>-57.88</v>
      </c>
      <c r="AA33" s="6">
        <v>12728396</v>
      </c>
    </row>
    <row r="34" spans="1:27" ht="12.75">
      <c r="A34" s="29" t="s">
        <v>60</v>
      </c>
      <c r="B34" s="28"/>
      <c r="C34" s="6">
        <v>72593168</v>
      </c>
      <c r="D34" s="6">
        <v>0</v>
      </c>
      <c r="E34" s="7">
        <v>58963711</v>
      </c>
      <c r="F34" s="8">
        <v>58963711</v>
      </c>
      <c r="G34" s="8">
        <v>6565248</v>
      </c>
      <c r="H34" s="8">
        <v>4107166</v>
      </c>
      <c r="I34" s="8">
        <v>6057499</v>
      </c>
      <c r="J34" s="8">
        <v>16729913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16729913</v>
      </c>
      <c r="X34" s="8">
        <v>16570929</v>
      </c>
      <c r="Y34" s="8">
        <v>158984</v>
      </c>
      <c r="Z34" s="2">
        <v>0.96</v>
      </c>
      <c r="AA34" s="6">
        <v>58963711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486707898</v>
      </c>
      <c r="D36" s="37">
        <f>SUM(D25:D35)</f>
        <v>0</v>
      </c>
      <c r="E36" s="38">
        <f t="shared" si="1"/>
        <v>479434127</v>
      </c>
      <c r="F36" s="39">
        <f t="shared" si="1"/>
        <v>479434127</v>
      </c>
      <c r="G36" s="39">
        <f t="shared" si="1"/>
        <v>36590497</v>
      </c>
      <c r="H36" s="39">
        <f t="shared" si="1"/>
        <v>39973059</v>
      </c>
      <c r="I36" s="39">
        <f t="shared" si="1"/>
        <v>32446305</v>
      </c>
      <c r="J36" s="39">
        <f t="shared" si="1"/>
        <v>109009861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109009861</v>
      </c>
      <c r="X36" s="39">
        <f t="shared" si="1"/>
        <v>125483334</v>
      </c>
      <c r="Y36" s="39">
        <f t="shared" si="1"/>
        <v>-16473473</v>
      </c>
      <c r="Z36" s="40">
        <f>+IF(X36&lt;&gt;0,+(Y36/X36)*100,0)</f>
        <v>-13.128016665543809</v>
      </c>
      <c r="AA36" s="37">
        <f>SUM(AA25:AA35)</f>
        <v>479434127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-99256251</v>
      </c>
      <c r="D38" s="50">
        <f>+D22-D36</f>
        <v>0</v>
      </c>
      <c r="E38" s="51">
        <f t="shared" si="2"/>
        <v>-83563349</v>
      </c>
      <c r="F38" s="52">
        <f t="shared" si="2"/>
        <v>-83563349</v>
      </c>
      <c r="G38" s="52">
        <f t="shared" si="2"/>
        <v>50847899</v>
      </c>
      <c r="H38" s="52">
        <f t="shared" si="2"/>
        <v>-18065796</v>
      </c>
      <c r="I38" s="52">
        <f t="shared" si="2"/>
        <v>-15692399</v>
      </c>
      <c r="J38" s="52">
        <f t="shared" si="2"/>
        <v>17089704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17089704</v>
      </c>
      <c r="X38" s="52">
        <f>IF(F22=F36,0,X22-X36)</f>
        <v>8939499</v>
      </c>
      <c r="Y38" s="52">
        <f t="shared" si="2"/>
        <v>8150205</v>
      </c>
      <c r="Z38" s="53">
        <f>+IF(X38&lt;&gt;0,+(Y38/X38)*100,0)</f>
        <v>91.17071325809198</v>
      </c>
      <c r="AA38" s="50">
        <f>+AA22-AA36</f>
        <v>-83563349</v>
      </c>
    </row>
    <row r="39" spans="1:27" ht="12.75">
      <c r="A39" s="27" t="s">
        <v>64</v>
      </c>
      <c r="B39" s="33"/>
      <c r="C39" s="6">
        <v>191035163</v>
      </c>
      <c r="D39" s="6">
        <v>0</v>
      </c>
      <c r="E39" s="7">
        <v>75166000</v>
      </c>
      <c r="F39" s="8">
        <v>75166000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18791499</v>
      </c>
      <c r="Y39" s="8">
        <v>-18791499</v>
      </c>
      <c r="Z39" s="2">
        <v>-100</v>
      </c>
      <c r="AA39" s="6">
        <v>75166000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525000</v>
      </c>
      <c r="Y40" s="30">
        <v>-525000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2100000</v>
      </c>
      <c r="F41" s="8">
        <v>2100000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2100000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91778912</v>
      </c>
      <c r="D42" s="59">
        <f>SUM(D38:D41)</f>
        <v>0</v>
      </c>
      <c r="E42" s="60">
        <f t="shared" si="3"/>
        <v>-6297349</v>
      </c>
      <c r="F42" s="61">
        <f t="shared" si="3"/>
        <v>-6297349</v>
      </c>
      <c r="G42" s="61">
        <f t="shared" si="3"/>
        <v>50847899</v>
      </c>
      <c r="H42" s="61">
        <f t="shared" si="3"/>
        <v>-18065796</v>
      </c>
      <c r="I42" s="61">
        <f t="shared" si="3"/>
        <v>-15692399</v>
      </c>
      <c r="J42" s="61">
        <f t="shared" si="3"/>
        <v>17089704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17089704</v>
      </c>
      <c r="X42" s="61">
        <f t="shared" si="3"/>
        <v>28255998</v>
      </c>
      <c r="Y42" s="61">
        <f t="shared" si="3"/>
        <v>-11166294</v>
      </c>
      <c r="Z42" s="62">
        <f>+IF(X42&lt;&gt;0,+(Y42/X42)*100,0)</f>
        <v>-39.518313952315545</v>
      </c>
      <c r="AA42" s="59">
        <f>SUM(AA38:AA41)</f>
        <v>-6297349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91778912</v>
      </c>
      <c r="D44" s="67">
        <f>+D42-D43</f>
        <v>0</v>
      </c>
      <c r="E44" s="68">
        <f t="shared" si="4"/>
        <v>-6297349</v>
      </c>
      <c r="F44" s="69">
        <f t="shared" si="4"/>
        <v>-6297349</v>
      </c>
      <c r="G44" s="69">
        <f t="shared" si="4"/>
        <v>50847899</v>
      </c>
      <c r="H44" s="69">
        <f t="shared" si="4"/>
        <v>-18065796</v>
      </c>
      <c r="I44" s="69">
        <f t="shared" si="4"/>
        <v>-15692399</v>
      </c>
      <c r="J44" s="69">
        <f t="shared" si="4"/>
        <v>17089704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17089704</v>
      </c>
      <c r="X44" s="69">
        <f t="shared" si="4"/>
        <v>28255998</v>
      </c>
      <c r="Y44" s="69">
        <f t="shared" si="4"/>
        <v>-11166294</v>
      </c>
      <c r="Z44" s="70">
        <f>+IF(X44&lt;&gt;0,+(Y44/X44)*100,0)</f>
        <v>-39.518313952315545</v>
      </c>
      <c r="AA44" s="67">
        <f>+AA42-AA43</f>
        <v>-6297349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91778912</v>
      </c>
      <c r="D46" s="59">
        <f>SUM(D44:D45)</f>
        <v>0</v>
      </c>
      <c r="E46" s="60">
        <f t="shared" si="5"/>
        <v>-6297349</v>
      </c>
      <c r="F46" s="61">
        <f t="shared" si="5"/>
        <v>-6297349</v>
      </c>
      <c r="G46" s="61">
        <f t="shared" si="5"/>
        <v>50847899</v>
      </c>
      <c r="H46" s="61">
        <f t="shared" si="5"/>
        <v>-18065796</v>
      </c>
      <c r="I46" s="61">
        <f t="shared" si="5"/>
        <v>-15692399</v>
      </c>
      <c r="J46" s="61">
        <f t="shared" si="5"/>
        <v>17089704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17089704</v>
      </c>
      <c r="X46" s="61">
        <f t="shared" si="5"/>
        <v>28255998</v>
      </c>
      <c r="Y46" s="61">
        <f t="shared" si="5"/>
        <v>-11166294</v>
      </c>
      <c r="Z46" s="62">
        <f>+IF(X46&lt;&gt;0,+(Y46/X46)*100,0)</f>
        <v>-39.518313952315545</v>
      </c>
      <c r="AA46" s="59">
        <f>SUM(AA44:AA45)</f>
        <v>-6297349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91778912</v>
      </c>
      <c r="D48" s="75">
        <f>SUM(D46:D47)</f>
        <v>0</v>
      </c>
      <c r="E48" s="76">
        <f t="shared" si="6"/>
        <v>-6297349</v>
      </c>
      <c r="F48" s="77">
        <f t="shared" si="6"/>
        <v>-6297349</v>
      </c>
      <c r="G48" s="77">
        <f t="shared" si="6"/>
        <v>50847899</v>
      </c>
      <c r="H48" s="78">
        <f t="shared" si="6"/>
        <v>-18065796</v>
      </c>
      <c r="I48" s="78">
        <f t="shared" si="6"/>
        <v>-15692399</v>
      </c>
      <c r="J48" s="78">
        <f t="shared" si="6"/>
        <v>17089704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17089704</v>
      </c>
      <c r="X48" s="78">
        <f t="shared" si="6"/>
        <v>28255998</v>
      </c>
      <c r="Y48" s="78">
        <f t="shared" si="6"/>
        <v>-11166294</v>
      </c>
      <c r="Z48" s="79">
        <f>+IF(X48&lt;&gt;0,+(Y48/X48)*100,0)</f>
        <v>-39.518313952315545</v>
      </c>
      <c r="AA48" s="80">
        <f>SUM(AA46:AA47)</f>
        <v>-6297349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42838854</v>
      </c>
      <c r="F5" s="8">
        <v>42838854</v>
      </c>
      <c r="G5" s="8">
        <v>11294027</v>
      </c>
      <c r="H5" s="8">
        <v>2397097</v>
      </c>
      <c r="I5" s="8">
        <v>2403792</v>
      </c>
      <c r="J5" s="8">
        <v>16094916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16094916</v>
      </c>
      <c r="X5" s="8">
        <v>10709970</v>
      </c>
      <c r="Y5" s="8">
        <v>5384946</v>
      </c>
      <c r="Z5" s="2">
        <v>50.28</v>
      </c>
      <c r="AA5" s="6">
        <v>42838854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50257413</v>
      </c>
      <c r="F7" s="8">
        <v>50257413</v>
      </c>
      <c r="G7" s="8">
        <v>4253520</v>
      </c>
      <c r="H7" s="8">
        <v>5184560</v>
      </c>
      <c r="I7" s="8">
        <v>4334085</v>
      </c>
      <c r="J7" s="8">
        <v>13772165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13772165</v>
      </c>
      <c r="X7" s="8">
        <v>12564354</v>
      </c>
      <c r="Y7" s="8">
        <v>1207811</v>
      </c>
      <c r="Z7" s="2">
        <v>9.61</v>
      </c>
      <c r="AA7" s="6">
        <v>50257413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32951469</v>
      </c>
      <c r="F8" s="8">
        <v>32951469</v>
      </c>
      <c r="G8" s="8">
        <v>2494651</v>
      </c>
      <c r="H8" s="8">
        <v>2211938</v>
      </c>
      <c r="I8" s="8">
        <v>2305155</v>
      </c>
      <c r="J8" s="8">
        <v>7011744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7011744</v>
      </c>
      <c r="X8" s="8">
        <v>8237868</v>
      </c>
      <c r="Y8" s="8">
        <v>-1226124</v>
      </c>
      <c r="Z8" s="2">
        <v>-14.88</v>
      </c>
      <c r="AA8" s="6">
        <v>32951469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13552492</v>
      </c>
      <c r="F9" s="8">
        <v>13552492</v>
      </c>
      <c r="G9" s="8">
        <v>1127297</v>
      </c>
      <c r="H9" s="8">
        <v>1129158</v>
      </c>
      <c r="I9" s="8">
        <v>1131078</v>
      </c>
      <c r="J9" s="8">
        <v>3387533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3387533</v>
      </c>
      <c r="X9" s="8">
        <v>3388122</v>
      </c>
      <c r="Y9" s="8">
        <v>-589</v>
      </c>
      <c r="Z9" s="2">
        <v>-0.02</v>
      </c>
      <c r="AA9" s="6">
        <v>13552492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7951443</v>
      </c>
      <c r="F10" s="30">
        <v>7951443</v>
      </c>
      <c r="G10" s="30">
        <v>676597</v>
      </c>
      <c r="H10" s="30">
        <v>674548</v>
      </c>
      <c r="I10" s="30">
        <v>674740</v>
      </c>
      <c r="J10" s="30">
        <v>2025885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2025885</v>
      </c>
      <c r="X10" s="30">
        <v>1987860</v>
      </c>
      <c r="Y10" s="30">
        <v>38025</v>
      </c>
      <c r="Z10" s="31">
        <v>1.91</v>
      </c>
      <c r="AA10" s="32">
        <v>7951443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27248</v>
      </c>
      <c r="F12" s="8">
        <v>27248</v>
      </c>
      <c r="G12" s="8">
        <v>1504</v>
      </c>
      <c r="H12" s="8">
        <v>3035</v>
      </c>
      <c r="I12" s="8">
        <v>1703</v>
      </c>
      <c r="J12" s="8">
        <v>6242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6242</v>
      </c>
      <c r="X12" s="8">
        <v>6810</v>
      </c>
      <c r="Y12" s="8">
        <v>-568</v>
      </c>
      <c r="Z12" s="2">
        <v>-8.34</v>
      </c>
      <c r="AA12" s="6">
        <v>27248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3985575</v>
      </c>
      <c r="F13" s="8">
        <v>3985575</v>
      </c>
      <c r="G13" s="8">
        <v>52198</v>
      </c>
      <c r="H13" s="8">
        <v>255565</v>
      </c>
      <c r="I13" s="8">
        <v>315128</v>
      </c>
      <c r="J13" s="8">
        <v>622891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622891</v>
      </c>
      <c r="X13" s="8">
        <v>99639</v>
      </c>
      <c r="Y13" s="8">
        <v>523252</v>
      </c>
      <c r="Z13" s="2">
        <v>525.15</v>
      </c>
      <c r="AA13" s="6">
        <v>3985575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23892236</v>
      </c>
      <c r="F14" s="8">
        <v>23892236</v>
      </c>
      <c r="G14" s="8">
        <v>2422795</v>
      </c>
      <c r="H14" s="8">
        <v>2443856</v>
      </c>
      <c r="I14" s="8">
        <v>2591279</v>
      </c>
      <c r="J14" s="8">
        <v>7457930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7457930</v>
      </c>
      <c r="X14" s="8">
        <v>597303</v>
      </c>
      <c r="Y14" s="8">
        <v>6860627</v>
      </c>
      <c r="Z14" s="2">
        <v>1148.6</v>
      </c>
      <c r="AA14" s="6">
        <v>23892236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49516</v>
      </c>
      <c r="F16" s="8">
        <v>49516</v>
      </c>
      <c r="G16" s="8">
        <v>0</v>
      </c>
      <c r="H16" s="8">
        <v>18011</v>
      </c>
      <c r="I16" s="8">
        <v>1718</v>
      </c>
      <c r="J16" s="8">
        <v>19729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19729</v>
      </c>
      <c r="X16" s="8">
        <v>12378</v>
      </c>
      <c r="Y16" s="8">
        <v>7351</v>
      </c>
      <c r="Z16" s="2">
        <v>59.39</v>
      </c>
      <c r="AA16" s="6">
        <v>49516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9531682</v>
      </c>
      <c r="F17" s="8">
        <v>9531682</v>
      </c>
      <c r="G17" s="8">
        <v>1819979</v>
      </c>
      <c r="H17" s="8">
        <v>662104</v>
      </c>
      <c r="I17" s="8">
        <v>351118</v>
      </c>
      <c r="J17" s="8">
        <v>2833201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2833201</v>
      </c>
      <c r="X17" s="8"/>
      <c r="Y17" s="8">
        <v>2833201</v>
      </c>
      <c r="Z17" s="2">
        <v>0</v>
      </c>
      <c r="AA17" s="6">
        <v>9531682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2382912</v>
      </c>
      <c r="Y18" s="8">
        <v>-2382912</v>
      </c>
      <c r="Z18" s="2">
        <v>-100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96584000</v>
      </c>
      <c r="F19" s="8">
        <v>96584000</v>
      </c>
      <c r="G19" s="8">
        <v>38332000</v>
      </c>
      <c r="H19" s="8">
        <v>0</v>
      </c>
      <c r="I19" s="8">
        <v>1625000</v>
      </c>
      <c r="J19" s="8">
        <v>39957000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39957000</v>
      </c>
      <c r="X19" s="8"/>
      <c r="Y19" s="8">
        <v>39957000</v>
      </c>
      <c r="Z19" s="2">
        <v>0</v>
      </c>
      <c r="AA19" s="6">
        <v>96584000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2782423</v>
      </c>
      <c r="F20" s="30">
        <v>2782423</v>
      </c>
      <c r="G20" s="30">
        <v>158527</v>
      </c>
      <c r="H20" s="30">
        <v>87226</v>
      </c>
      <c r="I20" s="30">
        <v>239741</v>
      </c>
      <c r="J20" s="30">
        <v>485494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485494</v>
      </c>
      <c r="X20" s="30">
        <v>695565</v>
      </c>
      <c r="Y20" s="30">
        <v>-210071</v>
      </c>
      <c r="Z20" s="31">
        <v>-30.2</v>
      </c>
      <c r="AA20" s="32">
        <v>2782423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284404351</v>
      </c>
      <c r="F22" s="39">
        <f t="shared" si="0"/>
        <v>284404351</v>
      </c>
      <c r="G22" s="39">
        <f t="shared" si="0"/>
        <v>62633095</v>
      </c>
      <c r="H22" s="39">
        <f t="shared" si="0"/>
        <v>15067098</v>
      </c>
      <c r="I22" s="39">
        <f t="shared" si="0"/>
        <v>15974537</v>
      </c>
      <c r="J22" s="39">
        <f t="shared" si="0"/>
        <v>93674730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93674730</v>
      </c>
      <c r="X22" s="39">
        <f t="shared" si="0"/>
        <v>40682781</v>
      </c>
      <c r="Y22" s="39">
        <f t="shared" si="0"/>
        <v>52991949</v>
      </c>
      <c r="Z22" s="40">
        <f>+IF(X22&lt;&gt;0,+(Y22/X22)*100,0)</f>
        <v>130.25645665668725</v>
      </c>
      <c r="AA22" s="37">
        <f>SUM(AA5:AA21)</f>
        <v>284404351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77115261</v>
      </c>
      <c r="F25" s="8">
        <v>77115261</v>
      </c>
      <c r="G25" s="8">
        <v>6737898</v>
      </c>
      <c r="H25" s="8">
        <v>5888289</v>
      </c>
      <c r="I25" s="8">
        <v>5678459</v>
      </c>
      <c r="J25" s="8">
        <v>18304646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18304646</v>
      </c>
      <c r="X25" s="8">
        <v>19278816</v>
      </c>
      <c r="Y25" s="8">
        <v>-974170</v>
      </c>
      <c r="Z25" s="2">
        <v>-5.05</v>
      </c>
      <c r="AA25" s="6">
        <v>77115261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7586900</v>
      </c>
      <c r="F26" s="8">
        <v>7586900</v>
      </c>
      <c r="G26" s="8">
        <v>624868</v>
      </c>
      <c r="H26" s="8">
        <v>533864</v>
      </c>
      <c r="I26" s="8">
        <v>580463</v>
      </c>
      <c r="J26" s="8">
        <v>1739195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1739195</v>
      </c>
      <c r="X26" s="8">
        <v>1896723</v>
      </c>
      <c r="Y26" s="8">
        <v>-157528</v>
      </c>
      <c r="Z26" s="2">
        <v>-8.31</v>
      </c>
      <c r="AA26" s="6">
        <v>7586900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66398252</v>
      </c>
      <c r="F27" s="8">
        <v>66398252</v>
      </c>
      <c r="G27" s="8">
        <v>-237281</v>
      </c>
      <c r="H27" s="8">
        <v>0</v>
      </c>
      <c r="I27" s="8">
        <v>0</v>
      </c>
      <c r="J27" s="8">
        <v>-237281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-237281</v>
      </c>
      <c r="X27" s="8">
        <v>16599561</v>
      </c>
      <c r="Y27" s="8">
        <v>-16836842</v>
      </c>
      <c r="Z27" s="2">
        <v>-101.43</v>
      </c>
      <c r="AA27" s="6">
        <v>66398252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36484397</v>
      </c>
      <c r="F28" s="8">
        <v>36484397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9121098</v>
      </c>
      <c r="Y28" s="8">
        <v>-9121098</v>
      </c>
      <c r="Z28" s="2">
        <v>-100</v>
      </c>
      <c r="AA28" s="6">
        <v>36484397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54868024</v>
      </c>
      <c r="F30" s="8">
        <v>54868024</v>
      </c>
      <c r="G30" s="8">
        <v>185310</v>
      </c>
      <c r="H30" s="8">
        <v>7344252</v>
      </c>
      <c r="I30" s="8">
        <v>5771022</v>
      </c>
      <c r="J30" s="8">
        <v>13300584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13300584</v>
      </c>
      <c r="X30" s="8">
        <v>13717005</v>
      </c>
      <c r="Y30" s="8">
        <v>-416421</v>
      </c>
      <c r="Z30" s="2">
        <v>-3.04</v>
      </c>
      <c r="AA30" s="6">
        <v>54868024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12535128</v>
      </c>
      <c r="F31" s="8">
        <v>12535128</v>
      </c>
      <c r="G31" s="8">
        <v>218838</v>
      </c>
      <c r="H31" s="8">
        <v>1737486</v>
      </c>
      <c r="I31" s="8">
        <v>1731754</v>
      </c>
      <c r="J31" s="8">
        <v>3688078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3688078</v>
      </c>
      <c r="X31" s="8">
        <v>3133617</v>
      </c>
      <c r="Y31" s="8">
        <v>554461</v>
      </c>
      <c r="Z31" s="2">
        <v>17.69</v>
      </c>
      <c r="AA31" s="6">
        <v>12535128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11622401</v>
      </c>
      <c r="F32" s="8">
        <v>11622401</v>
      </c>
      <c r="G32" s="8">
        <v>900405</v>
      </c>
      <c r="H32" s="8">
        <v>2002714</v>
      </c>
      <c r="I32" s="8">
        <v>1043238</v>
      </c>
      <c r="J32" s="8">
        <v>3946357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3946357</v>
      </c>
      <c r="X32" s="8">
        <v>2905599</v>
      </c>
      <c r="Y32" s="8">
        <v>1040758</v>
      </c>
      <c r="Z32" s="2">
        <v>35.82</v>
      </c>
      <c r="AA32" s="6">
        <v>11622401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9969151</v>
      </c>
      <c r="F33" s="8">
        <v>9969151</v>
      </c>
      <c r="G33" s="8">
        <v>749114</v>
      </c>
      <c r="H33" s="8">
        <v>507422</v>
      </c>
      <c r="I33" s="8">
        <v>497081</v>
      </c>
      <c r="J33" s="8">
        <v>1753617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1753617</v>
      </c>
      <c r="X33" s="8">
        <v>2492286</v>
      </c>
      <c r="Y33" s="8">
        <v>-738669</v>
      </c>
      <c r="Z33" s="2">
        <v>-29.64</v>
      </c>
      <c r="AA33" s="6">
        <v>9969151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28163741</v>
      </c>
      <c r="F34" s="8">
        <v>28163741</v>
      </c>
      <c r="G34" s="8">
        <v>3401581</v>
      </c>
      <c r="H34" s="8">
        <v>668939</v>
      </c>
      <c r="I34" s="8">
        <v>2211538</v>
      </c>
      <c r="J34" s="8">
        <v>6282058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6282058</v>
      </c>
      <c r="X34" s="8">
        <v>7040934</v>
      </c>
      <c r="Y34" s="8">
        <v>-758876</v>
      </c>
      <c r="Z34" s="2">
        <v>-10.78</v>
      </c>
      <c r="AA34" s="6">
        <v>28163741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304743255</v>
      </c>
      <c r="F36" s="39">
        <f t="shared" si="1"/>
        <v>304743255</v>
      </c>
      <c r="G36" s="39">
        <f t="shared" si="1"/>
        <v>12580733</v>
      </c>
      <c r="H36" s="39">
        <f t="shared" si="1"/>
        <v>18682966</v>
      </c>
      <c r="I36" s="39">
        <f t="shared" si="1"/>
        <v>17513555</v>
      </c>
      <c r="J36" s="39">
        <f t="shared" si="1"/>
        <v>48777254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48777254</v>
      </c>
      <c r="X36" s="39">
        <f t="shared" si="1"/>
        <v>76185639</v>
      </c>
      <c r="Y36" s="39">
        <f t="shared" si="1"/>
        <v>-27408385</v>
      </c>
      <c r="Z36" s="40">
        <f>+IF(X36&lt;&gt;0,+(Y36/X36)*100,0)</f>
        <v>-35.97578934791109</v>
      </c>
      <c r="AA36" s="37">
        <f>SUM(AA25:AA35)</f>
        <v>304743255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-20338904</v>
      </c>
      <c r="F38" s="52">
        <f t="shared" si="2"/>
        <v>-20338904</v>
      </c>
      <c r="G38" s="52">
        <f t="shared" si="2"/>
        <v>50052362</v>
      </c>
      <c r="H38" s="52">
        <f t="shared" si="2"/>
        <v>-3615868</v>
      </c>
      <c r="I38" s="52">
        <f t="shared" si="2"/>
        <v>-1539018</v>
      </c>
      <c r="J38" s="52">
        <f t="shared" si="2"/>
        <v>44897476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44897476</v>
      </c>
      <c r="X38" s="52">
        <f>IF(F22=F36,0,X22-X36)</f>
        <v>-35502858</v>
      </c>
      <c r="Y38" s="52">
        <f t="shared" si="2"/>
        <v>80400334</v>
      </c>
      <c r="Z38" s="53">
        <f>+IF(X38&lt;&gt;0,+(Y38/X38)*100,0)</f>
        <v>-226.4615823323294</v>
      </c>
      <c r="AA38" s="50">
        <f>+AA22-AA36</f>
        <v>-20338904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11583600</v>
      </c>
      <c r="Y39" s="8">
        <v>-11583600</v>
      </c>
      <c r="Z39" s="2">
        <v>-100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-20338904</v>
      </c>
      <c r="F42" s="61">
        <f t="shared" si="3"/>
        <v>-20338904</v>
      </c>
      <c r="G42" s="61">
        <f t="shared" si="3"/>
        <v>50052362</v>
      </c>
      <c r="H42" s="61">
        <f t="shared" si="3"/>
        <v>-3615868</v>
      </c>
      <c r="I42" s="61">
        <f t="shared" si="3"/>
        <v>-1539018</v>
      </c>
      <c r="J42" s="61">
        <f t="shared" si="3"/>
        <v>44897476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44897476</v>
      </c>
      <c r="X42" s="61">
        <f t="shared" si="3"/>
        <v>-23919258</v>
      </c>
      <c r="Y42" s="61">
        <f t="shared" si="3"/>
        <v>68816734</v>
      </c>
      <c r="Z42" s="62">
        <f>+IF(X42&lt;&gt;0,+(Y42/X42)*100,0)</f>
        <v>-287.70430086083775</v>
      </c>
      <c r="AA42" s="59">
        <f>SUM(AA38:AA41)</f>
        <v>-20338904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-20338904</v>
      </c>
      <c r="F44" s="69">
        <f t="shared" si="4"/>
        <v>-20338904</v>
      </c>
      <c r="G44" s="69">
        <f t="shared" si="4"/>
        <v>50052362</v>
      </c>
      <c r="H44" s="69">
        <f t="shared" si="4"/>
        <v>-3615868</v>
      </c>
      <c r="I44" s="69">
        <f t="shared" si="4"/>
        <v>-1539018</v>
      </c>
      <c r="J44" s="69">
        <f t="shared" si="4"/>
        <v>44897476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44897476</v>
      </c>
      <c r="X44" s="69">
        <f t="shared" si="4"/>
        <v>-23919258</v>
      </c>
      <c r="Y44" s="69">
        <f t="shared" si="4"/>
        <v>68816734</v>
      </c>
      <c r="Z44" s="70">
        <f>+IF(X44&lt;&gt;0,+(Y44/X44)*100,0)</f>
        <v>-287.70430086083775</v>
      </c>
      <c r="AA44" s="67">
        <f>+AA42-AA43</f>
        <v>-20338904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-20338904</v>
      </c>
      <c r="F46" s="61">
        <f t="shared" si="5"/>
        <v>-20338904</v>
      </c>
      <c r="G46" s="61">
        <f t="shared" si="5"/>
        <v>50052362</v>
      </c>
      <c r="H46" s="61">
        <f t="shared" si="5"/>
        <v>-3615868</v>
      </c>
      <c r="I46" s="61">
        <f t="shared" si="5"/>
        <v>-1539018</v>
      </c>
      <c r="J46" s="61">
        <f t="shared" si="5"/>
        <v>44897476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44897476</v>
      </c>
      <c r="X46" s="61">
        <f t="shared" si="5"/>
        <v>-23919258</v>
      </c>
      <c r="Y46" s="61">
        <f t="shared" si="5"/>
        <v>68816734</v>
      </c>
      <c r="Z46" s="62">
        <f>+IF(X46&lt;&gt;0,+(Y46/X46)*100,0)</f>
        <v>-287.70430086083775</v>
      </c>
      <c r="AA46" s="59">
        <f>SUM(AA44:AA45)</f>
        <v>-20338904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-20338904</v>
      </c>
      <c r="F48" s="77">
        <f t="shared" si="6"/>
        <v>-20338904</v>
      </c>
      <c r="G48" s="77">
        <f t="shared" si="6"/>
        <v>50052362</v>
      </c>
      <c r="H48" s="78">
        <f t="shared" si="6"/>
        <v>-3615868</v>
      </c>
      <c r="I48" s="78">
        <f t="shared" si="6"/>
        <v>-1539018</v>
      </c>
      <c r="J48" s="78">
        <f t="shared" si="6"/>
        <v>44897476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44897476</v>
      </c>
      <c r="X48" s="78">
        <f t="shared" si="6"/>
        <v>-23919258</v>
      </c>
      <c r="Y48" s="78">
        <f t="shared" si="6"/>
        <v>68816734</v>
      </c>
      <c r="Z48" s="79">
        <f>+IF(X48&lt;&gt;0,+(Y48/X48)*100,0)</f>
        <v>-287.70430086083775</v>
      </c>
      <c r="AA48" s="80">
        <f>SUM(AA46:AA47)</f>
        <v>-20338904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68812000</v>
      </c>
      <c r="F5" s="8">
        <v>68812000</v>
      </c>
      <c r="G5" s="8">
        <v>5251097</v>
      </c>
      <c r="H5" s="8">
        <v>5541982</v>
      </c>
      <c r="I5" s="8">
        <v>5053901</v>
      </c>
      <c r="J5" s="8">
        <v>15846980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15846980</v>
      </c>
      <c r="X5" s="8">
        <v>17202000</v>
      </c>
      <c r="Y5" s="8">
        <v>-1355020</v>
      </c>
      <c r="Z5" s="2">
        <v>-7.88</v>
      </c>
      <c r="AA5" s="6">
        <v>68812000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293330469</v>
      </c>
      <c r="F7" s="8">
        <v>293330469</v>
      </c>
      <c r="G7" s="8">
        <v>24024884</v>
      </c>
      <c r="H7" s="8">
        <v>24072501</v>
      </c>
      <c r="I7" s="8">
        <v>18590023</v>
      </c>
      <c r="J7" s="8">
        <v>66687408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66687408</v>
      </c>
      <c r="X7" s="8">
        <v>73332000</v>
      </c>
      <c r="Y7" s="8">
        <v>-6644592</v>
      </c>
      <c r="Z7" s="2">
        <v>-9.06</v>
      </c>
      <c r="AA7" s="6">
        <v>293330469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48836735</v>
      </c>
      <c r="F8" s="8">
        <v>48836735</v>
      </c>
      <c r="G8" s="8">
        <v>4706668</v>
      </c>
      <c r="H8" s="8">
        <v>4766772</v>
      </c>
      <c r="I8" s="8">
        <v>5631298</v>
      </c>
      <c r="J8" s="8">
        <v>15104738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15104738</v>
      </c>
      <c r="X8" s="8">
        <v>12207000</v>
      </c>
      <c r="Y8" s="8">
        <v>2897738</v>
      </c>
      <c r="Z8" s="2">
        <v>23.74</v>
      </c>
      <c r="AA8" s="6">
        <v>48836735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22882701</v>
      </c>
      <c r="F9" s="8">
        <v>22882701</v>
      </c>
      <c r="G9" s="8">
        <v>2134676</v>
      </c>
      <c r="H9" s="8">
        <v>2130190</v>
      </c>
      <c r="I9" s="8">
        <v>1998473</v>
      </c>
      <c r="J9" s="8">
        <v>6263339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6263339</v>
      </c>
      <c r="X9" s="8">
        <v>5718000</v>
      </c>
      <c r="Y9" s="8">
        <v>545339</v>
      </c>
      <c r="Z9" s="2">
        <v>9.54</v>
      </c>
      <c r="AA9" s="6">
        <v>22882701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14846952</v>
      </c>
      <c r="F10" s="30">
        <v>14846952</v>
      </c>
      <c r="G10" s="30">
        <v>1421668</v>
      </c>
      <c r="H10" s="30">
        <v>1387069</v>
      </c>
      <c r="I10" s="30">
        <v>1338925</v>
      </c>
      <c r="J10" s="30">
        <v>4147662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4147662</v>
      </c>
      <c r="X10" s="30">
        <v>3711000</v>
      </c>
      <c r="Y10" s="30">
        <v>436662</v>
      </c>
      <c r="Z10" s="31">
        <v>11.77</v>
      </c>
      <c r="AA10" s="32">
        <v>14846952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2049717</v>
      </c>
      <c r="F12" s="8">
        <v>2049717</v>
      </c>
      <c r="G12" s="8">
        <v>54853</v>
      </c>
      <c r="H12" s="8">
        <v>53218</v>
      </c>
      <c r="I12" s="8">
        <v>151011</v>
      </c>
      <c r="J12" s="8">
        <v>259082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259082</v>
      </c>
      <c r="X12" s="8">
        <v>512250</v>
      </c>
      <c r="Y12" s="8">
        <v>-253168</v>
      </c>
      <c r="Z12" s="2">
        <v>-49.42</v>
      </c>
      <c r="AA12" s="6">
        <v>2049717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86000</v>
      </c>
      <c r="F13" s="8">
        <v>86000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21510</v>
      </c>
      <c r="Y13" s="8">
        <v>-21510</v>
      </c>
      <c r="Z13" s="2">
        <v>-100</v>
      </c>
      <c r="AA13" s="6">
        <v>86000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32267590</v>
      </c>
      <c r="F14" s="8">
        <v>32267590</v>
      </c>
      <c r="G14" s="8">
        <v>0</v>
      </c>
      <c r="H14" s="8">
        <v>12366</v>
      </c>
      <c r="I14" s="8">
        <v>3482400</v>
      </c>
      <c r="J14" s="8">
        <v>3494766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3494766</v>
      </c>
      <c r="X14" s="8">
        <v>8067000</v>
      </c>
      <c r="Y14" s="8">
        <v>-4572234</v>
      </c>
      <c r="Z14" s="2">
        <v>-56.68</v>
      </c>
      <c r="AA14" s="6">
        <v>32267590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3436740</v>
      </c>
      <c r="I15" s="8">
        <v>0</v>
      </c>
      <c r="J15" s="8">
        <v>3436740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3436740</v>
      </c>
      <c r="X15" s="8"/>
      <c r="Y15" s="8">
        <v>3436740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673970</v>
      </c>
      <c r="F16" s="8">
        <v>673970</v>
      </c>
      <c r="G16" s="8">
        <v>11553</v>
      </c>
      <c r="H16" s="8">
        <v>34950</v>
      </c>
      <c r="I16" s="8">
        <v>40850</v>
      </c>
      <c r="J16" s="8">
        <v>87353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87353</v>
      </c>
      <c r="X16" s="8">
        <v>168510</v>
      </c>
      <c r="Y16" s="8">
        <v>-81157</v>
      </c>
      <c r="Z16" s="2">
        <v>-48.16</v>
      </c>
      <c r="AA16" s="6">
        <v>673970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25729</v>
      </c>
      <c r="H17" s="8">
        <v>31797</v>
      </c>
      <c r="I17" s="8">
        <v>0</v>
      </c>
      <c r="J17" s="8">
        <v>57526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57526</v>
      </c>
      <c r="X17" s="8"/>
      <c r="Y17" s="8">
        <v>57526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17001192</v>
      </c>
      <c r="F18" s="8">
        <v>17001192</v>
      </c>
      <c r="G18" s="8">
        <v>1471459</v>
      </c>
      <c r="H18" s="8">
        <v>731697</v>
      </c>
      <c r="I18" s="8">
        <v>13610576</v>
      </c>
      <c r="J18" s="8">
        <v>15813732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15813732</v>
      </c>
      <c r="X18" s="8">
        <v>4250250</v>
      </c>
      <c r="Y18" s="8">
        <v>11563482</v>
      </c>
      <c r="Z18" s="2">
        <v>272.07</v>
      </c>
      <c r="AA18" s="6">
        <v>17001192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92011000</v>
      </c>
      <c r="F19" s="8">
        <v>92011000</v>
      </c>
      <c r="G19" s="8">
        <v>35933000</v>
      </c>
      <c r="H19" s="8">
        <v>0</v>
      </c>
      <c r="I19" s="8">
        <v>0</v>
      </c>
      <c r="J19" s="8">
        <v>35933000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35933000</v>
      </c>
      <c r="X19" s="8">
        <v>23002740</v>
      </c>
      <c r="Y19" s="8">
        <v>12930260</v>
      </c>
      <c r="Z19" s="2">
        <v>56.21</v>
      </c>
      <c r="AA19" s="6">
        <v>92011000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4044200</v>
      </c>
      <c r="F20" s="30">
        <v>4044200</v>
      </c>
      <c r="G20" s="30">
        <v>106321</v>
      </c>
      <c r="H20" s="30">
        <v>243705</v>
      </c>
      <c r="I20" s="30">
        <v>462037</v>
      </c>
      <c r="J20" s="30">
        <v>812063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812063</v>
      </c>
      <c r="X20" s="30">
        <v>1011000</v>
      </c>
      <c r="Y20" s="30">
        <v>-198937</v>
      </c>
      <c r="Z20" s="31">
        <v>-19.68</v>
      </c>
      <c r="AA20" s="32">
        <v>4044200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596842526</v>
      </c>
      <c r="F22" s="39">
        <f t="shared" si="0"/>
        <v>596842526</v>
      </c>
      <c r="G22" s="39">
        <f t="shared" si="0"/>
        <v>75141908</v>
      </c>
      <c r="H22" s="39">
        <f t="shared" si="0"/>
        <v>42442987</v>
      </c>
      <c r="I22" s="39">
        <f t="shared" si="0"/>
        <v>50359494</v>
      </c>
      <c r="J22" s="39">
        <f t="shared" si="0"/>
        <v>167944389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167944389</v>
      </c>
      <c r="X22" s="39">
        <f t="shared" si="0"/>
        <v>149203260</v>
      </c>
      <c r="Y22" s="39">
        <f t="shared" si="0"/>
        <v>18741129</v>
      </c>
      <c r="Z22" s="40">
        <f>+IF(X22&lt;&gt;0,+(Y22/X22)*100,0)</f>
        <v>12.560803966347653</v>
      </c>
      <c r="AA22" s="37">
        <f>SUM(AA5:AA21)</f>
        <v>596842526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142313686</v>
      </c>
      <c r="F25" s="8">
        <v>142313686</v>
      </c>
      <c r="G25" s="8">
        <v>13990839</v>
      </c>
      <c r="H25" s="8">
        <v>12214491</v>
      </c>
      <c r="I25" s="8">
        <v>15770162</v>
      </c>
      <c r="J25" s="8">
        <v>41975492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41975492</v>
      </c>
      <c r="X25" s="8">
        <v>35578500</v>
      </c>
      <c r="Y25" s="8">
        <v>6396992</v>
      </c>
      <c r="Z25" s="2">
        <v>17.98</v>
      </c>
      <c r="AA25" s="6">
        <v>142313686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10093112</v>
      </c>
      <c r="F26" s="8">
        <v>10093112</v>
      </c>
      <c r="G26" s="8">
        <v>870066</v>
      </c>
      <c r="H26" s="8">
        <v>798751</v>
      </c>
      <c r="I26" s="8">
        <v>1180447</v>
      </c>
      <c r="J26" s="8">
        <v>2849264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2849264</v>
      </c>
      <c r="X26" s="8">
        <v>2523240</v>
      </c>
      <c r="Y26" s="8">
        <v>326024</v>
      </c>
      <c r="Z26" s="2">
        <v>12.92</v>
      </c>
      <c r="AA26" s="6">
        <v>10093112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138449402</v>
      </c>
      <c r="F27" s="8">
        <v>138449402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34612260</v>
      </c>
      <c r="Y27" s="8">
        <v>-34612260</v>
      </c>
      <c r="Z27" s="2">
        <v>-100</v>
      </c>
      <c r="AA27" s="6">
        <v>138449402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129214000</v>
      </c>
      <c r="F28" s="8">
        <v>129214000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32303490</v>
      </c>
      <c r="Y28" s="8">
        <v>-32303490</v>
      </c>
      <c r="Z28" s="2">
        <v>-100</v>
      </c>
      <c r="AA28" s="6">
        <v>129214000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379181800</v>
      </c>
      <c r="F30" s="8">
        <v>379181800</v>
      </c>
      <c r="G30" s="8">
        <v>42729837</v>
      </c>
      <c r="H30" s="8">
        <v>51749935</v>
      </c>
      <c r="I30" s="8">
        <v>950645</v>
      </c>
      <c r="J30" s="8">
        <v>95430417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95430417</v>
      </c>
      <c r="X30" s="8">
        <v>94795500</v>
      </c>
      <c r="Y30" s="8">
        <v>634917</v>
      </c>
      <c r="Z30" s="2">
        <v>0.67</v>
      </c>
      <c r="AA30" s="6">
        <v>379181800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5620000</v>
      </c>
      <c r="F31" s="8">
        <v>5620000</v>
      </c>
      <c r="G31" s="8">
        <v>830540</v>
      </c>
      <c r="H31" s="8">
        <v>1112662</v>
      </c>
      <c r="I31" s="8">
        <v>115329</v>
      </c>
      <c r="J31" s="8">
        <v>2058531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2058531</v>
      </c>
      <c r="X31" s="8">
        <v>1404990</v>
      </c>
      <c r="Y31" s="8">
        <v>653541</v>
      </c>
      <c r="Z31" s="2">
        <v>46.52</v>
      </c>
      <c r="AA31" s="6">
        <v>5620000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38000000</v>
      </c>
      <c r="F32" s="8">
        <v>38000000</v>
      </c>
      <c r="G32" s="8">
        <v>2231386</v>
      </c>
      <c r="H32" s="8">
        <v>2104104</v>
      </c>
      <c r="I32" s="8">
        <v>2615136</v>
      </c>
      <c r="J32" s="8">
        <v>6950626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6950626</v>
      </c>
      <c r="X32" s="8">
        <v>9500010</v>
      </c>
      <c r="Y32" s="8">
        <v>-2549384</v>
      </c>
      <c r="Z32" s="2">
        <v>-26.84</v>
      </c>
      <c r="AA32" s="6">
        <v>38000000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12759000</v>
      </c>
      <c r="F33" s="8">
        <v>12759000</v>
      </c>
      <c r="G33" s="8">
        <v>4765</v>
      </c>
      <c r="H33" s="8">
        <v>0</v>
      </c>
      <c r="I33" s="8">
        <v>0</v>
      </c>
      <c r="J33" s="8">
        <v>4765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4765</v>
      </c>
      <c r="X33" s="8">
        <v>3189750</v>
      </c>
      <c r="Y33" s="8">
        <v>-3184985</v>
      </c>
      <c r="Z33" s="2">
        <v>-99.85</v>
      </c>
      <c r="AA33" s="6">
        <v>12759000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70364000</v>
      </c>
      <c r="F34" s="8">
        <v>70364000</v>
      </c>
      <c r="G34" s="8">
        <v>837400</v>
      </c>
      <c r="H34" s="8">
        <v>4164688</v>
      </c>
      <c r="I34" s="8">
        <v>12589051</v>
      </c>
      <c r="J34" s="8">
        <v>17591139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17591139</v>
      </c>
      <c r="X34" s="8">
        <v>17591010</v>
      </c>
      <c r="Y34" s="8">
        <v>129</v>
      </c>
      <c r="Z34" s="2">
        <v>0</v>
      </c>
      <c r="AA34" s="6">
        <v>70364000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925995000</v>
      </c>
      <c r="F36" s="39">
        <f t="shared" si="1"/>
        <v>925995000</v>
      </c>
      <c r="G36" s="39">
        <f t="shared" si="1"/>
        <v>61494833</v>
      </c>
      <c r="H36" s="39">
        <f t="shared" si="1"/>
        <v>72144631</v>
      </c>
      <c r="I36" s="39">
        <f t="shared" si="1"/>
        <v>33220770</v>
      </c>
      <c r="J36" s="39">
        <f t="shared" si="1"/>
        <v>166860234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166860234</v>
      </c>
      <c r="X36" s="39">
        <f t="shared" si="1"/>
        <v>231498750</v>
      </c>
      <c r="Y36" s="39">
        <f t="shared" si="1"/>
        <v>-64638516</v>
      </c>
      <c r="Z36" s="40">
        <f>+IF(X36&lt;&gt;0,+(Y36/X36)*100,0)</f>
        <v>-27.921755949006204</v>
      </c>
      <c r="AA36" s="37">
        <f>SUM(AA25:AA35)</f>
        <v>925995000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-329152474</v>
      </c>
      <c r="F38" s="52">
        <f t="shared" si="2"/>
        <v>-329152474</v>
      </c>
      <c r="G38" s="52">
        <f t="shared" si="2"/>
        <v>13647075</v>
      </c>
      <c r="H38" s="52">
        <f t="shared" si="2"/>
        <v>-29701644</v>
      </c>
      <c r="I38" s="52">
        <f t="shared" si="2"/>
        <v>17138724</v>
      </c>
      <c r="J38" s="52">
        <f t="shared" si="2"/>
        <v>1084155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1084155</v>
      </c>
      <c r="X38" s="52">
        <f>IF(F22=F36,0,X22-X36)</f>
        <v>-82295490</v>
      </c>
      <c r="Y38" s="52">
        <f t="shared" si="2"/>
        <v>83379645</v>
      </c>
      <c r="Z38" s="53">
        <f>+IF(X38&lt;&gt;0,+(Y38/X38)*100,0)</f>
        <v>-101.31739297013725</v>
      </c>
      <c r="AA38" s="50">
        <f>+AA22-AA36</f>
        <v>-329152474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-329152474</v>
      </c>
      <c r="F42" s="61">
        <f t="shared" si="3"/>
        <v>-329152474</v>
      </c>
      <c r="G42" s="61">
        <f t="shared" si="3"/>
        <v>13647075</v>
      </c>
      <c r="H42" s="61">
        <f t="shared" si="3"/>
        <v>-29701644</v>
      </c>
      <c r="I42" s="61">
        <f t="shared" si="3"/>
        <v>17138724</v>
      </c>
      <c r="J42" s="61">
        <f t="shared" si="3"/>
        <v>1084155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1084155</v>
      </c>
      <c r="X42" s="61">
        <f t="shared" si="3"/>
        <v>-82295490</v>
      </c>
      <c r="Y42" s="61">
        <f t="shared" si="3"/>
        <v>83379645</v>
      </c>
      <c r="Z42" s="62">
        <f>+IF(X42&lt;&gt;0,+(Y42/X42)*100,0)</f>
        <v>-101.31739297013725</v>
      </c>
      <c r="AA42" s="59">
        <f>SUM(AA38:AA41)</f>
        <v>-329152474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-329152474</v>
      </c>
      <c r="F44" s="69">
        <f t="shared" si="4"/>
        <v>-329152474</v>
      </c>
      <c r="G44" s="69">
        <f t="shared" si="4"/>
        <v>13647075</v>
      </c>
      <c r="H44" s="69">
        <f t="shared" si="4"/>
        <v>-29701644</v>
      </c>
      <c r="I44" s="69">
        <f t="shared" si="4"/>
        <v>17138724</v>
      </c>
      <c r="J44" s="69">
        <f t="shared" si="4"/>
        <v>1084155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1084155</v>
      </c>
      <c r="X44" s="69">
        <f t="shared" si="4"/>
        <v>-82295490</v>
      </c>
      <c r="Y44" s="69">
        <f t="shared" si="4"/>
        <v>83379645</v>
      </c>
      <c r="Z44" s="70">
        <f>+IF(X44&lt;&gt;0,+(Y44/X44)*100,0)</f>
        <v>-101.31739297013725</v>
      </c>
      <c r="AA44" s="67">
        <f>+AA42-AA43</f>
        <v>-329152474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-329152474</v>
      </c>
      <c r="F46" s="61">
        <f t="shared" si="5"/>
        <v>-329152474</v>
      </c>
      <c r="G46" s="61">
        <f t="shared" si="5"/>
        <v>13647075</v>
      </c>
      <c r="H46" s="61">
        <f t="shared" si="5"/>
        <v>-29701644</v>
      </c>
      <c r="I46" s="61">
        <f t="shared" si="5"/>
        <v>17138724</v>
      </c>
      <c r="J46" s="61">
        <f t="shared" si="5"/>
        <v>1084155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1084155</v>
      </c>
      <c r="X46" s="61">
        <f t="shared" si="5"/>
        <v>-82295490</v>
      </c>
      <c r="Y46" s="61">
        <f t="shared" si="5"/>
        <v>83379645</v>
      </c>
      <c r="Z46" s="62">
        <f>+IF(X46&lt;&gt;0,+(Y46/X46)*100,0)</f>
        <v>-101.31739297013725</v>
      </c>
      <c r="AA46" s="59">
        <f>SUM(AA44:AA45)</f>
        <v>-329152474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-329152474</v>
      </c>
      <c r="F48" s="77">
        <f t="shared" si="6"/>
        <v>-329152474</v>
      </c>
      <c r="G48" s="77">
        <f t="shared" si="6"/>
        <v>13647075</v>
      </c>
      <c r="H48" s="78">
        <f t="shared" si="6"/>
        <v>-29701644</v>
      </c>
      <c r="I48" s="78">
        <f t="shared" si="6"/>
        <v>17138724</v>
      </c>
      <c r="J48" s="78">
        <f t="shared" si="6"/>
        <v>1084155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1084155</v>
      </c>
      <c r="X48" s="78">
        <f t="shared" si="6"/>
        <v>-82295490</v>
      </c>
      <c r="Y48" s="78">
        <f t="shared" si="6"/>
        <v>83379645</v>
      </c>
      <c r="Z48" s="79">
        <f>+IF(X48&lt;&gt;0,+(Y48/X48)*100,0)</f>
        <v>-101.31739297013725</v>
      </c>
      <c r="AA48" s="80">
        <f>SUM(AA46:AA47)</f>
        <v>-329152474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14923999</v>
      </c>
      <c r="F5" s="8">
        <v>14923999</v>
      </c>
      <c r="G5" s="8">
        <v>0</v>
      </c>
      <c r="H5" s="8">
        <v>880739</v>
      </c>
      <c r="I5" s="8">
        <v>889867</v>
      </c>
      <c r="J5" s="8">
        <v>1770606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1770606</v>
      </c>
      <c r="X5" s="8">
        <v>3731001</v>
      </c>
      <c r="Y5" s="8">
        <v>-1960395</v>
      </c>
      <c r="Z5" s="2">
        <v>-52.54</v>
      </c>
      <c r="AA5" s="6">
        <v>14923999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46178770</v>
      </c>
      <c r="F7" s="8">
        <v>46178770</v>
      </c>
      <c r="G7" s="8">
        <v>0</v>
      </c>
      <c r="H7" s="8">
        <v>4195191</v>
      </c>
      <c r="I7" s="8">
        <v>3137628</v>
      </c>
      <c r="J7" s="8">
        <v>7332819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7332819</v>
      </c>
      <c r="X7" s="8">
        <v>11544693</v>
      </c>
      <c r="Y7" s="8">
        <v>-4211874</v>
      </c>
      <c r="Z7" s="2">
        <v>-36.48</v>
      </c>
      <c r="AA7" s="6">
        <v>46178770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16484359</v>
      </c>
      <c r="F8" s="8">
        <v>16484359</v>
      </c>
      <c r="G8" s="8">
        <v>0</v>
      </c>
      <c r="H8" s="8">
        <v>1459415</v>
      </c>
      <c r="I8" s="8">
        <v>1236738</v>
      </c>
      <c r="J8" s="8">
        <v>2696153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2696153</v>
      </c>
      <c r="X8" s="8">
        <v>4121091</v>
      </c>
      <c r="Y8" s="8">
        <v>-1424938</v>
      </c>
      <c r="Z8" s="2">
        <v>-34.58</v>
      </c>
      <c r="AA8" s="6">
        <v>16484359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15180693</v>
      </c>
      <c r="F9" s="8">
        <v>15180693</v>
      </c>
      <c r="G9" s="8">
        <v>0</v>
      </c>
      <c r="H9" s="8">
        <v>1390417</v>
      </c>
      <c r="I9" s="8">
        <v>1248247</v>
      </c>
      <c r="J9" s="8">
        <v>2638664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2638664</v>
      </c>
      <c r="X9" s="8">
        <v>3795174</v>
      </c>
      <c r="Y9" s="8">
        <v>-1156510</v>
      </c>
      <c r="Z9" s="2">
        <v>-30.47</v>
      </c>
      <c r="AA9" s="6">
        <v>15180693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5695645</v>
      </c>
      <c r="F10" s="30">
        <v>5695645</v>
      </c>
      <c r="G10" s="30">
        <v>0</v>
      </c>
      <c r="H10" s="30">
        <v>483244</v>
      </c>
      <c r="I10" s="30">
        <v>483354</v>
      </c>
      <c r="J10" s="30">
        <v>966598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966598</v>
      </c>
      <c r="X10" s="30">
        <v>1423911</v>
      </c>
      <c r="Y10" s="30">
        <v>-457313</v>
      </c>
      <c r="Z10" s="31">
        <v>-32.12</v>
      </c>
      <c r="AA10" s="32">
        <v>5695645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219156</v>
      </c>
      <c r="F12" s="8">
        <v>219156</v>
      </c>
      <c r="G12" s="8">
        <v>0</v>
      </c>
      <c r="H12" s="8">
        <v>25510</v>
      </c>
      <c r="I12" s="8">
        <v>15279</v>
      </c>
      <c r="J12" s="8">
        <v>40789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40789</v>
      </c>
      <c r="X12" s="8">
        <v>54789</v>
      </c>
      <c r="Y12" s="8">
        <v>-14000</v>
      </c>
      <c r="Z12" s="2">
        <v>-25.55</v>
      </c>
      <c r="AA12" s="6">
        <v>219156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1036752</v>
      </c>
      <c r="F13" s="8">
        <v>1036752</v>
      </c>
      <c r="G13" s="8">
        <v>0</v>
      </c>
      <c r="H13" s="8">
        <v>9836</v>
      </c>
      <c r="I13" s="8">
        <v>0</v>
      </c>
      <c r="J13" s="8">
        <v>9836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9836</v>
      </c>
      <c r="X13" s="8">
        <v>259188</v>
      </c>
      <c r="Y13" s="8">
        <v>-249352</v>
      </c>
      <c r="Z13" s="2">
        <v>-96.21</v>
      </c>
      <c r="AA13" s="6">
        <v>1036752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16475090</v>
      </c>
      <c r="F14" s="8">
        <v>16475090</v>
      </c>
      <c r="G14" s="8">
        <v>0</v>
      </c>
      <c r="H14" s="8">
        <v>1480268</v>
      </c>
      <c r="I14" s="8">
        <v>1488756</v>
      </c>
      <c r="J14" s="8">
        <v>2969024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2969024</v>
      </c>
      <c r="X14" s="8">
        <v>4118772</v>
      </c>
      <c r="Y14" s="8">
        <v>-1149748</v>
      </c>
      <c r="Z14" s="2">
        <v>-27.91</v>
      </c>
      <c r="AA14" s="6">
        <v>16475090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1607191</v>
      </c>
      <c r="F16" s="8">
        <v>1607191</v>
      </c>
      <c r="G16" s="8">
        <v>0</v>
      </c>
      <c r="H16" s="8">
        <v>752</v>
      </c>
      <c r="I16" s="8">
        <v>1034</v>
      </c>
      <c r="J16" s="8">
        <v>1786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1786</v>
      </c>
      <c r="X16" s="8">
        <v>401799</v>
      </c>
      <c r="Y16" s="8">
        <v>-400013</v>
      </c>
      <c r="Z16" s="2">
        <v>-99.56</v>
      </c>
      <c r="AA16" s="6">
        <v>1607191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1924</v>
      </c>
      <c r="F17" s="8">
        <v>1924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480</v>
      </c>
      <c r="Y17" s="8">
        <v>-480</v>
      </c>
      <c r="Z17" s="2">
        <v>-100</v>
      </c>
      <c r="AA17" s="6">
        <v>1924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3471325</v>
      </c>
      <c r="F18" s="8">
        <v>3471325</v>
      </c>
      <c r="G18" s="8">
        <v>0</v>
      </c>
      <c r="H18" s="8">
        <v>345481</v>
      </c>
      <c r="I18" s="8">
        <v>291619</v>
      </c>
      <c r="J18" s="8">
        <v>637100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637100</v>
      </c>
      <c r="X18" s="8">
        <v>867831</v>
      </c>
      <c r="Y18" s="8">
        <v>-230731</v>
      </c>
      <c r="Z18" s="2">
        <v>-26.59</v>
      </c>
      <c r="AA18" s="6">
        <v>3471325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59878145</v>
      </c>
      <c r="F19" s="8">
        <v>59878145</v>
      </c>
      <c r="G19" s="8">
        <v>0</v>
      </c>
      <c r="H19" s="8">
        <v>2203000</v>
      </c>
      <c r="I19" s="8">
        <v>0</v>
      </c>
      <c r="J19" s="8">
        <v>2203000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2203000</v>
      </c>
      <c r="X19" s="8">
        <v>19959317</v>
      </c>
      <c r="Y19" s="8">
        <v>-17756317</v>
      </c>
      <c r="Z19" s="2">
        <v>-88.96</v>
      </c>
      <c r="AA19" s="6">
        <v>59878145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1130703</v>
      </c>
      <c r="F20" s="30">
        <v>1130703</v>
      </c>
      <c r="G20" s="30">
        <v>0</v>
      </c>
      <c r="H20" s="30">
        <v>120268</v>
      </c>
      <c r="I20" s="30">
        <v>79345</v>
      </c>
      <c r="J20" s="30">
        <v>199613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199613</v>
      </c>
      <c r="X20" s="30">
        <v>282726</v>
      </c>
      <c r="Y20" s="30">
        <v>-83113</v>
      </c>
      <c r="Z20" s="31">
        <v>-29.4</v>
      </c>
      <c r="AA20" s="32">
        <v>1130703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182283752</v>
      </c>
      <c r="F22" s="39">
        <f t="shared" si="0"/>
        <v>182283752</v>
      </c>
      <c r="G22" s="39">
        <f t="shared" si="0"/>
        <v>0</v>
      </c>
      <c r="H22" s="39">
        <f t="shared" si="0"/>
        <v>12594121</v>
      </c>
      <c r="I22" s="39">
        <f t="shared" si="0"/>
        <v>8871867</v>
      </c>
      <c r="J22" s="39">
        <f t="shared" si="0"/>
        <v>21465988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21465988</v>
      </c>
      <c r="X22" s="39">
        <f t="shared" si="0"/>
        <v>50560772</v>
      </c>
      <c r="Y22" s="39">
        <f t="shared" si="0"/>
        <v>-29094784</v>
      </c>
      <c r="Z22" s="40">
        <f>+IF(X22&lt;&gt;0,+(Y22/X22)*100,0)</f>
        <v>-57.54418464971223</v>
      </c>
      <c r="AA22" s="37">
        <f>SUM(AA5:AA21)</f>
        <v>182283752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48388076</v>
      </c>
      <c r="F25" s="8">
        <v>48388076</v>
      </c>
      <c r="G25" s="8">
        <v>0</v>
      </c>
      <c r="H25" s="8">
        <v>4642498</v>
      </c>
      <c r="I25" s="8">
        <v>42775</v>
      </c>
      <c r="J25" s="8">
        <v>4685273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4685273</v>
      </c>
      <c r="X25" s="8">
        <v>12097020</v>
      </c>
      <c r="Y25" s="8">
        <v>-7411747</v>
      </c>
      <c r="Z25" s="2">
        <v>-61.27</v>
      </c>
      <c r="AA25" s="6">
        <v>48388076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5106913</v>
      </c>
      <c r="F26" s="8">
        <v>5106913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1276728</v>
      </c>
      <c r="Y26" s="8">
        <v>-1276728</v>
      </c>
      <c r="Z26" s="2">
        <v>-100</v>
      </c>
      <c r="AA26" s="6">
        <v>5106913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41857573</v>
      </c>
      <c r="F27" s="8">
        <v>41857573</v>
      </c>
      <c r="G27" s="8">
        <v>0</v>
      </c>
      <c r="H27" s="8">
        <v>-28335</v>
      </c>
      <c r="I27" s="8">
        <v>83954</v>
      </c>
      <c r="J27" s="8">
        <v>55619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55619</v>
      </c>
      <c r="X27" s="8">
        <v>10464393</v>
      </c>
      <c r="Y27" s="8">
        <v>-10408774</v>
      </c>
      <c r="Z27" s="2">
        <v>-99.47</v>
      </c>
      <c r="AA27" s="6">
        <v>41857573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28000000</v>
      </c>
      <c r="F28" s="8">
        <v>28000000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6999999</v>
      </c>
      <c r="Y28" s="8">
        <v>-6999999</v>
      </c>
      <c r="Z28" s="2">
        <v>-100</v>
      </c>
      <c r="AA28" s="6">
        <v>28000000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173638</v>
      </c>
      <c r="F29" s="8">
        <v>173638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43410</v>
      </c>
      <c r="Y29" s="8">
        <v>-43410</v>
      </c>
      <c r="Z29" s="2">
        <v>-100</v>
      </c>
      <c r="AA29" s="6">
        <v>173638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45882619</v>
      </c>
      <c r="F30" s="8">
        <v>45882619</v>
      </c>
      <c r="G30" s="8">
        <v>0</v>
      </c>
      <c r="H30" s="8">
        <v>6793554</v>
      </c>
      <c r="I30" s="8">
        <v>7278793</v>
      </c>
      <c r="J30" s="8">
        <v>14072347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14072347</v>
      </c>
      <c r="X30" s="8">
        <v>11470656</v>
      </c>
      <c r="Y30" s="8">
        <v>2601691</v>
      </c>
      <c r="Z30" s="2">
        <v>22.68</v>
      </c>
      <c r="AA30" s="6">
        <v>45882619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8451529</v>
      </c>
      <c r="F32" s="8">
        <v>8451529</v>
      </c>
      <c r="G32" s="8">
        <v>0</v>
      </c>
      <c r="H32" s="8">
        <v>382039</v>
      </c>
      <c r="I32" s="8">
        <v>0</v>
      </c>
      <c r="J32" s="8">
        <v>382039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382039</v>
      </c>
      <c r="X32" s="8">
        <v>2112882</v>
      </c>
      <c r="Y32" s="8">
        <v>-1730843</v>
      </c>
      <c r="Z32" s="2">
        <v>-81.92</v>
      </c>
      <c r="AA32" s="6">
        <v>8451529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7005628</v>
      </c>
      <c r="F33" s="8">
        <v>7005628</v>
      </c>
      <c r="G33" s="8">
        <v>0</v>
      </c>
      <c r="H33" s="8">
        <v>312817</v>
      </c>
      <c r="I33" s="8">
        <v>333198</v>
      </c>
      <c r="J33" s="8">
        <v>646015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646015</v>
      </c>
      <c r="X33" s="8">
        <v>1751406</v>
      </c>
      <c r="Y33" s="8">
        <v>-1105391</v>
      </c>
      <c r="Z33" s="2">
        <v>-63.11</v>
      </c>
      <c r="AA33" s="6">
        <v>7005628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23623638</v>
      </c>
      <c r="F34" s="8">
        <v>23623638</v>
      </c>
      <c r="G34" s="8">
        <v>0</v>
      </c>
      <c r="H34" s="8">
        <v>3405319</v>
      </c>
      <c r="I34" s="8">
        <v>2478707</v>
      </c>
      <c r="J34" s="8">
        <v>5884026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5884026</v>
      </c>
      <c r="X34" s="8">
        <v>5905887</v>
      </c>
      <c r="Y34" s="8">
        <v>-21861</v>
      </c>
      <c r="Z34" s="2">
        <v>-0.37</v>
      </c>
      <c r="AA34" s="6">
        <v>23623638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208489614</v>
      </c>
      <c r="F36" s="39">
        <f t="shared" si="1"/>
        <v>208489614</v>
      </c>
      <c r="G36" s="39">
        <f t="shared" si="1"/>
        <v>0</v>
      </c>
      <c r="H36" s="39">
        <f t="shared" si="1"/>
        <v>15507892</v>
      </c>
      <c r="I36" s="39">
        <f t="shared" si="1"/>
        <v>10217427</v>
      </c>
      <c r="J36" s="39">
        <f t="shared" si="1"/>
        <v>25725319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25725319</v>
      </c>
      <c r="X36" s="39">
        <f t="shared" si="1"/>
        <v>52122381</v>
      </c>
      <c r="Y36" s="39">
        <f t="shared" si="1"/>
        <v>-26397062</v>
      </c>
      <c r="Z36" s="40">
        <f>+IF(X36&lt;&gt;0,+(Y36/X36)*100,0)</f>
        <v>-50.64439017089415</v>
      </c>
      <c r="AA36" s="37">
        <f>SUM(AA25:AA35)</f>
        <v>208489614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-26205862</v>
      </c>
      <c r="F38" s="52">
        <f t="shared" si="2"/>
        <v>-26205862</v>
      </c>
      <c r="G38" s="52">
        <f t="shared" si="2"/>
        <v>0</v>
      </c>
      <c r="H38" s="52">
        <f t="shared" si="2"/>
        <v>-2913771</v>
      </c>
      <c r="I38" s="52">
        <f t="shared" si="2"/>
        <v>-1345560</v>
      </c>
      <c r="J38" s="52">
        <f t="shared" si="2"/>
        <v>-4259331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-4259331</v>
      </c>
      <c r="X38" s="52">
        <f>IF(F22=F36,0,X22-X36)</f>
        <v>-1561609</v>
      </c>
      <c r="Y38" s="52">
        <f t="shared" si="2"/>
        <v>-2697722</v>
      </c>
      <c r="Z38" s="53">
        <f>+IF(X38&lt;&gt;0,+(Y38/X38)*100,0)</f>
        <v>172.75271851020327</v>
      </c>
      <c r="AA38" s="50">
        <f>+AA22-AA36</f>
        <v>-26205862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-26205862</v>
      </c>
      <c r="F42" s="61">
        <f t="shared" si="3"/>
        <v>-26205862</v>
      </c>
      <c r="G42" s="61">
        <f t="shared" si="3"/>
        <v>0</v>
      </c>
      <c r="H42" s="61">
        <f t="shared" si="3"/>
        <v>-2913771</v>
      </c>
      <c r="I42" s="61">
        <f t="shared" si="3"/>
        <v>-1345560</v>
      </c>
      <c r="J42" s="61">
        <f t="shared" si="3"/>
        <v>-4259331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-4259331</v>
      </c>
      <c r="X42" s="61">
        <f t="shared" si="3"/>
        <v>-1561609</v>
      </c>
      <c r="Y42" s="61">
        <f t="shared" si="3"/>
        <v>-2697722</v>
      </c>
      <c r="Z42" s="62">
        <f>+IF(X42&lt;&gt;0,+(Y42/X42)*100,0)</f>
        <v>172.75271851020327</v>
      </c>
      <c r="AA42" s="59">
        <f>SUM(AA38:AA41)</f>
        <v>-26205862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-26205862</v>
      </c>
      <c r="F44" s="69">
        <f t="shared" si="4"/>
        <v>-26205862</v>
      </c>
      <c r="G44" s="69">
        <f t="shared" si="4"/>
        <v>0</v>
      </c>
      <c r="H44" s="69">
        <f t="shared" si="4"/>
        <v>-2913771</v>
      </c>
      <c r="I44" s="69">
        <f t="shared" si="4"/>
        <v>-1345560</v>
      </c>
      <c r="J44" s="69">
        <f t="shared" si="4"/>
        <v>-4259331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-4259331</v>
      </c>
      <c r="X44" s="69">
        <f t="shared" si="4"/>
        <v>-1561609</v>
      </c>
      <c r="Y44" s="69">
        <f t="shared" si="4"/>
        <v>-2697722</v>
      </c>
      <c r="Z44" s="70">
        <f>+IF(X44&lt;&gt;0,+(Y44/X44)*100,0)</f>
        <v>172.75271851020327</v>
      </c>
      <c r="AA44" s="67">
        <f>+AA42-AA43</f>
        <v>-26205862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-26205862</v>
      </c>
      <c r="F46" s="61">
        <f t="shared" si="5"/>
        <v>-26205862</v>
      </c>
      <c r="G46" s="61">
        <f t="shared" si="5"/>
        <v>0</v>
      </c>
      <c r="H46" s="61">
        <f t="shared" si="5"/>
        <v>-2913771</v>
      </c>
      <c r="I46" s="61">
        <f t="shared" si="5"/>
        <v>-1345560</v>
      </c>
      <c r="J46" s="61">
        <f t="shared" si="5"/>
        <v>-4259331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-4259331</v>
      </c>
      <c r="X46" s="61">
        <f t="shared" si="5"/>
        <v>-1561609</v>
      </c>
      <c r="Y46" s="61">
        <f t="shared" si="5"/>
        <v>-2697722</v>
      </c>
      <c r="Z46" s="62">
        <f>+IF(X46&lt;&gt;0,+(Y46/X46)*100,0)</f>
        <v>172.75271851020327</v>
      </c>
      <c r="AA46" s="59">
        <f>SUM(AA44:AA45)</f>
        <v>-26205862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-26205862</v>
      </c>
      <c r="F48" s="77">
        <f t="shared" si="6"/>
        <v>-26205862</v>
      </c>
      <c r="G48" s="77">
        <f t="shared" si="6"/>
        <v>0</v>
      </c>
      <c r="H48" s="78">
        <f t="shared" si="6"/>
        <v>-2913771</v>
      </c>
      <c r="I48" s="78">
        <f t="shared" si="6"/>
        <v>-1345560</v>
      </c>
      <c r="J48" s="78">
        <f t="shared" si="6"/>
        <v>-4259331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-4259331</v>
      </c>
      <c r="X48" s="78">
        <f t="shared" si="6"/>
        <v>-1561609</v>
      </c>
      <c r="Y48" s="78">
        <f t="shared" si="6"/>
        <v>-2697722</v>
      </c>
      <c r="Z48" s="79">
        <f>+IF(X48&lt;&gt;0,+(Y48/X48)*100,0)</f>
        <v>172.75271851020327</v>
      </c>
      <c r="AA48" s="80">
        <f>SUM(AA46:AA47)</f>
        <v>-26205862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247933235</v>
      </c>
      <c r="F5" s="8">
        <v>247933235</v>
      </c>
      <c r="G5" s="8">
        <v>21359974</v>
      </c>
      <c r="H5" s="8">
        <v>20617283</v>
      </c>
      <c r="I5" s="8">
        <v>21373830</v>
      </c>
      <c r="J5" s="8">
        <v>63351087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63351087</v>
      </c>
      <c r="X5" s="8">
        <v>61983309</v>
      </c>
      <c r="Y5" s="8">
        <v>1367778</v>
      </c>
      <c r="Z5" s="2">
        <v>2.21</v>
      </c>
      <c r="AA5" s="6">
        <v>247933235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551005497</v>
      </c>
      <c r="F7" s="8">
        <v>551005497</v>
      </c>
      <c r="G7" s="8">
        <v>48019031</v>
      </c>
      <c r="H7" s="8">
        <v>46826209</v>
      </c>
      <c r="I7" s="8">
        <v>46754039</v>
      </c>
      <c r="J7" s="8">
        <v>141599279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141599279</v>
      </c>
      <c r="X7" s="8">
        <v>137751375</v>
      </c>
      <c r="Y7" s="8">
        <v>3847904</v>
      </c>
      <c r="Z7" s="2">
        <v>2.79</v>
      </c>
      <c r="AA7" s="6">
        <v>551005497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361054516</v>
      </c>
      <c r="F8" s="8">
        <v>361054516</v>
      </c>
      <c r="G8" s="8">
        <v>26792122</v>
      </c>
      <c r="H8" s="8">
        <v>31584900</v>
      </c>
      <c r="I8" s="8">
        <v>31234934</v>
      </c>
      <c r="J8" s="8">
        <v>89611956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89611956</v>
      </c>
      <c r="X8" s="8">
        <v>90263628</v>
      </c>
      <c r="Y8" s="8">
        <v>-651672</v>
      </c>
      <c r="Z8" s="2">
        <v>-0.72</v>
      </c>
      <c r="AA8" s="6">
        <v>361054516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101071057</v>
      </c>
      <c r="F9" s="8">
        <v>101071057</v>
      </c>
      <c r="G9" s="8">
        <v>7203530</v>
      </c>
      <c r="H9" s="8">
        <v>8007561</v>
      </c>
      <c r="I9" s="8">
        <v>7646801</v>
      </c>
      <c r="J9" s="8">
        <v>22857892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22857892</v>
      </c>
      <c r="X9" s="8">
        <v>25267764</v>
      </c>
      <c r="Y9" s="8">
        <v>-2409872</v>
      </c>
      <c r="Z9" s="2">
        <v>-9.54</v>
      </c>
      <c r="AA9" s="6">
        <v>101071057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108364896</v>
      </c>
      <c r="F10" s="30">
        <v>108364896</v>
      </c>
      <c r="G10" s="30">
        <v>9270333</v>
      </c>
      <c r="H10" s="30">
        <v>8855912</v>
      </c>
      <c r="I10" s="30">
        <v>8825549</v>
      </c>
      <c r="J10" s="30">
        <v>26951794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26951794</v>
      </c>
      <c r="X10" s="30">
        <v>27091224</v>
      </c>
      <c r="Y10" s="30">
        <v>-139430</v>
      </c>
      <c r="Z10" s="31">
        <v>-0.51</v>
      </c>
      <c r="AA10" s="32">
        <v>108364896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-908560</v>
      </c>
      <c r="H11" s="8">
        <v>-839253</v>
      </c>
      <c r="I11" s="8">
        <v>-568625</v>
      </c>
      <c r="J11" s="8">
        <v>-2316438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-2316438</v>
      </c>
      <c r="X11" s="8"/>
      <c r="Y11" s="8">
        <v>-2316438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4854027</v>
      </c>
      <c r="F12" s="8">
        <v>4854027</v>
      </c>
      <c r="G12" s="8">
        <v>336950</v>
      </c>
      <c r="H12" s="8">
        <v>255525</v>
      </c>
      <c r="I12" s="8">
        <v>356649</v>
      </c>
      <c r="J12" s="8">
        <v>949124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949124</v>
      </c>
      <c r="X12" s="8">
        <v>1213506</v>
      </c>
      <c r="Y12" s="8">
        <v>-264382</v>
      </c>
      <c r="Z12" s="2">
        <v>-21.79</v>
      </c>
      <c r="AA12" s="6">
        <v>4854027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44100128</v>
      </c>
      <c r="F13" s="8">
        <v>44100128</v>
      </c>
      <c r="G13" s="8">
        <v>3407629</v>
      </c>
      <c r="H13" s="8">
        <v>3381609</v>
      </c>
      <c r="I13" s="8">
        <v>3535634</v>
      </c>
      <c r="J13" s="8">
        <v>10324872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10324872</v>
      </c>
      <c r="X13" s="8">
        <v>11025033</v>
      </c>
      <c r="Y13" s="8">
        <v>-700161</v>
      </c>
      <c r="Z13" s="2">
        <v>-6.35</v>
      </c>
      <c r="AA13" s="6">
        <v>44100128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51829</v>
      </c>
      <c r="F15" s="8">
        <v>51829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12957</v>
      </c>
      <c r="Y15" s="8">
        <v>-12957</v>
      </c>
      <c r="Z15" s="2">
        <v>-100</v>
      </c>
      <c r="AA15" s="6">
        <v>51829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29199363</v>
      </c>
      <c r="F16" s="8">
        <v>29199363</v>
      </c>
      <c r="G16" s="8">
        <v>203767</v>
      </c>
      <c r="H16" s="8">
        <v>248802</v>
      </c>
      <c r="I16" s="8">
        <v>2882570</v>
      </c>
      <c r="J16" s="8">
        <v>3335139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3335139</v>
      </c>
      <c r="X16" s="8">
        <v>7299840</v>
      </c>
      <c r="Y16" s="8">
        <v>-3964701</v>
      </c>
      <c r="Z16" s="2">
        <v>-54.31</v>
      </c>
      <c r="AA16" s="6">
        <v>29199363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33853881</v>
      </c>
      <c r="F18" s="8">
        <v>33853881</v>
      </c>
      <c r="G18" s="8">
        <v>8158903</v>
      </c>
      <c r="H18" s="8">
        <v>9877266</v>
      </c>
      <c r="I18" s="8">
        <v>8381780</v>
      </c>
      <c r="J18" s="8">
        <v>26417949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26417949</v>
      </c>
      <c r="X18" s="8">
        <v>8463471</v>
      </c>
      <c r="Y18" s="8">
        <v>17954478</v>
      </c>
      <c r="Z18" s="2">
        <v>212.14</v>
      </c>
      <c r="AA18" s="6">
        <v>33853881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217623000</v>
      </c>
      <c r="F19" s="8">
        <v>217623000</v>
      </c>
      <c r="G19" s="8">
        <v>85257635</v>
      </c>
      <c r="H19" s="8">
        <v>2267000</v>
      </c>
      <c r="I19" s="8">
        <v>5648168</v>
      </c>
      <c r="J19" s="8">
        <v>93172803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93172803</v>
      </c>
      <c r="X19" s="8">
        <v>54405750</v>
      </c>
      <c r="Y19" s="8">
        <v>38767053</v>
      </c>
      <c r="Z19" s="2">
        <v>71.26</v>
      </c>
      <c r="AA19" s="6">
        <v>217623000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22900135</v>
      </c>
      <c r="F20" s="30">
        <v>22900135</v>
      </c>
      <c r="G20" s="30">
        <v>611485</v>
      </c>
      <c r="H20" s="30">
        <v>1293320</v>
      </c>
      <c r="I20" s="30">
        <v>1955131</v>
      </c>
      <c r="J20" s="30">
        <v>3859936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3859936</v>
      </c>
      <c r="X20" s="30">
        <v>5725014</v>
      </c>
      <c r="Y20" s="30">
        <v>-1865078</v>
      </c>
      <c r="Z20" s="31">
        <v>-32.58</v>
      </c>
      <c r="AA20" s="32">
        <v>22900135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10000000</v>
      </c>
      <c r="F21" s="8">
        <v>10000000</v>
      </c>
      <c r="G21" s="8">
        <v>880918</v>
      </c>
      <c r="H21" s="8">
        <v>1905651</v>
      </c>
      <c r="I21" s="34">
        <v>508693</v>
      </c>
      <c r="J21" s="8">
        <v>3295262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3295262</v>
      </c>
      <c r="X21" s="8">
        <v>2499999</v>
      </c>
      <c r="Y21" s="8">
        <v>795263</v>
      </c>
      <c r="Z21" s="2">
        <v>31.81</v>
      </c>
      <c r="AA21" s="6">
        <v>10000000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1732011564</v>
      </c>
      <c r="F22" s="39">
        <f t="shared" si="0"/>
        <v>1732011564</v>
      </c>
      <c r="G22" s="39">
        <f t="shared" si="0"/>
        <v>210593717</v>
      </c>
      <c r="H22" s="39">
        <f t="shared" si="0"/>
        <v>134281785</v>
      </c>
      <c r="I22" s="39">
        <f t="shared" si="0"/>
        <v>138535153</v>
      </c>
      <c r="J22" s="39">
        <f t="shared" si="0"/>
        <v>483410655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483410655</v>
      </c>
      <c r="X22" s="39">
        <f t="shared" si="0"/>
        <v>433002870</v>
      </c>
      <c r="Y22" s="39">
        <f t="shared" si="0"/>
        <v>50407785</v>
      </c>
      <c r="Z22" s="40">
        <f>+IF(X22&lt;&gt;0,+(Y22/X22)*100,0)</f>
        <v>11.64144362368776</v>
      </c>
      <c r="AA22" s="37">
        <f>SUM(AA5:AA21)</f>
        <v>1732011564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448355744</v>
      </c>
      <c r="F25" s="8">
        <v>448355744</v>
      </c>
      <c r="G25" s="8">
        <v>33187289</v>
      </c>
      <c r="H25" s="8">
        <v>35259019</v>
      </c>
      <c r="I25" s="8">
        <v>35832825</v>
      </c>
      <c r="J25" s="8">
        <v>104279133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104279133</v>
      </c>
      <c r="X25" s="8">
        <v>112088937</v>
      </c>
      <c r="Y25" s="8">
        <v>-7809804</v>
      </c>
      <c r="Z25" s="2">
        <v>-6.97</v>
      </c>
      <c r="AA25" s="6">
        <v>448355744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21038266</v>
      </c>
      <c r="F26" s="8">
        <v>21038266</v>
      </c>
      <c r="G26" s="8">
        <v>1535562</v>
      </c>
      <c r="H26" s="8">
        <v>1481019</v>
      </c>
      <c r="I26" s="8">
        <v>1555633</v>
      </c>
      <c r="J26" s="8">
        <v>4572214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4572214</v>
      </c>
      <c r="X26" s="8">
        <v>5259567</v>
      </c>
      <c r="Y26" s="8">
        <v>-687353</v>
      </c>
      <c r="Z26" s="2">
        <v>-13.07</v>
      </c>
      <c r="AA26" s="6">
        <v>21038266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137081274</v>
      </c>
      <c r="F27" s="8">
        <v>137081274</v>
      </c>
      <c r="G27" s="8">
        <v>0</v>
      </c>
      <c r="H27" s="8">
        <v>0</v>
      </c>
      <c r="I27" s="8">
        <v>93391531</v>
      </c>
      <c r="J27" s="8">
        <v>93391531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93391531</v>
      </c>
      <c r="X27" s="8">
        <v>34270320</v>
      </c>
      <c r="Y27" s="8">
        <v>59121211</v>
      </c>
      <c r="Z27" s="2">
        <v>172.51</v>
      </c>
      <c r="AA27" s="6">
        <v>137081274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162164992</v>
      </c>
      <c r="F28" s="8">
        <v>162164992</v>
      </c>
      <c r="G28" s="8">
        <v>0</v>
      </c>
      <c r="H28" s="8">
        <v>0</v>
      </c>
      <c r="I28" s="8">
        <v>42844541</v>
      </c>
      <c r="J28" s="8">
        <v>42844541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42844541</v>
      </c>
      <c r="X28" s="8">
        <v>40541247</v>
      </c>
      <c r="Y28" s="8">
        <v>2303294</v>
      </c>
      <c r="Z28" s="2">
        <v>5.68</v>
      </c>
      <c r="AA28" s="6">
        <v>162164992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3057827</v>
      </c>
      <c r="F29" s="8">
        <v>3057827</v>
      </c>
      <c r="G29" s="8">
        <v>867615</v>
      </c>
      <c r="H29" s="8">
        <v>1810810</v>
      </c>
      <c r="I29" s="8">
        <v>2628606</v>
      </c>
      <c r="J29" s="8">
        <v>5307031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5307031</v>
      </c>
      <c r="X29" s="8">
        <v>764457</v>
      </c>
      <c r="Y29" s="8">
        <v>4542574</v>
      </c>
      <c r="Z29" s="2">
        <v>594.22</v>
      </c>
      <c r="AA29" s="6">
        <v>3057827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638908098</v>
      </c>
      <c r="F30" s="8">
        <v>638908098</v>
      </c>
      <c r="G30" s="8">
        <v>96759749</v>
      </c>
      <c r="H30" s="8">
        <v>104556816</v>
      </c>
      <c r="I30" s="8">
        <v>66298970</v>
      </c>
      <c r="J30" s="8">
        <v>267615535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267615535</v>
      </c>
      <c r="X30" s="8">
        <v>159727026</v>
      </c>
      <c r="Y30" s="8">
        <v>107888509</v>
      </c>
      <c r="Z30" s="2">
        <v>67.55</v>
      </c>
      <c r="AA30" s="6">
        <v>638908098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58204685</v>
      </c>
      <c r="F32" s="8">
        <v>58204685</v>
      </c>
      <c r="G32" s="8">
        <v>5207804</v>
      </c>
      <c r="H32" s="8">
        <v>7339251</v>
      </c>
      <c r="I32" s="8">
        <v>6625724</v>
      </c>
      <c r="J32" s="8">
        <v>19172779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19172779</v>
      </c>
      <c r="X32" s="8">
        <v>14551170</v>
      </c>
      <c r="Y32" s="8">
        <v>4621609</v>
      </c>
      <c r="Z32" s="2">
        <v>31.76</v>
      </c>
      <c r="AA32" s="6">
        <v>58204685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51620781</v>
      </c>
      <c r="F33" s="8">
        <v>51620781</v>
      </c>
      <c r="G33" s="8">
        <v>758226</v>
      </c>
      <c r="H33" s="8">
        <v>2256723</v>
      </c>
      <c r="I33" s="8">
        <v>762388</v>
      </c>
      <c r="J33" s="8">
        <v>3777337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3777337</v>
      </c>
      <c r="X33" s="8">
        <v>12905193</v>
      </c>
      <c r="Y33" s="8">
        <v>-9127856</v>
      </c>
      <c r="Z33" s="2">
        <v>-70.73</v>
      </c>
      <c r="AA33" s="6">
        <v>51620781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187847019</v>
      </c>
      <c r="F34" s="8">
        <v>187847019</v>
      </c>
      <c r="G34" s="8">
        <v>9209263</v>
      </c>
      <c r="H34" s="8">
        <v>21541422</v>
      </c>
      <c r="I34" s="8">
        <v>18233340</v>
      </c>
      <c r="J34" s="8">
        <v>48984025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48984025</v>
      </c>
      <c r="X34" s="8">
        <v>46961758</v>
      </c>
      <c r="Y34" s="8">
        <v>2022267</v>
      </c>
      <c r="Z34" s="2">
        <v>4.31</v>
      </c>
      <c r="AA34" s="6">
        <v>187847019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1708278686</v>
      </c>
      <c r="F36" s="39">
        <f t="shared" si="1"/>
        <v>1708278686</v>
      </c>
      <c r="G36" s="39">
        <f t="shared" si="1"/>
        <v>147525508</v>
      </c>
      <c r="H36" s="39">
        <f t="shared" si="1"/>
        <v>174245060</v>
      </c>
      <c r="I36" s="39">
        <f t="shared" si="1"/>
        <v>268173558</v>
      </c>
      <c r="J36" s="39">
        <f t="shared" si="1"/>
        <v>589944126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589944126</v>
      </c>
      <c r="X36" s="39">
        <f t="shared" si="1"/>
        <v>427069675</v>
      </c>
      <c r="Y36" s="39">
        <f t="shared" si="1"/>
        <v>162874451</v>
      </c>
      <c r="Z36" s="40">
        <f>+IF(X36&lt;&gt;0,+(Y36/X36)*100,0)</f>
        <v>38.137676481009805</v>
      </c>
      <c r="AA36" s="37">
        <f>SUM(AA25:AA35)</f>
        <v>1708278686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23732878</v>
      </c>
      <c r="F38" s="52">
        <f t="shared" si="2"/>
        <v>23732878</v>
      </c>
      <c r="G38" s="52">
        <f t="shared" si="2"/>
        <v>63068209</v>
      </c>
      <c r="H38" s="52">
        <f t="shared" si="2"/>
        <v>-39963275</v>
      </c>
      <c r="I38" s="52">
        <f t="shared" si="2"/>
        <v>-129638405</v>
      </c>
      <c r="J38" s="52">
        <f t="shared" si="2"/>
        <v>-106533471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-106533471</v>
      </c>
      <c r="X38" s="52">
        <f>IF(F22=F36,0,X22-X36)</f>
        <v>5933195</v>
      </c>
      <c r="Y38" s="52">
        <f t="shared" si="2"/>
        <v>-112466666</v>
      </c>
      <c r="Z38" s="53">
        <f>+IF(X38&lt;&gt;0,+(Y38/X38)*100,0)</f>
        <v>-1895.5498007397364</v>
      </c>
      <c r="AA38" s="50">
        <f>+AA22-AA36</f>
        <v>23732878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60161000</v>
      </c>
      <c r="F39" s="8">
        <v>60161000</v>
      </c>
      <c r="G39" s="8">
        <v>27966630</v>
      </c>
      <c r="H39" s="8">
        <v>10321082</v>
      </c>
      <c r="I39" s="8">
        <v>1000000</v>
      </c>
      <c r="J39" s="8">
        <v>39287712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39287712</v>
      </c>
      <c r="X39" s="8">
        <v>15040251</v>
      </c>
      <c r="Y39" s="8">
        <v>24247461</v>
      </c>
      <c r="Z39" s="2">
        <v>161.22</v>
      </c>
      <c r="AA39" s="6">
        <v>60161000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4250106</v>
      </c>
      <c r="Y40" s="30">
        <v>-4250106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-17000428</v>
      </c>
      <c r="F41" s="8">
        <v>-17000428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-17000428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66893450</v>
      </c>
      <c r="F42" s="61">
        <f t="shared" si="3"/>
        <v>66893450</v>
      </c>
      <c r="G42" s="61">
        <f t="shared" si="3"/>
        <v>91034839</v>
      </c>
      <c r="H42" s="61">
        <f t="shared" si="3"/>
        <v>-29642193</v>
      </c>
      <c r="I42" s="61">
        <f t="shared" si="3"/>
        <v>-128638405</v>
      </c>
      <c r="J42" s="61">
        <f t="shared" si="3"/>
        <v>-67245759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-67245759</v>
      </c>
      <c r="X42" s="61">
        <f t="shared" si="3"/>
        <v>25223552</v>
      </c>
      <c r="Y42" s="61">
        <f t="shared" si="3"/>
        <v>-92469311</v>
      </c>
      <c r="Z42" s="62">
        <f>+IF(X42&lt;&gt;0,+(Y42/X42)*100,0)</f>
        <v>-366.5990856482069</v>
      </c>
      <c r="AA42" s="59">
        <f>SUM(AA38:AA41)</f>
        <v>66893450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66893450</v>
      </c>
      <c r="F44" s="69">
        <f t="shared" si="4"/>
        <v>66893450</v>
      </c>
      <c r="G44" s="69">
        <f t="shared" si="4"/>
        <v>91034839</v>
      </c>
      <c r="H44" s="69">
        <f t="shared" si="4"/>
        <v>-29642193</v>
      </c>
      <c r="I44" s="69">
        <f t="shared" si="4"/>
        <v>-128638405</v>
      </c>
      <c r="J44" s="69">
        <f t="shared" si="4"/>
        <v>-67245759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-67245759</v>
      </c>
      <c r="X44" s="69">
        <f t="shared" si="4"/>
        <v>25223552</v>
      </c>
      <c r="Y44" s="69">
        <f t="shared" si="4"/>
        <v>-92469311</v>
      </c>
      <c r="Z44" s="70">
        <f>+IF(X44&lt;&gt;0,+(Y44/X44)*100,0)</f>
        <v>-366.5990856482069</v>
      </c>
      <c r="AA44" s="67">
        <f>+AA42-AA43</f>
        <v>66893450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66893450</v>
      </c>
      <c r="F46" s="61">
        <f t="shared" si="5"/>
        <v>66893450</v>
      </c>
      <c r="G46" s="61">
        <f t="shared" si="5"/>
        <v>91034839</v>
      </c>
      <c r="H46" s="61">
        <f t="shared" si="5"/>
        <v>-29642193</v>
      </c>
      <c r="I46" s="61">
        <f t="shared" si="5"/>
        <v>-128638405</v>
      </c>
      <c r="J46" s="61">
        <f t="shared" si="5"/>
        <v>-67245759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-67245759</v>
      </c>
      <c r="X46" s="61">
        <f t="shared" si="5"/>
        <v>25223552</v>
      </c>
      <c r="Y46" s="61">
        <f t="shared" si="5"/>
        <v>-92469311</v>
      </c>
      <c r="Z46" s="62">
        <f>+IF(X46&lt;&gt;0,+(Y46/X46)*100,0)</f>
        <v>-366.5990856482069</v>
      </c>
      <c r="AA46" s="59">
        <f>SUM(AA44:AA45)</f>
        <v>66893450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66893450</v>
      </c>
      <c r="F48" s="77">
        <f t="shared" si="6"/>
        <v>66893450</v>
      </c>
      <c r="G48" s="77">
        <f t="shared" si="6"/>
        <v>91034839</v>
      </c>
      <c r="H48" s="78">
        <f t="shared" si="6"/>
        <v>-29642193</v>
      </c>
      <c r="I48" s="78">
        <f t="shared" si="6"/>
        <v>-128638405</v>
      </c>
      <c r="J48" s="78">
        <f t="shared" si="6"/>
        <v>-67245759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-67245759</v>
      </c>
      <c r="X48" s="78">
        <f t="shared" si="6"/>
        <v>25223552</v>
      </c>
      <c r="Y48" s="78">
        <f t="shared" si="6"/>
        <v>-92469311</v>
      </c>
      <c r="Z48" s="79">
        <f>+IF(X48&lt;&gt;0,+(Y48/X48)*100,0)</f>
        <v>-366.5990856482069</v>
      </c>
      <c r="AA48" s="80">
        <f>SUM(AA46:AA47)</f>
        <v>66893450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2023409</v>
      </c>
      <c r="D11" s="6">
        <v>0</v>
      </c>
      <c r="E11" s="7">
        <v>2200000</v>
      </c>
      <c r="F11" s="8">
        <v>2200000</v>
      </c>
      <c r="G11" s="8">
        <v>36712</v>
      </c>
      <c r="H11" s="8">
        <v>10614</v>
      </c>
      <c r="I11" s="8">
        <v>34167</v>
      </c>
      <c r="J11" s="8">
        <v>81493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81493</v>
      </c>
      <c r="X11" s="8">
        <v>266620</v>
      </c>
      <c r="Y11" s="8">
        <v>-185127</v>
      </c>
      <c r="Z11" s="2">
        <v>-69.43</v>
      </c>
      <c r="AA11" s="6">
        <v>2200000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8048875</v>
      </c>
      <c r="D13" s="6">
        <v>0</v>
      </c>
      <c r="E13" s="7">
        <v>5500000</v>
      </c>
      <c r="F13" s="8">
        <v>5500000</v>
      </c>
      <c r="G13" s="8">
        <v>94593</v>
      </c>
      <c r="H13" s="8">
        <v>448590</v>
      </c>
      <c r="I13" s="8">
        <v>689486</v>
      </c>
      <c r="J13" s="8">
        <v>1232669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1232669</v>
      </c>
      <c r="X13" s="8">
        <v>771499</v>
      </c>
      <c r="Y13" s="8">
        <v>461170</v>
      </c>
      <c r="Z13" s="2">
        <v>59.78</v>
      </c>
      <c r="AA13" s="6">
        <v>5500000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288311093</v>
      </c>
      <c r="D19" s="6">
        <v>0</v>
      </c>
      <c r="E19" s="7">
        <v>385082000</v>
      </c>
      <c r="F19" s="8">
        <v>385082000</v>
      </c>
      <c r="G19" s="8">
        <v>114898000</v>
      </c>
      <c r="H19" s="8">
        <v>522641</v>
      </c>
      <c r="I19" s="8">
        <v>3302842</v>
      </c>
      <c r="J19" s="8">
        <v>118723483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118723483</v>
      </c>
      <c r="X19" s="8">
        <v>124374436</v>
      </c>
      <c r="Y19" s="8">
        <v>-5650953</v>
      </c>
      <c r="Z19" s="2">
        <v>-4.54</v>
      </c>
      <c r="AA19" s="6">
        <v>385082000</v>
      </c>
    </row>
    <row r="20" spans="1:27" ht="12.75">
      <c r="A20" s="27" t="s">
        <v>47</v>
      </c>
      <c r="B20" s="33"/>
      <c r="C20" s="6">
        <v>963928</v>
      </c>
      <c r="D20" s="6">
        <v>0</v>
      </c>
      <c r="E20" s="7">
        <v>545300</v>
      </c>
      <c r="F20" s="30">
        <v>545300</v>
      </c>
      <c r="G20" s="30">
        <v>9123</v>
      </c>
      <c r="H20" s="30">
        <v>57976</v>
      </c>
      <c r="I20" s="30">
        <v>19995</v>
      </c>
      <c r="J20" s="30">
        <v>87094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87094</v>
      </c>
      <c r="X20" s="30">
        <v>305905</v>
      </c>
      <c r="Y20" s="30">
        <v>-218811</v>
      </c>
      <c r="Z20" s="31">
        <v>-71.53</v>
      </c>
      <c r="AA20" s="32">
        <v>545300</v>
      </c>
    </row>
    <row r="21" spans="1:27" ht="12.75">
      <c r="A21" s="27" t="s">
        <v>48</v>
      </c>
      <c r="B21" s="33"/>
      <c r="C21" s="6">
        <v>1166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299348471</v>
      </c>
      <c r="D22" s="37">
        <f>SUM(D5:D21)</f>
        <v>0</v>
      </c>
      <c r="E22" s="38">
        <f t="shared" si="0"/>
        <v>393327300</v>
      </c>
      <c r="F22" s="39">
        <f t="shared" si="0"/>
        <v>393327300</v>
      </c>
      <c r="G22" s="39">
        <f t="shared" si="0"/>
        <v>115038428</v>
      </c>
      <c r="H22" s="39">
        <f t="shared" si="0"/>
        <v>1039821</v>
      </c>
      <c r="I22" s="39">
        <f t="shared" si="0"/>
        <v>4046490</v>
      </c>
      <c r="J22" s="39">
        <f t="shared" si="0"/>
        <v>120124739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120124739</v>
      </c>
      <c r="X22" s="39">
        <f t="shared" si="0"/>
        <v>125718460</v>
      </c>
      <c r="Y22" s="39">
        <f t="shared" si="0"/>
        <v>-5593721</v>
      </c>
      <c r="Z22" s="40">
        <f>+IF(X22&lt;&gt;0,+(Y22/X22)*100,0)</f>
        <v>-4.449403055048559</v>
      </c>
      <c r="AA22" s="37">
        <f>SUM(AA5:AA21)</f>
        <v>393327300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100024043</v>
      </c>
      <c r="D25" s="6">
        <v>0</v>
      </c>
      <c r="E25" s="7">
        <v>129287770</v>
      </c>
      <c r="F25" s="8">
        <v>129287770</v>
      </c>
      <c r="G25" s="8">
        <v>8553870</v>
      </c>
      <c r="H25" s="8">
        <v>8652286</v>
      </c>
      <c r="I25" s="8">
        <v>8733122</v>
      </c>
      <c r="J25" s="8">
        <v>25939278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25939278</v>
      </c>
      <c r="X25" s="8">
        <v>26370842</v>
      </c>
      <c r="Y25" s="8">
        <v>-431564</v>
      </c>
      <c r="Z25" s="2">
        <v>-1.64</v>
      </c>
      <c r="AA25" s="6">
        <v>129287770</v>
      </c>
    </row>
    <row r="26" spans="1:27" ht="12.75">
      <c r="A26" s="29" t="s">
        <v>52</v>
      </c>
      <c r="B26" s="28"/>
      <c r="C26" s="6">
        <v>11308318</v>
      </c>
      <c r="D26" s="6">
        <v>0</v>
      </c>
      <c r="E26" s="7">
        <v>13245750</v>
      </c>
      <c r="F26" s="8">
        <v>13245750</v>
      </c>
      <c r="G26" s="8">
        <v>1063931</v>
      </c>
      <c r="H26" s="8">
        <v>340754</v>
      </c>
      <c r="I26" s="8">
        <v>1421748</v>
      </c>
      <c r="J26" s="8">
        <v>2826433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2826433</v>
      </c>
      <c r="X26" s="8">
        <v>2978684</v>
      </c>
      <c r="Y26" s="8">
        <v>-152251</v>
      </c>
      <c r="Z26" s="2">
        <v>-5.11</v>
      </c>
      <c r="AA26" s="6">
        <v>13245750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17900116</v>
      </c>
      <c r="D28" s="6">
        <v>0</v>
      </c>
      <c r="E28" s="7">
        <v>20662900</v>
      </c>
      <c r="F28" s="8">
        <v>20662900</v>
      </c>
      <c r="G28" s="8">
        <v>1484415</v>
      </c>
      <c r="H28" s="8">
        <v>1491624</v>
      </c>
      <c r="I28" s="8">
        <v>1491624</v>
      </c>
      <c r="J28" s="8">
        <v>4467663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4467663</v>
      </c>
      <c r="X28" s="8">
        <v>5165724</v>
      </c>
      <c r="Y28" s="8">
        <v>-698061</v>
      </c>
      <c r="Z28" s="2">
        <v>-13.51</v>
      </c>
      <c r="AA28" s="6">
        <v>20662900</v>
      </c>
    </row>
    <row r="29" spans="1:27" ht="12.75">
      <c r="A29" s="29" t="s">
        <v>55</v>
      </c>
      <c r="B29" s="28"/>
      <c r="C29" s="6">
        <v>484314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2123719</v>
      </c>
      <c r="D32" s="6">
        <v>0</v>
      </c>
      <c r="E32" s="7">
        <v>800000</v>
      </c>
      <c r="F32" s="8">
        <v>800000</v>
      </c>
      <c r="G32" s="8">
        <v>2508</v>
      </c>
      <c r="H32" s="8">
        <v>982</v>
      </c>
      <c r="I32" s="8">
        <v>27255</v>
      </c>
      <c r="J32" s="8">
        <v>30745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30745</v>
      </c>
      <c r="X32" s="8">
        <v>262607</v>
      </c>
      <c r="Y32" s="8">
        <v>-231862</v>
      </c>
      <c r="Z32" s="2">
        <v>-88.29</v>
      </c>
      <c r="AA32" s="6">
        <v>800000</v>
      </c>
    </row>
    <row r="33" spans="1:27" ht="12.75">
      <c r="A33" s="29" t="s">
        <v>59</v>
      </c>
      <c r="B33" s="28"/>
      <c r="C33" s="6">
        <v>123217887</v>
      </c>
      <c r="D33" s="6">
        <v>0</v>
      </c>
      <c r="E33" s="7">
        <v>207942025</v>
      </c>
      <c r="F33" s="8">
        <v>207942025</v>
      </c>
      <c r="G33" s="8">
        <v>1365428</v>
      </c>
      <c r="H33" s="8">
        <v>3096283</v>
      </c>
      <c r="I33" s="8">
        <v>6120325</v>
      </c>
      <c r="J33" s="8">
        <v>10582036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10582036</v>
      </c>
      <c r="X33" s="8">
        <v>6031166</v>
      </c>
      <c r="Y33" s="8">
        <v>4550870</v>
      </c>
      <c r="Z33" s="2">
        <v>75.46</v>
      </c>
      <c r="AA33" s="6">
        <v>207942025</v>
      </c>
    </row>
    <row r="34" spans="1:27" ht="12.75">
      <c r="A34" s="29" t="s">
        <v>60</v>
      </c>
      <c r="B34" s="28"/>
      <c r="C34" s="6">
        <v>42268087</v>
      </c>
      <c r="D34" s="6">
        <v>0</v>
      </c>
      <c r="E34" s="7">
        <v>47510220</v>
      </c>
      <c r="F34" s="8">
        <v>47510220</v>
      </c>
      <c r="G34" s="8">
        <v>3592829</v>
      </c>
      <c r="H34" s="8">
        <v>2458825</v>
      </c>
      <c r="I34" s="8">
        <v>3348772</v>
      </c>
      <c r="J34" s="8">
        <v>9400426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9400426</v>
      </c>
      <c r="X34" s="8">
        <v>9095839</v>
      </c>
      <c r="Y34" s="8">
        <v>304587</v>
      </c>
      <c r="Z34" s="2">
        <v>3.35</v>
      </c>
      <c r="AA34" s="6">
        <v>47510220</v>
      </c>
    </row>
    <row r="35" spans="1:27" ht="12.75">
      <c r="A35" s="27" t="s">
        <v>61</v>
      </c>
      <c r="B35" s="33"/>
      <c r="C35" s="6">
        <v>34443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297360927</v>
      </c>
      <c r="D36" s="37">
        <f>SUM(D25:D35)</f>
        <v>0</v>
      </c>
      <c r="E36" s="38">
        <f t="shared" si="1"/>
        <v>419448665</v>
      </c>
      <c r="F36" s="39">
        <f t="shared" si="1"/>
        <v>419448665</v>
      </c>
      <c r="G36" s="39">
        <f t="shared" si="1"/>
        <v>16062981</v>
      </c>
      <c r="H36" s="39">
        <f t="shared" si="1"/>
        <v>16040754</v>
      </c>
      <c r="I36" s="39">
        <f t="shared" si="1"/>
        <v>21142846</v>
      </c>
      <c r="J36" s="39">
        <f t="shared" si="1"/>
        <v>53246581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53246581</v>
      </c>
      <c r="X36" s="39">
        <f t="shared" si="1"/>
        <v>49904862</v>
      </c>
      <c r="Y36" s="39">
        <f t="shared" si="1"/>
        <v>3341719</v>
      </c>
      <c r="Z36" s="40">
        <f>+IF(X36&lt;&gt;0,+(Y36/X36)*100,0)</f>
        <v>6.696179221976408</v>
      </c>
      <c r="AA36" s="37">
        <f>SUM(AA25:AA35)</f>
        <v>419448665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1987544</v>
      </c>
      <c r="D38" s="50">
        <f>+D22-D36</f>
        <v>0</v>
      </c>
      <c r="E38" s="51">
        <f t="shared" si="2"/>
        <v>-26121365</v>
      </c>
      <c r="F38" s="52">
        <f t="shared" si="2"/>
        <v>-26121365</v>
      </c>
      <c r="G38" s="52">
        <f t="shared" si="2"/>
        <v>98975447</v>
      </c>
      <c r="H38" s="52">
        <f t="shared" si="2"/>
        <v>-15000933</v>
      </c>
      <c r="I38" s="52">
        <f t="shared" si="2"/>
        <v>-17096356</v>
      </c>
      <c r="J38" s="52">
        <f t="shared" si="2"/>
        <v>66878158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66878158</v>
      </c>
      <c r="X38" s="52">
        <f>IF(F22=F36,0,X22-X36)</f>
        <v>75813598</v>
      </c>
      <c r="Y38" s="52">
        <f t="shared" si="2"/>
        <v>-8935440</v>
      </c>
      <c r="Z38" s="53">
        <f>+IF(X38&lt;&gt;0,+(Y38/X38)*100,0)</f>
        <v>-11.786065080303931</v>
      </c>
      <c r="AA38" s="50">
        <f>+AA22-AA36</f>
        <v>-26121365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1987544</v>
      </c>
      <c r="D42" s="59">
        <f>SUM(D38:D41)</f>
        <v>0</v>
      </c>
      <c r="E42" s="60">
        <f t="shared" si="3"/>
        <v>-26121365</v>
      </c>
      <c r="F42" s="61">
        <f t="shared" si="3"/>
        <v>-26121365</v>
      </c>
      <c r="G42" s="61">
        <f t="shared" si="3"/>
        <v>98975447</v>
      </c>
      <c r="H42" s="61">
        <f t="shared" si="3"/>
        <v>-15000933</v>
      </c>
      <c r="I42" s="61">
        <f t="shared" si="3"/>
        <v>-17096356</v>
      </c>
      <c r="J42" s="61">
        <f t="shared" si="3"/>
        <v>66878158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66878158</v>
      </c>
      <c r="X42" s="61">
        <f t="shared" si="3"/>
        <v>75813598</v>
      </c>
      <c r="Y42" s="61">
        <f t="shared" si="3"/>
        <v>-8935440</v>
      </c>
      <c r="Z42" s="62">
        <f>+IF(X42&lt;&gt;0,+(Y42/X42)*100,0)</f>
        <v>-11.786065080303931</v>
      </c>
      <c r="AA42" s="59">
        <f>SUM(AA38:AA41)</f>
        <v>-26121365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1987544</v>
      </c>
      <c r="D44" s="67">
        <f>+D42-D43</f>
        <v>0</v>
      </c>
      <c r="E44" s="68">
        <f t="shared" si="4"/>
        <v>-26121365</v>
      </c>
      <c r="F44" s="69">
        <f t="shared" si="4"/>
        <v>-26121365</v>
      </c>
      <c r="G44" s="69">
        <f t="shared" si="4"/>
        <v>98975447</v>
      </c>
      <c r="H44" s="69">
        <f t="shared" si="4"/>
        <v>-15000933</v>
      </c>
      <c r="I44" s="69">
        <f t="shared" si="4"/>
        <v>-17096356</v>
      </c>
      <c r="J44" s="69">
        <f t="shared" si="4"/>
        <v>66878158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66878158</v>
      </c>
      <c r="X44" s="69">
        <f t="shared" si="4"/>
        <v>75813598</v>
      </c>
      <c r="Y44" s="69">
        <f t="shared" si="4"/>
        <v>-8935440</v>
      </c>
      <c r="Z44" s="70">
        <f>+IF(X44&lt;&gt;0,+(Y44/X44)*100,0)</f>
        <v>-11.786065080303931</v>
      </c>
      <c r="AA44" s="67">
        <f>+AA42-AA43</f>
        <v>-26121365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1987544</v>
      </c>
      <c r="D46" s="59">
        <f>SUM(D44:D45)</f>
        <v>0</v>
      </c>
      <c r="E46" s="60">
        <f t="shared" si="5"/>
        <v>-26121365</v>
      </c>
      <c r="F46" s="61">
        <f t="shared" si="5"/>
        <v>-26121365</v>
      </c>
      <c r="G46" s="61">
        <f t="shared" si="5"/>
        <v>98975447</v>
      </c>
      <c r="H46" s="61">
        <f t="shared" si="5"/>
        <v>-15000933</v>
      </c>
      <c r="I46" s="61">
        <f t="shared" si="5"/>
        <v>-17096356</v>
      </c>
      <c r="J46" s="61">
        <f t="shared" si="5"/>
        <v>66878158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66878158</v>
      </c>
      <c r="X46" s="61">
        <f t="shared" si="5"/>
        <v>75813598</v>
      </c>
      <c r="Y46" s="61">
        <f t="shared" si="5"/>
        <v>-8935440</v>
      </c>
      <c r="Z46" s="62">
        <f>+IF(X46&lt;&gt;0,+(Y46/X46)*100,0)</f>
        <v>-11.786065080303931</v>
      </c>
      <c r="AA46" s="59">
        <f>SUM(AA44:AA45)</f>
        <v>-26121365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1987544</v>
      </c>
      <c r="D48" s="75">
        <f>SUM(D46:D47)</f>
        <v>0</v>
      </c>
      <c r="E48" s="76">
        <f t="shared" si="6"/>
        <v>-26121365</v>
      </c>
      <c r="F48" s="77">
        <f t="shared" si="6"/>
        <v>-26121365</v>
      </c>
      <c r="G48" s="77">
        <f t="shared" si="6"/>
        <v>98975447</v>
      </c>
      <c r="H48" s="78">
        <f t="shared" si="6"/>
        <v>-15000933</v>
      </c>
      <c r="I48" s="78">
        <f t="shared" si="6"/>
        <v>-17096356</v>
      </c>
      <c r="J48" s="78">
        <f t="shared" si="6"/>
        <v>66878158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66878158</v>
      </c>
      <c r="X48" s="78">
        <f t="shared" si="6"/>
        <v>75813598</v>
      </c>
      <c r="Y48" s="78">
        <f t="shared" si="6"/>
        <v>-8935440</v>
      </c>
      <c r="Z48" s="79">
        <f>+IF(X48&lt;&gt;0,+(Y48/X48)*100,0)</f>
        <v>-11.786065080303931</v>
      </c>
      <c r="AA48" s="80">
        <f>SUM(AA46:AA47)</f>
        <v>-26121365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94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65023400</v>
      </c>
      <c r="F5" s="8">
        <v>65023400</v>
      </c>
      <c r="G5" s="8">
        <v>72119183</v>
      </c>
      <c r="H5" s="8">
        <v>149896280</v>
      </c>
      <c r="I5" s="8">
        <v>0</v>
      </c>
      <c r="J5" s="8">
        <v>222015463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222015463</v>
      </c>
      <c r="X5" s="8">
        <v>19030533</v>
      </c>
      <c r="Y5" s="8">
        <v>202984930</v>
      </c>
      <c r="Z5" s="2">
        <v>1066.63</v>
      </c>
      <c r="AA5" s="6">
        <v>65023400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175368510</v>
      </c>
      <c r="F7" s="8">
        <v>175368510</v>
      </c>
      <c r="G7" s="8">
        <v>13130262</v>
      </c>
      <c r="H7" s="8">
        <v>-13345156</v>
      </c>
      <c r="I7" s="8">
        <v>0</v>
      </c>
      <c r="J7" s="8">
        <v>-214894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-214894</v>
      </c>
      <c r="X7" s="8">
        <v>43069578</v>
      </c>
      <c r="Y7" s="8">
        <v>-43284472</v>
      </c>
      <c r="Z7" s="2">
        <v>-100.5</v>
      </c>
      <c r="AA7" s="6">
        <v>175368510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59614475</v>
      </c>
      <c r="F8" s="8">
        <v>59614475</v>
      </c>
      <c r="G8" s="8">
        <v>4002993</v>
      </c>
      <c r="H8" s="8">
        <v>6703629</v>
      </c>
      <c r="I8" s="8">
        <v>0</v>
      </c>
      <c r="J8" s="8">
        <v>10706622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10706622</v>
      </c>
      <c r="X8" s="8">
        <v>14903619</v>
      </c>
      <c r="Y8" s="8">
        <v>-4196997</v>
      </c>
      <c r="Z8" s="2">
        <v>-28.16</v>
      </c>
      <c r="AA8" s="6">
        <v>59614475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10658315</v>
      </c>
      <c r="F9" s="8">
        <v>10658315</v>
      </c>
      <c r="G9" s="8">
        <v>492648</v>
      </c>
      <c r="H9" s="8">
        <v>924171</v>
      </c>
      <c r="I9" s="8">
        <v>0</v>
      </c>
      <c r="J9" s="8">
        <v>1416819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1416819</v>
      </c>
      <c r="X9" s="8">
        <v>2664579</v>
      </c>
      <c r="Y9" s="8">
        <v>-1247760</v>
      </c>
      <c r="Z9" s="2">
        <v>-46.83</v>
      </c>
      <c r="AA9" s="6">
        <v>10658315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12875940</v>
      </c>
      <c r="F10" s="30">
        <v>12875940</v>
      </c>
      <c r="G10" s="30">
        <v>556513</v>
      </c>
      <c r="H10" s="30">
        <v>1078243</v>
      </c>
      <c r="I10" s="30">
        <v>0</v>
      </c>
      <c r="J10" s="30">
        <v>1634756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1634756</v>
      </c>
      <c r="X10" s="30">
        <v>3175128</v>
      </c>
      <c r="Y10" s="30">
        <v>-1540372</v>
      </c>
      <c r="Z10" s="31">
        <v>-48.51</v>
      </c>
      <c r="AA10" s="32">
        <v>12875940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2480957</v>
      </c>
      <c r="F12" s="8">
        <v>2480957</v>
      </c>
      <c r="G12" s="8">
        <v>162931</v>
      </c>
      <c r="H12" s="8">
        <v>-93001</v>
      </c>
      <c r="I12" s="8">
        <v>0</v>
      </c>
      <c r="J12" s="8">
        <v>69930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69930</v>
      </c>
      <c r="X12" s="8">
        <v>620238</v>
      </c>
      <c r="Y12" s="8">
        <v>-550308</v>
      </c>
      <c r="Z12" s="2">
        <v>-88.73</v>
      </c>
      <c r="AA12" s="6">
        <v>2480957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1184113</v>
      </c>
      <c r="F13" s="8">
        <v>1184113</v>
      </c>
      <c r="G13" s="8">
        <v>37399</v>
      </c>
      <c r="H13" s="8">
        <v>-83873</v>
      </c>
      <c r="I13" s="8">
        <v>0</v>
      </c>
      <c r="J13" s="8">
        <v>-46474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-46474</v>
      </c>
      <c r="X13" s="8">
        <v>6659808</v>
      </c>
      <c r="Y13" s="8">
        <v>-6706282</v>
      </c>
      <c r="Z13" s="2">
        <v>-100.7</v>
      </c>
      <c r="AA13" s="6">
        <v>1184113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25455121</v>
      </c>
      <c r="F14" s="8">
        <v>25455121</v>
      </c>
      <c r="G14" s="8">
        <v>2589447</v>
      </c>
      <c r="H14" s="8">
        <v>7887799</v>
      </c>
      <c r="I14" s="8">
        <v>0</v>
      </c>
      <c r="J14" s="8">
        <v>10477246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10477246</v>
      </c>
      <c r="X14" s="8"/>
      <c r="Y14" s="8">
        <v>10477246</v>
      </c>
      <c r="Z14" s="2">
        <v>0</v>
      </c>
      <c r="AA14" s="6">
        <v>25455121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3002345</v>
      </c>
      <c r="F16" s="8">
        <v>3002345</v>
      </c>
      <c r="G16" s="8">
        <v>23152</v>
      </c>
      <c r="H16" s="8">
        <v>24200</v>
      </c>
      <c r="I16" s="8">
        <v>0</v>
      </c>
      <c r="J16" s="8">
        <v>47352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47352</v>
      </c>
      <c r="X16" s="8">
        <v>750585</v>
      </c>
      <c r="Y16" s="8">
        <v>-703233</v>
      </c>
      <c r="Z16" s="2">
        <v>-93.69</v>
      </c>
      <c r="AA16" s="6">
        <v>3002345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2502688</v>
      </c>
      <c r="F17" s="8">
        <v>2502688</v>
      </c>
      <c r="G17" s="8">
        <v>168060</v>
      </c>
      <c r="H17" s="8">
        <v>192051</v>
      </c>
      <c r="I17" s="8">
        <v>0</v>
      </c>
      <c r="J17" s="8">
        <v>360111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360111</v>
      </c>
      <c r="X17" s="8">
        <v>1075923</v>
      </c>
      <c r="Y17" s="8">
        <v>-715812</v>
      </c>
      <c r="Z17" s="2">
        <v>-66.53</v>
      </c>
      <c r="AA17" s="6">
        <v>2502688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13978984</v>
      </c>
      <c r="F18" s="8">
        <v>13978984</v>
      </c>
      <c r="G18" s="8">
        <v>44406</v>
      </c>
      <c r="H18" s="8">
        <v>34075</v>
      </c>
      <c r="I18" s="8">
        <v>0</v>
      </c>
      <c r="J18" s="8">
        <v>78481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78481</v>
      </c>
      <c r="X18" s="8">
        <v>3044496</v>
      </c>
      <c r="Y18" s="8">
        <v>-2966015</v>
      </c>
      <c r="Z18" s="2">
        <v>-97.42</v>
      </c>
      <c r="AA18" s="6">
        <v>13978984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75874000</v>
      </c>
      <c r="F19" s="8">
        <v>75874000</v>
      </c>
      <c r="G19" s="8">
        <v>9942205</v>
      </c>
      <c r="H19" s="8">
        <v>0</v>
      </c>
      <c r="I19" s="8">
        <v>0</v>
      </c>
      <c r="J19" s="8">
        <v>9942205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9942205</v>
      </c>
      <c r="X19" s="8">
        <v>18968499</v>
      </c>
      <c r="Y19" s="8">
        <v>-9026294</v>
      </c>
      <c r="Z19" s="2">
        <v>-47.59</v>
      </c>
      <c r="AA19" s="6">
        <v>75874000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7071052</v>
      </c>
      <c r="F20" s="30">
        <v>7071052</v>
      </c>
      <c r="G20" s="30">
        <v>177984</v>
      </c>
      <c r="H20" s="30">
        <v>-599234</v>
      </c>
      <c r="I20" s="30">
        <v>0</v>
      </c>
      <c r="J20" s="30">
        <v>-421250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-421250</v>
      </c>
      <c r="X20" s="30">
        <v>1761762</v>
      </c>
      <c r="Y20" s="30">
        <v>-2183012</v>
      </c>
      <c r="Z20" s="31">
        <v>-123.91</v>
      </c>
      <c r="AA20" s="32">
        <v>7071052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-7000</v>
      </c>
      <c r="F21" s="8">
        <v>-7000</v>
      </c>
      <c r="G21" s="8">
        <v>10181</v>
      </c>
      <c r="H21" s="8">
        <v>19998</v>
      </c>
      <c r="I21" s="34">
        <v>0</v>
      </c>
      <c r="J21" s="8">
        <v>30179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30179</v>
      </c>
      <c r="X21" s="8"/>
      <c r="Y21" s="8">
        <v>30179</v>
      </c>
      <c r="Z21" s="2">
        <v>0</v>
      </c>
      <c r="AA21" s="6">
        <v>-7000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455082900</v>
      </c>
      <c r="F22" s="39">
        <f t="shared" si="0"/>
        <v>455082900</v>
      </c>
      <c r="G22" s="39">
        <f t="shared" si="0"/>
        <v>103457364</v>
      </c>
      <c r="H22" s="39">
        <f t="shared" si="0"/>
        <v>152639182</v>
      </c>
      <c r="I22" s="39">
        <f t="shared" si="0"/>
        <v>0</v>
      </c>
      <c r="J22" s="39">
        <f t="shared" si="0"/>
        <v>256096546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256096546</v>
      </c>
      <c r="X22" s="39">
        <f t="shared" si="0"/>
        <v>115724748</v>
      </c>
      <c r="Y22" s="39">
        <f t="shared" si="0"/>
        <v>140371798</v>
      </c>
      <c r="Z22" s="40">
        <f>+IF(X22&lt;&gt;0,+(Y22/X22)*100,0)</f>
        <v>121.29799409889404</v>
      </c>
      <c r="AA22" s="37">
        <f>SUM(AA5:AA21)</f>
        <v>455082900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136575297</v>
      </c>
      <c r="F25" s="8">
        <v>136575297</v>
      </c>
      <c r="G25" s="8">
        <v>9484597</v>
      </c>
      <c r="H25" s="8">
        <v>9454344</v>
      </c>
      <c r="I25" s="8">
        <v>0</v>
      </c>
      <c r="J25" s="8">
        <v>18938941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18938941</v>
      </c>
      <c r="X25" s="8">
        <v>32214270</v>
      </c>
      <c r="Y25" s="8">
        <v>-13275329</v>
      </c>
      <c r="Z25" s="2">
        <v>-41.21</v>
      </c>
      <c r="AA25" s="6">
        <v>136575297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7915476</v>
      </c>
      <c r="F26" s="8">
        <v>7915476</v>
      </c>
      <c r="G26" s="8">
        <v>579677</v>
      </c>
      <c r="H26" s="8">
        <v>517023</v>
      </c>
      <c r="I26" s="8">
        <v>0</v>
      </c>
      <c r="J26" s="8">
        <v>1096700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1096700</v>
      </c>
      <c r="X26" s="8">
        <v>1978869</v>
      </c>
      <c r="Y26" s="8">
        <v>-882169</v>
      </c>
      <c r="Z26" s="2">
        <v>-44.58</v>
      </c>
      <c r="AA26" s="6">
        <v>7915476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42000000</v>
      </c>
      <c r="F27" s="8">
        <v>42000000</v>
      </c>
      <c r="G27" s="8">
        <v>868582</v>
      </c>
      <c r="H27" s="8">
        <v>868782</v>
      </c>
      <c r="I27" s="8">
        <v>0</v>
      </c>
      <c r="J27" s="8">
        <v>1737364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1737364</v>
      </c>
      <c r="X27" s="8">
        <v>10500000</v>
      </c>
      <c r="Y27" s="8">
        <v>-8762636</v>
      </c>
      <c r="Z27" s="2">
        <v>-83.45</v>
      </c>
      <c r="AA27" s="6">
        <v>42000000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29999999</v>
      </c>
      <c r="F28" s="8">
        <v>29999999</v>
      </c>
      <c r="G28" s="8">
        <v>2477943</v>
      </c>
      <c r="H28" s="8">
        <v>2477377</v>
      </c>
      <c r="I28" s="8">
        <v>0</v>
      </c>
      <c r="J28" s="8">
        <v>4955320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4955320</v>
      </c>
      <c r="X28" s="8">
        <v>7500000</v>
      </c>
      <c r="Y28" s="8">
        <v>-2544680</v>
      </c>
      <c r="Z28" s="2">
        <v>-33.93</v>
      </c>
      <c r="AA28" s="6">
        <v>29999999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2588000</v>
      </c>
      <c r="F29" s="8">
        <v>2588000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5353898</v>
      </c>
      <c r="Y29" s="8">
        <v>-5353898</v>
      </c>
      <c r="Z29" s="2">
        <v>-100</v>
      </c>
      <c r="AA29" s="6">
        <v>2588000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143924179</v>
      </c>
      <c r="F30" s="8">
        <v>143924179</v>
      </c>
      <c r="G30" s="8">
        <v>25190505</v>
      </c>
      <c r="H30" s="8">
        <v>4610377</v>
      </c>
      <c r="I30" s="8">
        <v>0</v>
      </c>
      <c r="J30" s="8">
        <v>29800882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29800882</v>
      </c>
      <c r="X30" s="8">
        <v>37529823</v>
      </c>
      <c r="Y30" s="8">
        <v>-7728941</v>
      </c>
      <c r="Z30" s="2">
        <v>-20.59</v>
      </c>
      <c r="AA30" s="6">
        <v>143924179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15713947</v>
      </c>
      <c r="F31" s="8">
        <v>15713947</v>
      </c>
      <c r="G31" s="8">
        <v>1831655</v>
      </c>
      <c r="H31" s="8">
        <v>4341446</v>
      </c>
      <c r="I31" s="8">
        <v>0</v>
      </c>
      <c r="J31" s="8">
        <v>6173101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6173101</v>
      </c>
      <c r="X31" s="8"/>
      <c r="Y31" s="8">
        <v>6173101</v>
      </c>
      <c r="Z31" s="2">
        <v>0</v>
      </c>
      <c r="AA31" s="6">
        <v>15713947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10973090</v>
      </c>
      <c r="F32" s="8">
        <v>10973090</v>
      </c>
      <c r="G32" s="8">
        <v>1441744</v>
      </c>
      <c r="H32" s="8">
        <v>194565</v>
      </c>
      <c r="I32" s="8">
        <v>0</v>
      </c>
      <c r="J32" s="8">
        <v>1636309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1636309</v>
      </c>
      <c r="X32" s="8">
        <v>2868273</v>
      </c>
      <c r="Y32" s="8">
        <v>-1231964</v>
      </c>
      <c r="Z32" s="2">
        <v>-42.95</v>
      </c>
      <c r="AA32" s="6">
        <v>10973090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3939576</v>
      </c>
      <c r="F33" s="8">
        <v>3939576</v>
      </c>
      <c r="G33" s="8">
        <v>0</v>
      </c>
      <c r="H33" s="8">
        <v>33276</v>
      </c>
      <c r="I33" s="8">
        <v>0</v>
      </c>
      <c r="J33" s="8">
        <v>33276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33276</v>
      </c>
      <c r="X33" s="8">
        <v>1009893</v>
      </c>
      <c r="Y33" s="8">
        <v>-976617</v>
      </c>
      <c r="Z33" s="2">
        <v>-96.7</v>
      </c>
      <c r="AA33" s="6">
        <v>3939576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61446000</v>
      </c>
      <c r="F34" s="8">
        <v>61446000</v>
      </c>
      <c r="G34" s="8">
        <v>2792962</v>
      </c>
      <c r="H34" s="8">
        <v>3704982</v>
      </c>
      <c r="I34" s="8">
        <v>0</v>
      </c>
      <c r="J34" s="8">
        <v>6497944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6497944</v>
      </c>
      <c r="X34" s="8">
        <v>20722764</v>
      </c>
      <c r="Y34" s="8">
        <v>-14224820</v>
      </c>
      <c r="Z34" s="2">
        <v>-68.64</v>
      </c>
      <c r="AA34" s="6">
        <v>61446000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455075564</v>
      </c>
      <c r="F36" s="39">
        <f t="shared" si="1"/>
        <v>455075564</v>
      </c>
      <c r="G36" s="39">
        <f t="shared" si="1"/>
        <v>44667665</v>
      </c>
      <c r="H36" s="39">
        <f t="shared" si="1"/>
        <v>26202172</v>
      </c>
      <c r="I36" s="39">
        <f t="shared" si="1"/>
        <v>0</v>
      </c>
      <c r="J36" s="39">
        <f t="shared" si="1"/>
        <v>70869837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70869837</v>
      </c>
      <c r="X36" s="39">
        <f t="shared" si="1"/>
        <v>119677790</v>
      </c>
      <c r="Y36" s="39">
        <f t="shared" si="1"/>
        <v>-48807953</v>
      </c>
      <c r="Z36" s="40">
        <f>+IF(X36&lt;&gt;0,+(Y36/X36)*100,0)</f>
        <v>-40.7827993815728</v>
      </c>
      <c r="AA36" s="37">
        <f>SUM(AA25:AA35)</f>
        <v>455075564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7336</v>
      </c>
      <c r="F38" s="52">
        <f t="shared" si="2"/>
        <v>7336</v>
      </c>
      <c r="G38" s="52">
        <f t="shared" si="2"/>
        <v>58789699</v>
      </c>
      <c r="H38" s="52">
        <f t="shared" si="2"/>
        <v>126437010</v>
      </c>
      <c r="I38" s="52">
        <f t="shared" si="2"/>
        <v>0</v>
      </c>
      <c r="J38" s="52">
        <f t="shared" si="2"/>
        <v>185226709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185226709</v>
      </c>
      <c r="X38" s="52">
        <f>IF(F22=F36,0,X22-X36)</f>
        <v>-3953042</v>
      </c>
      <c r="Y38" s="52">
        <f t="shared" si="2"/>
        <v>189179751</v>
      </c>
      <c r="Z38" s="53">
        <f>+IF(X38&lt;&gt;0,+(Y38/X38)*100,0)</f>
        <v>-4785.675209117434</v>
      </c>
      <c r="AA38" s="50">
        <f>+AA22-AA36</f>
        <v>7336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20452796</v>
      </c>
      <c r="H39" s="8">
        <v>0</v>
      </c>
      <c r="I39" s="8">
        <v>0</v>
      </c>
      <c r="J39" s="8">
        <v>20452796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20452796</v>
      </c>
      <c r="X39" s="8"/>
      <c r="Y39" s="8">
        <v>20452796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659520</v>
      </c>
      <c r="H41" s="55">
        <v>0</v>
      </c>
      <c r="I41" s="55">
        <v>0</v>
      </c>
      <c r="J41" s="8">
        <v>659520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659520</v>
      </c>
      <c r="X41" s="8"/>
      <c r="Y41" s="55">
        <v>659520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7336</v>
      </c>
      <c r="F42" s="61">
        <f t="shared" si="3"/>
        <v>7336</v>
      </c>
      <c r="G42" s="61">
        <f t="shared" si="3"/>
        <v>79902015</v>
      </c>
      <c r="H42" s="61">
        <f t="shared" si="3"/>
        <v>126437010</v>
      </c>
      <c r="I42" s="61">
        <f t="shared" si="3"/>
        <v>0</v>
      </c>
      <c r="J42" s="61">
        <f t="shared" si="3"/>
        <v>206339025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206339025</v>
      </c>
      <c r="X42" s="61">
        <f t="shared" si="3"/>
        <v>-3953042</v>
      </c>
      <c r="Y42" s="61">
        <f t="shared" si="3"/>
        <v>210292067</v>
      </c>
      <c r="Z42" s="62">
        <f>+IF(X42&lt;&gt;0,+(Y42/X42)*100,0)</f>
        <v>-5319.75291433787</v>
      </c>
      <c r="AA42" s="59">
        <f>SUM(AA38:AA41)</f>
        <v>7336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7336</v>
      </c>
      <c r="F44" s="69">
        <f t="shared" si="4"/>
        <v>7336</v>
      </c>
      <c r="G44" s="69">
        <f t="shared" si="4"/>
        <v>79902015</v>
      </c>
      <c r="H44" s="69">
        <f t="shared" si="4"/>
        <v>126437010</v>
      </c>
      <c r="I44" s="69">
        <f t="shared" si="4"/>
        <v>0</v>
      </c>
      <c r="J44" s="69">
        <f t="shared" si="4"/>
        <v>206339025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206339025</v>
      </c>
      <c r="X44" s="69">
        <f t="shared" si="4"/>
        <v>-3953042</v>
      </c>
      <c r="Y44" s="69">
        <f t="shared" si="4"/>
        <v>210292067</v>
      </c>
      <c r="Z44" s="70">
        <f>+IF(X44&lt;&gt;0,+(Y44/X44)*100,0)</f>
        <v>-5319.75291433787</v>
      </c>
      <c r="AA44" s="67">
        <f>+AA42-AA43</f>
        <v>7336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7336</v>
      </c>
      <c r="F46" s="61">
        <f t="shared" si="5"/>
        <v>7336</v>
      </c>
      <c r="G46" s="61">
        <f t="shared" si="5"/>
        <v>79902015</v>
      </c>
      <c r="H46" s="61">
        <f t="shared" si="5"/>
        <v>126437010</v>
      </c>
      <c r="I46" s="61">
        <f t="shared" si="5"/>
        <v>0</v>
      </c>
      <c r="J46" s="61">
        <f t="shared" si="5"/>
        <v>206339025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206339025</v>
      </c>
      <c r="X46" s="61">
        <f t="shared" si="5"/>
        <v>-3953042</v>
      </c>
      <c r="Y46" s="61">
        <f t="shared" si="5"/>
        <v>210292067</v>
      </c>
      <c r="Z46" s="62">
        <f>+IF(X46&lt;&gt;0,+(Y46/X46)*100,0)</f>
        <v>-5319.75291433787</v>
      </c>
      <c r="AA46" s="59">
        <f>SUM(AA44:AA45)</f>
        <v>7336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7336</v>
      </c>
      <c r="F48" s="77">
        <f t="shared" si="6"/>
        <v>7336</v>
      </c>
      <c r="G48" s="77">
        <f t="shared" si="6"/>
        <v>79902015</v>
      </c>
      <c r="H48" s="78">
        <f t="shared" si="6"/>
        <v>126437010</v>
      </c>
      <c r="I48" s="78">
        <f t="shared" si="6"/>
        <v>0</v>
      </c>
      <c r="J48" s="78">
        <f t="shared" si="6"/>
        <v>206339025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206339025</v>
      </c>
      <c r="X48" s="78">
        <f t="shared" si="6"/>
        <v>-3953042</v>
      </c>
      <c r="Y48" s="78">
        <f t="shared" si="6"/>
        <v>210292067</v>
      </c>
      <c r="Z48" s="79">
        <f>+IF(X48&lt;&gt;0,+(Y48/X48)*100,0)</f>
        <v>-5319.75291433787</v>
      </c>
      <c r="AA48" s="80">
        <f>SUM(AA46:AA47)</f>
        <v>7336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2016-11-18T12:05:26Z</dcterms:created>
  <dcterms:modified xsi:type="dcterms:W3CDTF">2016-11-18T12:05:26Z</dcterms:modified>
  <cp:category/>
  <cp:version/>
  <cp:contentType/>
  <cp:contentStatus/>
</cp:coreProperties>
</file>